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ДГ'!$A$3:$P$169</definedName>
    <definedName name="_xlnm.Print_Area" localSheetId="16">'% ставки за депозитами НФК'!$A$3:$P$169</definedName>
    <definedName name="_xlnm.Print_Area" localSheetId="13">'% ставки за кредитами ДГ'!$A$3:$S$169</definedName>
    <definedName name="_xlnm.Print_Area" localSheetId="12">'% ставки за кредитами НФК'!$A$3:$AE$169</definedName>
    <definedName name="_xlnm.Print_Area" localSheetId="15">'%ставкиЗаКредитамиДГ за цілями'!$A$3:$AM$169</definedName>
    <definedName name="_xlnm.Print_Area" localSheetId="14">'%ставкиЗаКредитамиНФК за цілями'!$A$3:$U$169</definedName>
    <definedName name="_xlnm.Print_Area" localSheetId="18">'Банки та філії'!$A$3:$D$169</definedName>
    <definedName name="_xlnm.Print_Area" localSheetId="10">'Депозити ДГ'!$A$3:$S$169</definedName>
    <definedName name="_xlnm.Print_Area" localSheetId="8">'Депозити за секторами'!$A$3:$P$169</definedName>
    <definedName name="_xlnm.Print_Area" localSheetId="9">'Депозити НФК'!$A$3:$S$169</definedName>
    <definedName name="_xlnm.Print_Area" localSheetId="11">'Депозити НФК за КВЕД'!$A$3:$S$169</definedName>
    <definedName name="_xlnm.Print_Area" localSheetId="4">'Кредити ДГ'!$A$3:$M$169</definedName>
    <definedName name="_xlnm.Print_Area" localSheetId="7">'Кредити ДГ за цілями'!$A$3:$V$169</definedName>
    <definedName name="_xlnm.Print_Area" localSheetId="2">'Кредити за секторами'!$A$3:$P$169</definedName>
    <definedName name="_xlnm.Print_Area" localSheetId="3">'Кредити НФК'!$A$3:$M$169</definedName>
    <definedName name="_xlnm.Print_Area" localSheetId="5">'Кредити НФК за КВЕД'!$A$3:$S$169</definedName>
    <definedName name="_xlnm.Print_Area" localSheetId="6">'Кредити НФК за цілями'!$A$3:$M$169</definedName>
    <definedName name="_xlnm.Print_Area" localSheetId="1">'на звітну дату'!$A$2:$G$51</definedName>
    <definedName name="_xlnm.Print_Area" localSheetId="20">Україна!$A$3:$AC$169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8" i="24" l="1"/>
  <c r="N168" i="24" s="1"/>
  <c r="J168" i="24"/>
  <c r="G168" i="24"/>
  <c r="E168" i="24"/>
  <c r="C168" i="24"/>
  <c r="G168" i="4"/>
  <c r="F168" i="4"/>
  <c r="J168" i="4"/>
  <c r="C168" i="4"/>
  <c r="E168" i="23"/>
  <c r="D168" i="23"/>
  <c r="C168" i="23"/>
  <c r="E168" i="5"/>
  <c r="D168" i="5"/>
  <c r="C168" i="5"/>
  <c r="D168" i="24" l="1"/>
  <c r="H168" i="24"/>
  <c r="F168" i="24"/>
  <c r="H168" i="4"/>
  <c r="P168" i="4"/>
  <c r="N168" i="4" s="1"/>
  <c r="E168" i="4"/>
  <c r="F167" i="24"/>
  <c r="P167" i="24"/>
  <c r="N167" i="24" s="1"/>
  <c r="G167" i="24"/>
  <c r="J167" i="24"/>
  <c r="H167" i="24" s="1"/>
  <c r="E167" i="24"/>
  <c r="C167" i="24"/>
  <c r="P167" i="4"/>
  <c r="N167" i="4" s="1"/>
  <c r="G167" i="4"/>
  <c r="J167" i="4"/>
  <c r="C167" i="4"/>
  <c r="E167" i="4"/>
  <c r="D167" i="23"/>
  <c r="E167" i="23"/>
  <c r="C167" i="23"/>
  <c r="E167" i="5"/>
  <c r="D167" i="5"/>
  <c r="C167" i="5"/>
  <c r="D168" i="4" l="1"/>
  <c r="D167" i="24"/>
  <c r="H167" i="4"/>
  <c r="D167" i="4"/>
  <c r="F167" i="4"/>
  <c r="P166" i="24"/>
  <c r="J166" i="24"/>
  <c r="E166" i="24"/>
  <c r="G166" i="24"/>
  <c r="C166" i="24"/>
  <c r="P166" i="4"/>
  <c r="J166" i="4"/>
  <c r="G166" i="4"/>
  <c r="F166" i="4"/>
  <c r="C166" i="4"/>
  <c r="E166" i="23"/>
  <c r="D166" i="23"/>
  <c r="C166" i="23"/>
  <c r="E166" i="5"/>
  <c r="D166" i="5"/>
  <c r="C166" i="5"/>
  <c r="N166" i="24" l="1"/>
  <c r="H166" i="24"/>
  <c r="D166" i="24"/>
  <c r="F166" i="24"/>
  <c r="N166" i="4"/>
  <c r="H166" i="4"/>
  <c r="D166" i="4"/>
  <c r="E166" i="4"/>
  <c r="P165" i="24"/>
  <c r="J165" i="24"/>
  <c r="G165" i="24"/>
  <c r="F165" i="24"/>
  <c r="C165" i="24"/>
  <c r="P165" i="4"/>
  <c r="F165" i="4"/>
  <c r="J165" i="4"/>
  <c r="G165" i="4"/>
  <c r="C165" i="4"/>
  <c r="E165" i="23"/>
  <c r="D165" i="23"/>
  <c r="C165" i="23"/>
  <c r="E165" i="5"/>
  <c r="D165" i="5"/>
  <c r="C165" i="5"/>
  <c r="N165" i="24" l="1"/>
  <c r="H165" i="24"/>
  <c r="D165" i="24"/>
  <c r="E165" i="24"/>
  <c r="N165" i="4"/>
  <c r="H165" i="4"/>
  <c r="D165" i="4"/>
  <c r="E165" i="4"/>
  <c r="P164" i="24"/>
  <c r="N164" i="24" s="1"/>
  <c r="G164" i="24"/>
  <c r="J164" i="24"/>
  <c r="C164" i="24"/>
  <c r="E164" i="24"/>
  <c r="P164" i="4"/>
  <c r="N164" i="4" s="1"/>
  <c r="E164" i="4"/>
  <c r="J164" i="4"/>
  <c r="H164" i="4" s="1"/>
  <c r="G164" i="4"/>
  <c r="F164" i="4"/>
  <c r="C164" i="4"/>
  <c r="E164" i="23"/>
  <c r="D164" i="23"/>
  <c r="C164" i="23"/>
  <c r="E164" i="5"/>
  <c r="D164" i="5"/>
  <c r="C164" i="5"/>
  <c r="D164" i="24" l="1"/>
  <c r="H164" i="24"/>
  <c r="F164" i="24"/>
  <c r="D164" i="4"/>
  <c r="P163" i="24"/>
  <c r="N163" i="24" s="1"/>
  <c r="J163" i="24"/>
  <c r="G163" i="24"/>
  <c r="E163" i="24"/>
  <c r="C163" i="24"/>
  <c r="P163" i="4"/>
  <c r="N163" i="4" s="1"/>
  <c r="G163" i="4"/>
  <c r="J163" i="4"/>
  <c r="C163" i="4"/>
  <c r="E163" i="4"/>
  <c r="E163" i="23"/>
  <c r="D163" i="23"/>
  <c r="C163" i="23"/>
  <c r="E163" i="5"/>
  <c r="D163" i="5"/>
  <c r="C163" i="5"/>
  <c r="H163" i="24" l="1"/>
  <c r="D163" i="24"/>
  <c r="F163" i="24"/>
  <c r="H163" i="4"/>
  <c r="D163" i="4"/>
  <c r="F163" i="4"/>
  <c r="P162" i="24"/>
  <c r="N162" i="24" s="1"/>
  <c r="E162" i="24"/>
  <c r="J162" i="24"/>
  <c r="H162" i="24" s="1"/>
  <c r="G162" i="24"/>
  <c r="F162" i="24"/>
  <c r="C162" i="24"/>
  <c r="P162" i="4"/>
  <c r="N162" i="4" s="1"/>
  <c r="G162" i="4"/>
  <c r="J162" i="4"/>
  <c r="C162" i="4"/>
  <c r="E162" i="4"/>
  <c r="E162" i="23"/>
  <c r="D162" i="23"/>
  <c r="C162" i="23"/>
  <c r="E162" i="5"/>
  <c r="D162" i="5"/>
  <c r="C162" i="5"/>
  <c r="D162" i="24" l="1"/>
  <c r="D162" i="4"/>
  <c r="H162" i="4"/>
  <c r="F162" i="4"/>
  <c r="P161" i="24"/>
  <c r="N161" i="24" s="1"/>
  <c r="G161" i="24"/>
  <c r="J161" i="24"/>
  <c r="C161" i="24"/>
  <c r="E161" i="24"/>
  <c r="P161" i="4"/>
  <c r="N161" i="4" s="1"/>
  <c r="J161" i="4"/>
  <c r="C161" i="4"/>
  <c r="F161" i="4"/>
  <c r="E161" i="4"/>
  <c r="E161" i="23"/>
  <c r="D161" i="23"/>
  <c r="C161" i="23"/>
  <c r="E161" i="5"/>
  <c r="D161" i="5"/>
  <c r="C161" i="5"/>
  <c r="D161" i="24" l="1"/>
  <c r="H161" i="24"/>
  <c r="F161" i="24"/>
  <c r="D161" i="4"/>
  <c r="G161" i="4"/>
  <c r="H161" i="4"/>
  <c r="P160" i="24"/>
  <c r="F160" i="24"/>
  <c r="J160" i="24"/>
  <c r="G160" i="24"/>
  <c r="C160" i="24"/>
  <c r="G160" i="4"/>
  <c r="P160" i="4"/>
  <c r="N160" i="4" s="1"/>
  <c r="E160" i="4"/>
  <c r="J160" i="4"/>
  <c r="H160" i="4" s="1"/>
  <c r="F160" i="4"/>
  <c r="C160" i="4"/>
  <c r="D160" i="23"/>
  <c r="E160" i="23"/>
  <c r="C160" i="23"/>
  <c r="D160" i="5"/>
  <c r="E160" i="5"/>
  <c r="C160" i="5"/>
  <c r="N160" i="24" l="1"/>
  <c r="H160" i="24"/>
  <c r="D160" i="24"/>
  <c r="E160" i="24"/>
  <c r="D160" i="4"/>
  <c r="P159" i="24"/>
  <c r="N159" i="24" s="1"/>
  <c r="J159" i="24"/>
  <c r="G159" i="24"/>
  <c r="E159" i="24"/>
  <c r="C159" i="24"/>
  <c r="P159" i="4"/>
  <c r="N159" i="4" s="1"/>
  <c r="J159" i="4"/>
  <c r="G159" i="4"/>
  <c r="F159" i="4"/>
  <c r="E159" i="4"/>
  <c r="C159" i="4"/>
  <c r="E159" i="23"/>
  <c r="D159" i="23"/>
  <c r="C159" i="23"/>
  <c r="E159" i="5"/>
  <c r="D159" i="5"/>
  <c r="C159" i="5"/>
  <c r="D159" i="24" l="1"/>
  <c r="H159" i="24"/>
  <c r="F159" i="24"/>
  <c r="H159" i="4"/>
  <c r="D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D158" i="24" l="1"/>
  <c r="H158" i="24"/>
  <c r="F158" i="24"/>
  <c r="H158" i="4"/>
  <c r="D158" i="4"/>
  <c r="F158" i="4"/>
  <c r="P157" i="24"/>
  <c r="N157" i="24" s="1"/>
  <c r="G157" i="24"/>
  <c r="J157" i="24"/>
  <c r="C157" i="24"/>
  <c r="E157" i="24"/>
  <c r="P157" i="4"/>
  <c r="N157" i="4" s="1"/>
  <c r="J157" i="4"/>
  <c r="G157" i="4"/>
  <c r="E157" i="4"/>
  <c r="C157" i="4"/>
  <c r="E157" i="23"/>
  <c r="D157" i="23"/>
  <c r="C157" i="23"/>
  <c r="E157" i="5"/>
  <c r="D157" i="5"/>
  <c r="C157" i="5"/>
  <c r="D157" i="24" l="1"/>
  <c r="H157" i="24"/>
  <c r="F157" i="24"/>
  <c r="D157" i="4"/>
  <c r="H157" i="4"/>
  <c r="F157" i="4"/>
  <c r="P156" i="24"/>
  <c r="N156" i="24" s="1"/>
  <c r="F156" i="24"/>
  <c r="J156" i="24"/>
  <c r="H156" i="24" s="1"/>
  <c r="G156" i="24"/>
  <c r="E156" i="24"/>
  <c r="C156" i="24"/>
  <c r="P156" i="4"/>
  <c r="N156" i="4" s="1"/>
  <c r="F156" i="4"/>
  <c r="E156" i="4"/>
  <c r="G156" i="4"/>
  <c r="C156" i="4"/>
  <c r="E156" i="23"/>
  <c r="D156" i="23"/>
  <c r="C156" i="23"/>
  <c r="E156" i="5"/>
  <c r="D156" i="5"/>
  <c r="C156" i="5"/>
  <c r="D156" i="24" l="1"/>
  <c r="J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D156" i="4" l="1"/>
  <c r="H156" i="4"/>
  <c r="H155" i="24"/>
  <c r="D155" i="24"/>
  <c r="F155" i="24"/>
  <c r="H155" i="4"/>
  <c r="D155" i="4"/>
  <c r="F155" i="4"/>
  <c r="P154" i="24"/>
  <c r="N154" i="24" s="1"/>
  <c r="J154" i="24"/>
  <c r="G154" i="24"/>
  <c r="F154" i="24"/>
  <c r="E154" i="24"/>
  <c r="C154" i="24"/>
  <c r="P154" i="4"/>
  <c r="N154" i="4" s="1"/>
  <c r="J154" i="4"/>
  <c r="G154" i="4"/>
  <c r="E154" i="4"/>
  <c r="C154" i="4"/>
  <c r="E154" i="23"/>
  <c r="D154" i="23"/>
  <c r="C154" i="23"/>
  <c r="E154" i="5"/>
  <c r="D154" i="5"/>
  <c r="C154" i="5"/>
  <c r="H154" i="24" l="1"/>
  <c r="D154" i="24"/>
  <c r="D154" i="4"/>
  <c r="H154" i="4"/>
  <c r="F154" i="4"/>
  <c r="P153" i="24"/>
  <c r="N153" i="24" s="1"/>
  <c r="E153" i="24"/>
  <c r="J153" i="24"/>
  <c r="H153" i="24" s="1"/>
  <c r="G153" i="24"/>
  <c r="F153" i="24"/>
  <c r="C153" i="24"/>
  <c r="P153" i="4"/>
  <c r="C153" i="4"/>
  <c r="E153" i="4"/>
  <c r="J153" i="4"/>
  <c r="H153" i="4" s="1"/>
  <c r="G153" i="4"/>
  <c r="E153" i="23"/>
  <c r="D153" i="23"/>
  <c r="C153" i="23"/>
  <c r="E153" i="5"/>
  <c r="D153" i="5"/>
  <c r="C153" i="5"/>
  <c r="D153" i="24" l="1"/>
  <c r="F153" i="4"/>
  <c r="N153" i="4"/>
  <c r="D153" i="4"/>
  <c r="P152" i="24"/>
  <c r="N152" i="24" s="1"/>
  <c r="E152" i="24"/>
  <c r="J152" i="24"/>
  <c r="H152" i="24" s="1"/>
  <c r="G152" i="24"/>
  <c r="C152" i="24"/>
  <c r="P152" i="4"/>
  <c r="F152" i="4"/>
  <c r="J152" i="4"/>
  <c r="G152" i="4"/>
  <c r="C152" i="4"/>
  <c r="E152" i="23"/>
  <c r="D152" i="23"/>
  <c r="C152" i="23"/>
  <c r="E152" i="5"/>
  <c r="D152" i="5"/>
  <c r="C152" i="5"/>
  <c r="F152" i="24" l="1"/>
  <c r="D152" i="24"/>
  <c r="N152" i="4"/>
  <c r="H152" i="4"/>
  <c r="D152" i="4"/>
  <c r="E152" i="4"/>
  <c r="P151" i="24"/>
  <c r="N151" i="24" s="1"/>
  <c r="J151" i="24"/>
  <c r="E151" i="24"/>
  <c r="G151" i="24"/>
  <c r="C151" i="24"/>
  <c r="P151" i="4"/>
  <c r="N151" i="4" s="1"/>
  <c r="J151" i="4"/>
  <c r="G151" i="4"/>
  <c r="E151" i="4"/>
  <c r="C151" i="4"/>
  <c r="E151" i="23"/>
  <c r="D151" i="23"/>
  <c r="C151" i="23"/>
  <c r="E151" i="5"/>
  <c r="D151" i="5"/>
  <c r="C151" i="5"/>
  <c r="H151" i="24" l="1"/>
  <c r="D151" i="24"/>
  <c r="F151" i="24"/>
  <c r="D151" i="4"/>
  <c r="H151" i="4"/>
  <c r="F151" i="4"/>
  <c r="P150" i="24"/>
  <c r="N150" i="24" s="1"/>
  <c r="E150" i="24"/>
  <c r="J150" i="24"/>
  <c r="H150" i="24" s="1"/>
  <c r="G150" i="24"/>
  <c r="F150" i="24"/>
  <c r="C150" i="24"/>
  <c r="P150" i="4"/>
  <c r="N150" i="4" s="1"/>
  <c r="E150" i="4"/>
  <c r="J150" i="4"/>
  <c r="H150" i="4" s="1"/>
  <c r="G150" i="4"/>
  <c r="F150" i="4"/>
  <c r="C150" i="4"/>
  <c r="E150" i="23"/>
  <c r="D150" i="23"/>
  <c r="C150" i="23"/>
  <c r="E150" i="5"/>
  <c r="D150" i="5"/>
  <c r="C150" i="5"/>
  <c r="D150" i="24" l="1"/>
  <c r="D150" i="4"/>
  <c r="P149" i="24"/>
  <c r="N149" i="24" s="1"/>
  <c r="E149" i="24"/>
  <c r="J149" i="24"/>
  <c r="H149" i="24" s="1"/>
  <c r="G149" i="24"/>
  <c r="C149" i="24"/>
  <c r="P149" i="4"/>
  <c r="N149" i="4" s="1"/>
  <c r="E149" i="4"/>
  <c r="J149" i="4"/>
  <c r="H149" i="4" s="1"/>
  <c r="G149" i="4"/>
  <c r="F149" i="4"/>
  <c r="C149" i="4"/>
  <c r="E149" i="23"/>
  <c r="D149" i="23"/>
  <c r="C149" i="23"/>
  <c r="E149" i="5"/>
  <c r="D149" i="5"/>
  <c r="C149" i="5"/>
  <c r="F149" i="24" l="1"/>
  <c r="D149" i="2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D148" i="24" l="1"/>
  <c r="H148" i="24"/>
  <c r="F148" i="24"/>
  <c r="H148" i="4"/>
  <c r="D148" i="4"/>
  <c r="F148" i="4"/>
  <c r="P147" i="24"/>
  <c r="N147" i="24" s="1"/>
  <c r="E147" i="24"/>
  <c r="J147" i="24"/>
  <c r="H147" i="24" s="1"/>
  <c r="G147" i="24"/>
  <c r="F147" i="24"/>
  <c r="C147" i="24"/>
  <c r="P147" i="4"/>
  <c r="F147" i="4"/>
  <c r="J147" i="4"/>
  <c r="G147" i="4"/>
  <c r="C147" i="4"/>
  <c r="E147" i="23"/>
  <c r="D147" i="23"/>
  <c r="C147" i="23"/>
  <c r="E147" i="5"/>
  <c r="D147" i="5"/>
  <c r="C147" i="5"/>
  <c r="D147" i="24" l="1"/>
  <c r="N147" i="4"/>
  <c r="D147" i="4"/>
  <c r="H147" i="4"/>
  <c r="E147" i="4"/>
  <c r="P146" i="24"/>
  <c r="N146" i="24" s="1"/>
  <c r="E146" i="24"/>
  <c r="J146" i="24"/>
  <c r="H146" i="24" s="1"/>
  <c r="G146" i="24"/>
  <c r="F146" i="24"/>
  <c r="C146" i="24"/>
  <c r="G146" i="4"/>
  <c r="P146" i="4"/>
  <c r="N146" i="4" s="1"/>
  <c r="E146" i="4"/>
  <c r="J146" i="4"/>
  <c r="H146" i="4" s="1"/>
  <c r="F146" i="4"/>
  <c r="C146" i="4"/>
  <c r="E146" i="23"/>
  <c r="D146" i="23"/>
  <c r="C146" i="23"/>
  <c r="E146" i="5"/>
  <c r="D146" i="5"/>
  <c r="C146" i="5"/>
  <c r="D146" i="24" l="1"/>
  <c r="D146" i="4"/>
  <c r="G145" i="24"/>
  <c r="F145" i="24"/>
  <c r="E145" i="24"/>
  <c r="E145" i="4"/>
  <c r="G145" i="4"/>
  <c r="D145" i="23"/>
  <c r="C145" i="23"/>
  <c r="E145" i="23"/>
  <c r="D145" i="5"/>
  <c r="C145" i="5"/>
  <c r="C145" i="24" l="1"/>
  <c r="J145" i="4"/>
  <c r="H145" i="4" s="1"/>
  <c r="C145" i="4"/>
  <c r="E145" i="5"/>
  <c r="J145" i="24"/>
  <c r="H145" i="24" s="1"/>
  <c r="F145" i="4"/>
  <c r="P145" i="24"/>
  <c r="N145" i="24" s="1"/>
  <c r="P145" i="4"/>
  <c r="N145" i="4" s="1"/>
  <c r="G144" i="24"/>
  <c r="F144" i="24"/>
  <c r="C144" i="24"/>
  <c r="G144" i="4"/>
  <c r="F144" i="4"/>
  <c r="C144" i="4"/>
  <c r="E144" i="23"/>
  <c r="D144" i="23"/>
  <c r="C144" i="23"/>
  <c r="E144" i="5"/>
  <c r="D144" i="5"/>
  <c r="E144" i="4" l="1"/>
  <c r="D145" i="24"/>
  <c r="P144" i="24"/>
  <c r="N144" i="24" s="1"/>
  <c r="J144" i="4"/>
  <c r="H144" i="4" s="1"/>
  <c r="J144" i="24"/>
  <c r="H144" i="24" s="1"/>
  <c r="C144" i="5"/>
  <c r="P144" i="4"/>
  <c r="N144" i="4" s="1"/>
  <c r="D145" i="4"/>
  <c r="E144" i="24"/>
  <c r="E143" i="24"/>
  <c r="C143" i="24"/>
  <c r="G143" i="24"/>
  <c r="E143" i="4"/>
  <c r="C143" i="4"/>
  <c r="G143" i="4"/>
  <c r="E143" i="23"/>
  <c r="D143" i="23"/>
  <c r="C143" i="23"/>
  <c r="D143" i="5"/>
  <c r="C143" i="5"/>
  <c r="E143" i="5"/>
  <c r="P143" i="4" l="1"/>
  <c r="N143" i="4" s="1"/>
  <c r="D144" i="24"/>
  <c r="P143" i="24"/>
  <c r="N143" i="24" s="1"/>
  <c r="J143" i="24"/>
  <c r="H143" i="24" s="1"/>
  <c r="D144" i="4"/>
  <c r="J143" i="4"/>
  <c r="H143" i="4" s="1"/>
  <c r="F143" i="24"/>
  <c r="F143" i="4"/>
  <c r="G142" i="24"/>
  <c r="E142" i="24"/>
  <c r="C142" i="24"/>
  <c r="E142" i="4"/>
  <c r="C142" i="4"/>
  <c r="G142" i="4"/>
  <c r="E142" i="23"/>
  <c r="D142" i="23"/>
  <c r="C142" i="23"/>
  <c r="E142" i="5"/>
  <c r="C142" i="5"/>
  <c r="D142" i="5" l="1"/>
  <c r="F142" i="4"/>
  <c r="D143" i="4"/>
  <c r="D143" i="24"/>
  <c r="P142" i="24"/>
  <c r="N142" i="24" s="1"/>
  <c r="J142" i="4"/>
  <c r="H142" i="4" s="1"/>
  <c r="P142" i="4"/>
  <c r="N142" i="4" s="1"/>
  <c r="J142" i="24"/>
  <c r="F142" i="24"/>
  <c r="F141" i="24"/>
  <c r="C141" i="24"/>
  <c r="G141" i="24"/>
  <c r="G141" i="4"/>
  <c r="F141" i="4"/>
  <c r="E141" i="4"/>
  <c r="C141" i="4"/>
  <c r="E141" i="23"/>
  <c r="D141" i="23"/>
  <c r="C141" i="23"/>
  <c r="E141" i="5"/>
  <c r="D141" i="5"/>
  <c r="C141" i="5"/>
  <c r="D142" i="24" l="1"/>
  <c r="D142" i="4"/>
  <c r="H142" i="24"/>
  <c r="P141" i="24"/>
  <c r="N141" i="24" s="1"/>
  <c r="J141" i="4"/>
  <c r="H141" i="4" s="1"/>
  <c r="J141" i="24"/>
  <c r="P141" i="4"/>
  <c r="N141" i="4" s="1"/>
  <c r="E141" i="24"/>
  <c r="E140" i="24"/>
  <c r="C140" i="24"/>
  <c r="G140" i="24"/>
  <c r="E140" i="4"/>
  <c r="C140" i="4"/>
  <c r="G140" i="4"/>
  <c r="D140" i="23"/>
  <c r="C140" i="23"/>
  <c r="E140" i="23"/>
  <c r="D140" i="5"/>
  <c r="C140" i="5"/>
  <c r="E140" i="5"/>
  <c r="D141" i="4" l="1"/>
  <c r="D141" i="24"/>
  <c r="H141" i="24"/>
  <c r="P140" i="24"/>
  <c r="N140" i="24" s="1"/>
  <c r="P140" i="4"/>
  <c r="N140" i="4" s="1"/>
  <c r="J140" i="4"/>
  <c r="H140" i="4" s="1"/>
  <c r="J140" i="24"/>
  <c r="H140" i="24" s="1"/>
  <c r="F140" i="24"/>
  <c r="F140" i="4"/>
  <c r="G139" i="24"/>
  <c r="F139" i="24"/>
  <c r="C139" i="24"/>
  <c r="E139" i="4"/>
  <c r="C139" i="4"/>
  <c r="E139" i="23"/>
  <c r="C139" i="23"/>
  <c r="E139" i="5"/>
  <c r="D139" i="5"/>
  <c r="C139" i="5"/>
  <c r="D139" i="23" l="1"/>
  <c r="D140" i="24"/>
  <c r="D140" i="4"/>
  <c r="G139" i="4"/>
  <c r="P139" i="4"/>
  <c r="N139" i="4" s="1"/>
  <c r="J139" i="24"/>
  <c r="H139" i="24" s="1"/>
  <c r="P139" i="24"/>
  <c r="N139" i="24" s="1"/>
  <c r="J139" i="4"/>
  <c r="H139" i="4" s="1"/>
  <c r="E139" i="24"/>
  <c r="F139" i="4"/>
  <c r="G138" i="24"/>
  <c r="F138" i="24"/>
  <c r="E138" i="4"/>
  <c r="C138" i="4"/>
  <c r="E138" i="23"/>
  <c r="D138" i="23"/>
  <c r="C138" i="23"/>
  <c r="E138" i="5"/>
  <c r="D138" i="5"/>
  <c r="C138" i="5"/>
  <c r="G138" i="4" l="1"/>
  <c r="D139" i="4"/>
  <c r="D139" i="24"/>
  <c r="P138" i="4"/>
  <c r="N138" i="4" s="1"/>
  <c r="C138" i="24"/>
  <c r="P138" i="24"/>
  <c r="N138" i="24" s="1"/>
  <c r="E138" i="24"/>
  <c r="J138" i="24"/>
  <c r="H138" i="24" s="1"/>
  <c r="J138" i="4"/>
  <c r="H138" i="4" s="1"/>
  <c r="F138" i="4"/>
  <c r="C137" i="24"/>
  <c r="G137" i="24"/>
  <c r="E137" i="4"/>
  <c r="C137" i="4"/>
  <c r="C137" i="23"/>
  <c r="E137" i="23"/>
  <c r="E137" i="5"/>
  <c r="D137" i="5"/>
  <c r="E137" i="24" l="1"/>
  <c r="D137" i="23"/>
  <c r="C137" i="5"/>
  <c r="D138" i="24"/>
  <c r="P137" i="4"/>
  <c r="N137" i="4" s="1"/>
  <c r="P137" i="24"/>
  <c r="N137" i="24" s="1"/>
  <c r="J137" i="4"/>
  <c r="D138" i="4"/>
  <c r="G137" i="4"/>
  <c r="J137" i="24"/>
  <c r="H137" i="24" s="1"/>
  <c r="F137" i="24"/>
  <c r="F137" i="4"/>
  <c r="G136" i="24"/>
  <c r="C136" i="24"/>
  <c r="G136" i="4"/>
  <c r="E136" i="4"/>
  <c r="C136" i="4"/>
  <c r="E136" i="23"/>
  <c r="C136" i="23"/>
  <c r="E136" i="5"/>
  <c r="D136" i="5"/>
  <c r="C136" i="5"/>
  <c r="D136" i="23" l="1"/>
  <c r="D137" i="4"/>
  <c r="P136" i="4"/>
  <c r="N136" i="4" s="1"/>
  <c r="J136" i="24"/>
  <c r="H136" i="24" s="1"/>
  <c r="P136" i="24"/>
  <c r="N136" i="24" s="1"/>
  <c r="H137" i="4"/>
  <c r="E136" i="24"/>
  <c r="D137" i="24"/>
  <c r="J136" i="4"/>
  <c r="H136" i="4" s="1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 l="1"/>
  <c r="G135" i="24"/>
  <c r="D136" i="24"/>
  <c r="P135" i="24"/>
  <c r="N135" i="24" s="1"/>
  <c r="P135" i="4"/>
  <c r="N135" i="4" s="1"/>
  <c r="D136" i="4"/>
  <c r="J135" i="4"/>
  <c r="H135" i="4" s="1"/>
  <c r="J135" i="24"/>
  <c r="H135" i="24" s="1"/>
  <c r="F135" i="24"/>
  <c r="F135" i="4"/>
  <c r="E134" i="24"/>
  <c r="C134" i="24"/>
  <c r="C134" i="4"/>
  <c r="G134" i="4"/>
  <c r="E134" i="23"/>
  <c r="C134" i="23"/>
  <c r="E134" i="5"/>
  <c r="D134" i="5"/>
  <c r="C134" i="5"/>
  <c r="D134" i="23" l="1"/>
  <c r="E134" i="4"/>
  <c r="D135" i="4"/>
  <c r="P134" i="4"/>
  <c r="N134" i="4" s="1"/>
  <c r="G134" i="24"/>
  <c r="D135" i="24"/>
  <c r="J134" i="4"/>
  <c r="P134" i="24"/>
  <c r="N134" i="24" s="1"/>
  <c r="J134" i="24"/>
  <c r="H134" i="24" s="1"/>
  <c r="F134" i="24"/>
  <c r="F134" i="4"/>
  <c r="F133" i="24"/>
  <c r="E133" i="24"/>
  <c r="C133" i="24"/>
  <c r="G133" i="24"/>
  <c r="G133" i="4"/>
  <c r="F133" i="4"/>
  <c r="E133" i="4"/>
  <c r="C133" i="4"/>
  <c r="E133" i="23"/>
  <c r="C133" i="23"/>
  <c r="E133" i="5"/>
  <c r="D133" i="5"/>
  <c r="C133" i="5"/>
  <c r="D133" i="23" l="1"/>
  <c r="D134" i="4"/>
  <c r="D134" i="24"/>
  <c r="H134" i="4"/>
  <c r="J133" i="4"/>
  <c r="H133" i="4" s="1"/>
  <c r="P133" i="4"/>
  <c r="N133" i="4" s="1"/>
  <c r="P133" i="24"/>
  <c r="N133" i="24" s="1"/>
  <c r="J133" i="24"/>
  <c r="H133" i="24" s="1"/>
  <c r="F132" i="24"/>
  <c r="E132" i="24"/>
  <c r="C132" i="24"/>
  <c r="G132" i="4"/>
  <c r="F132" i="4"/>
  <c r="E132" i="4"/>
  <c r="E132" i="23"/>
  <c r="D132" i="23"/>
  <c r="C132" i="23"/>
  <c r="E132" i="5"/>
  <c r="C132" i="5"/>
  <c r="C132" i="4" l="1"/>
  <c r="D132" i="5"/>
  <c r="G132" i="24"/>
  <c r="D133" i="4"/>
  <c r="J132" i="4"/>
  <c r="H132" i="4" s="1"/>
  <c r="D133" i="24"/>
  <c r="P132" i="4"/>
  <c r="N132" i="4" s="1"/>
  <c r="J132" i="24"/>
  <c r="H132" i="24" s="1"/>
  <c r="P132" i="24"/>
  <c r="N132" i="24" s="1"/>
  <c r="E131" i="24"/>
  <c r="E131" i="4"/>
  <c r="C131" i="4"/>
  <c r="C131" i="23"/>
  <c r="D131" i="5"/>
  <c r="C131" i="5"/>
  <c r="E131" i="5"/>
  <c r="D131" i="23" l="1"/>
  <c r="C131" i="24"/>
  <c r="D132" i="4"/>
  <c r="D132" i="24"/>
  <c r="P131" i="24"/>
  <c r="N131" i="24" s="1"/>
  <c r="E131" i="23"/>
  <c r="P131" i="4"/>
  <c r="N131" i="4" s="1"/>
  <c r="J131" i="4"/>
  <c r="H131" i="4" s="1"/>
  <c r="J131" i="24"/>
  <c r="G131" i="4"/>
  <c r="G131" i="24"/>
  <c r="F131" i="24"/>
  <c r="F131" i="4"/>
  <c r="F130" i="24"/>
  <c r="E130" i="24"/>
  <c r="C130" i="24"/>
  <c r="G130" i="4"/>
  <c r="C130" i="4"/>
  <c r="E130" i="23"/>
  <c r="D130" i="23"/>
  <c r="C130" i="23"/>
  <c r="D131" i="24" l="1"/>
  <c r="G130" i="24"/>
  <c r="D130" i="5"/>
  <c r="C130" i="5"/>
  <c r="H131" i="24"/>
  <c r="D131" i="4"/>
  <c r="P130" i="4"/>
  <c r="N130" i="4" s="1"/>
  <c r="J130" i="4"/>
  <c r="H130" i="4" s="1"/>
  <c r="F130" i="4"/>
  <c r="E130" i="5"/>
  <c r="J130" i="24"/>
  <c r="H130" i="24" s="1"/>
  <c r="E130" i="4"/>
  <c r="P130" i="24"/>
  <c r="N130" i="24" s="1"/>
  <c r="C129" i="24"/>
  <c r="G129" i="4"/>
  <c r="F129" i="4"/>
  <c r="C129" i="4"/>
  <c r="E129" i="23"/>
  <c r="D129" i="5"/>
  <c r="C129" i="5"/>
  <c r="E129" i="24" l="1"/>
  <c r="C129" i="23"/>
  <c r="E129" i="4"/>
  <c r="E129" i="5"/>
  <c r="D129" i="23"/>
  <c r="D130" i="4"/>
  <c r="P129" i="24"/>
  <c r="N129" i="24" s="1"/>
  <c r="J129" i="4"/>
  <c r="H129" i="4" s="1"/>
  <c r="J129" i="24"/>
  <c r="H129" i="24" s="1"/>
  <c r="P129" i="4"/>
  <c r="N129" i="4" s="1"/>
  <c r="G129" i="24"/>
  <c r="D130" i="24"/>
  <c r="F129" i="24"/>
  <c r="C128" i="24"/>
  <c r="E128" i="4"/>
  <c r="D128" i="23"/>
  <c r="C128" i="23"/>
  <c r="C128" i="5"/>
  <c r="E128" i="5"/>
  <c r="D128" i="5"/>
  <c r="C128" i="4" l="1"/>
  <c r="E128" i="23"/>
  <c r="P128" i="24"/>
  <c r="N128" i="24" s="1"/>
  <c r="D129" i="24"/>
  <c r="E128" i="24"/>
  <c r="P128" i="4"/>
  <c r="N128" i="4" s="1"/>
  <c r="G128" i="24"/>
  <c r="J128" i="24"/>
  <c r="J128" i="4"/>
  <c r="G128" i="4"/>
  <c r="D129" i="4"/>
  <c r="F128" i="24"/>
  <c r="F128" i="4"/>
  <c r="G127" i="24"/>
  <c r="E127" i="24"/>
  <c r="C127" i="24"/>
  <c r="E127" i="4"/>
  <c r="G127" i="4"/>
  <c r="C127" i="23"/>
  <c r="C127" i="5"/>
  <c r="E127" i="5"/>
  <c r="E127" i="23" l="1"/>
  <c r="D127" i="23"/>
  <c r="D128" i="24"/>
  <c r="D128" i="4"/>
  <c r="C127" i="4"/>
  <c r="H128" i="24"/>
  <c r="P127" i="24"/>
  <c r="N127" i="24" s="1"/>
  <c r="P127" i="4"/>
  <c r="N127" i="4" s="1"/>
  <c r="J127" i="24"/>
  <c r="H127" i="24" s="1"/>
  <c r="D127" i="5"/>
  <c r="H128" i="4"/>
  <c r="J127" i="4"/>
  <c r="H127" i="4" s="1"/>
  <c r="F127" i="24"/>
  <c r="F127" i="4"/>
  <c r="G126" i="24"/>
  <c r="E126" i="24"/>
  <c r="C126" i="24"/>
  <c r="E126" i="4"/>
  <c r="C126" i="4"/>
  <c r="E126" i="23"/>
  <c r="C126" i="23"/>
  <c r="E126" i="5" l="1"/>
  <c r="D126" i="5"/>
  <c r="C126" i="5"/>
  <c r="D127" i="4"/>
  <c r="D127" i="24"/>
  <c r="D126" i="23"/>
  <c r="P126" i="24"/>
  <c r="N126" i="24" s="1"/>
  <c r="P126" i="4"/>
  <c r="N126" i="4" s="1"/>
  <c r="G126" i="4"/>
  <c r="J126" i="4"/>
  <c r="H126" i="4" s="1"/>
  <c r="J126" i="24"/>
  <c r="F126" i="24"/>
  <c r="F126" i="4"/>
  <c r="E125" i="24"/>
  <c r="G125" i="4"/>
  <c r="C125" i="4"/>
  <c r="E125" i="23"/>
  <c r="D125" i="23"/>
  <c r="C125" i="23"/>
  <c r="D125" i="5"/>
  <c r="E125" i="5" l="1"/>
  <c r="C125" i="24"/>
  <c r="D126" i="24"/>
  <c r="C125" i="5"/>
  <c r="D126" i="4"/>
  <c r="H126" i="24"/>
  <c r="P125" i="4"/>
  <c r="N125" i="4" s="1"/>
  <c r="P125" i="24"/>
  <c r="N125" i="24" s="1"/>
  <c r="J125" i="24"/>
  <c r="J125" i="4"/>
  <c r="H125" i="4" s="1"/>
  <c r="F125" i="4"/>
  <c r="G125" i="24"/>
  <c r="F125" i="24"/>
  <c r="E125" i="4"/>
  <c r="E124" i="24"/>
  <c r="G124" i="4"/>
  <c r="E124" i="4"/>
  <c r="E124" i="23"/>
  <c r="D125" i="24" l="1"/>
  <c r="H125" i="24"/>
  <c r="D125" i="4"/>
  <c r="G124" i="24"/>
  <c r="C124" i="24"/>
  <c r="F124" i="24"/>
  <c r="D124" i="23"/>
  <c r="D124" i="5"/>
  <c r="C124" i="4"/>
  <c r="P124" i="4"/>
  <c r="N124" i="4" s="1"/>
  <c r="E124" i="5"/>
  <c r="C124" i="23"/>
  <c r="C124" i="5"/>
  <c r="J124" i="4"/>
  <c r="H124" i="4" s="1"/>
  <c r="F124" i="4"/>
  <c r="J124" i="24"/>
  <c r="H124" i="24" s="1"/>
  <c r="P124" i="24"/>
  <c r="N124" i="24" s="1"/>
  <c r="C123" i="5" l="1"/>
  <c r="C123" i="23"/>
  <c r="E123" i="4"/>
  <c r="P123" i="4"/>
  <c r="N123" i="4" s="1"/>
  <c r="G123" i="4"/>
  <c r="C123" i="4"/>
  <c r="E123" i="5"/>
  <c r="D123" i="5"/>
  <c r="D123" i="23"/>
  <c r="G123" i="24"/>
  <c r="D124" i="4"/>
  <c r="C123" i="24"/>
  <c r="D124" i="24"/>
  <c r="J123" i="24"/>
  <c r="H123" i="24" s="1"/>
  <c r="E123" i="23"/>
  <c r="P123" i="24"/>
  <c r="N123" i="24" s="1"/>
  <c r="E123" i="24"/>
  <c r="J123" i="4"/>
  <c r="H123" i="4" s="1"/>
  <c r="F123" i="24"/>
  <c r="F123" i="4"/>
  <c r="C122" i="5" l="1"/>
  <c r="F122" i="24"/>
  <c r="D123" i="24"/>
  <c r="D122" i="23"/>
  <c r="J122" i="4"/>
  <c r="H122" i="4" s="1"/>
  <c r="D122" i="5"/>
  <c r="C122" i="23"/>
  <c r="D123" i="4"/>
  <c r="E122" i="5"/>
  <c r="E122" i="23"/>
  <c r="C122" i="4"/>
  <c r="C122" i="24"/>
  <c r="F122" i="4"/>
  <c r="J122" i="24"/>
  <c r="H122" i="24" s="1"/>
  <c r="G122" i="24"/>
  <c r="G122" i="4"/>
  <c r="P122" i="24"/>
  <c r="N122" i="24" s="1"/>
  <c r="P122" i="4"/>
  <c r="N122" i="4" s="1"/>
  <c r="E122" i="24"/>
  <c r="E122" i="4"/>
  <c r="D122" i="24" l="1"/>
  <c r="D122" i="4"/>
  <c r="C121" i="23"/>
  <c r="D121" i="5"/>
  <c r="E121" i="23" l="1"/>
  <c r="C121" i="5"/>
  <c r="E121" i="5"/>
  <c r="D121" i="23"/>
  <c r="F121" i="4"/>
  <c r="G121" i="24"/>
  <c r="E121" i="4"/>
  <c r="C121" i="24"/>
  <c r="C121" i="4"/>
  <c r="G121" i="4"/>
  <c r="F121" i="24"/>
  <c r="J121" i="4"/>
  <c r="H121" i="4" s="1"/>
  <c r="P121" i="24"/>
  <c r="N121" i="24" s="1"/>
  <c r="J121" i="24"/>
  <c r="H121" i="24" s="1"/>
  <c r="P121" i="4"/>
  <c r="N121" i="4" s="1"/>
  <c r="E121" i="24"/>
  <c r="D121" i="24" l="1"/>
  <c r="D121" i="4"/>
  <c r="C120" i="5"/>
  <c r="C120" i="23" l="1"/>
  <c r="D120" i="5"/>
  <c r="E120" i="4"/>
  <c r="E120" i="5"/>
  <c r="E120" i="24"/>
  <c r="G120" i="4"/>
  <c r="D120" i="23"/>
  <c r="G120" i="24"/>
  <c r="C120" i="24"/>
  <c r="C120" i="4"/>
  <c r="E120" i="23"/>
  <c r="P120" i="4"/>
  <c r="N120" i="4" s="1"/>
  <c r="P120" i="24"/>
  <c r="N120" i="24" s="1"/>
  <c r="J120" i="4"/>
  <c r="H120" i="4" s="1"/>
  <c r="J120" i="24"/>
  <c r="F120" i="24"/>
  <c r="F120" i="4"/>
  <c r="E119" i="24" l="1"/>
  <c r="E119" i="5"/>
  <c r="G119" i="24"/>
  <c r="G119" i="4"/>
  <c r="C119" i="5"/>
  <c r="C119" i="23"/>
  <c r="C119" i="4"/>
  <c r="D119" i="5"/>
  <c r="C119" i="24"/>
  <c r="E119" i="23"/>
  <c r="E119" i="4"/>
  <c r="D120" i="24"/>
  <c r="D120" i="4"/>
  <c r="J119" i="24"/>
  <c r="H119" i="24" s="1"/>
  <c r="H120" i="24"/>
  <c r="P119" i="4"/>
  <c r="N119" i="4" s="1"/>
  <c r="P119" i="24"/>
  <c r="N119" i="24" s="1"/>
  <c r="D119" i="23"/>
  <c r="J119" i="4"/>
  <c r="H119" i="4" s="1"/>
  <c r="F119" i="24"/>
  <c r="F119" i="4"/>
  <c r="D118" i="5" l="1"/>
  <c r="C118" i="4"/>
  <c r="C118" i="23"/>
  <c r="E118" i="24"/>
  <c r="C118" i="24"/>
  <c r="G118" i="4"/>
  <c r="C118" i="5"/>
  <c r="D118" i="23"/>
  <c r="E118" i="23"/>
  <c r="E118" i="5"/>
  <c r="D119" i="24"/>
  <c r="D119" i="4"/>
  <c r="P118" i="4"/>
  <c r="N118" i="4" s="1"/>
  <c r="J118" i="4"/>
  <c r="H118" i="4" s="1"/>
  <c r="J118" i="24"/>
  <c r="H118" i="24" s="1"/>
  <c r="F118" i="4"/>
  <c r="G118" i="24"/>
  <c r="P118" i="24"/>
  <c r="N118" i="24" s="1"/>
  <c r="E118" i="4"/>
  <c r="F118" i="24"/>
  <c r="G117" i="4" l="1"/>
  <c r="E117" i="23"/>
  <c r="G117" i="24"/>
  <c r="C117" i="24"/>
  <c r="E117" i="24"/>
  <c r="C117" i="5"/>
  <c r="D117" i="5"/>
  <c r="C117" i="23"/>
  <c r="C117" i="4"/>
  <c r="E117" i="5"/>
  <c r="E117" i="4"/>
  <c r="D117" i="23"/>
  <c r="D118" i="4"/>
  <c r="P117" i="24"/>
  <c r="N117" i="24" s="1"/>
  <c r="D118" i="24"/>
  <c r="P117" i="4"/>
  <c r="N117" i="4" s="1"/>
  <c r="F117" i="24"/>
  <c r="J117" i="24"/>
  <c r="J117" i="4"/>
  <c r="F117" i="4"/>
  <c r="E116" i="23" l="1"/>
  <c r="E116" i="24"/>
  <c r="D116" i="23"/>
  <c r="C116" i="24"/>
  <c r="C116" i="5"/>
  <c r="D116" i="5"/>
  <c r="E116" i="4"/>
  <c r="C116" i="4"/>
  <c r="E116" i="5"/>
  <c r="C116" i="23"/>
  <c r="D117" i="24"/>
  <c r="D117" i="4"/>
  <c r="H117" i="4"/>
  <c r="P116" i="24"/>
  <c r="N116" i="24" s="1"/>
  <c r="H117" i="24"/>
  <c r="G116" i="4"/>
  <c r="J116" i="24"/>
  <c r="H116" i="24" s="1"/>
  <c r="P116" i="4"/>
  <c r="N116" i="4" s="1"/>
  <c r="J116" i="4"/>
  <c r="H116" i="4" s="1"/>
  <c r="G116" i="24"/>
  <c r="F116" i="24"/>
  <c r="F116" i="4"/>
  <c r="C115" i="5" l="1"/>
  <c r="C115" i="23"/>
  <c r="C115" i="4"/>
  <c r="G115" i="24"/>
  <c r="D115" i="5"/>
  <c r="E115" i="5"/>
  <c r="C115" i="24"/>
  <c r="G115" i="4"/>
  <c r="E115" i="23"/>
  <c r="D115" i="23"/>
  <c r="D116" i="24"/>
  <c r="J115" i="4"/>
  <c r="H115" i="4" s="1"/>
  <c r="D116" i="4"/>
  <c r="P115" i="4"/>
  <c r="N115" i="4" s="1"/>
  <c r="P115" i="24"/>
  <c r="N115" i="24" s="1"/>
  <c r="F115" i="4"/>
  <c r="E115" i="4"/>
  <c r="J115" i="24"/>
  <c r="H115" i="24" s="1"/>
  <c r="E115" i="24"/>
  <c r="F115" i="24"/>
  <c r="C114" i="5"/>
  <c r="G114" i="24" l="1"/>
  <c r="E114" i="5"/>
  <c r="E114" i="24"/>
  <c r="C114" i="23"/>
  <c r="C114" i="4"/>
  <c r="D114" i="5"/>
  <c r="D114" i="23"/>
  <c r="E114" i="4"/>
  <c r="C114" i="24"/>
  <c r="D115" i="4"/>
  <c r="E114" i="23"/>
  <c r="D115" i="24"/>
  <c r="P114" i="24"/>
  <c r="N114" i="24" s="1"/>
  <c r="G114" i="4"/>
  <c r="P114" i="4"/>
  <c r="N114" i="4" s="1"/>
  <c r="J114" i="4"/>
  <c r="J114" i="24"/>
  <c r="H114" i="24" s="1"/>
  <c r="F114" i="24"/>
  <c r="F114" i="4"/>
  <c r="C113" i="24" l="1"/>
  <c r="E113" i="5"/>
  <c r="D113" i="23"/>
  <c r="G113" i="4"/>
  <c r="D113" i="5"/>
  <c r="C113" i="23"/>
  <c r="E113" i="24"/>
  <c r="C113" i="5"/>
  <c r="C113" i="4"/>
  <c r="E113" i="23"/>
  <c r="D114" i="4"/>
  <c r="H114" i="4"/>
  <c r="P113" i="4"/>
  <c r="N113" i="4" s="1"/>
  <c r="E113" i="4"/>
  <c r="G113" i="24"/>
  <c r="D114" i="24"/>
  <c r="J113" i="4"/>
  <c r="P113" i="24"/>
  <c r="N113" i="24" s="1"/>
  <c r="J113" i="24"/>
  <c r="H113" i="24" s="1"/>
  <c r="F113" i="24"/>
  <c r="F113" i="4"/>
  <c r="C112" i="4"/>
  <c r="C112" i="23"/>
  <c r="D112" i="23" l="1"/>
  <c r="E112" i="24"/>
  <c r="E112" i="23"/>
  <c r="E112" i="4"/>
  <c r="C112" i="24"/>
  <c r="G112" i="4"/>
  <c r="D112" i="5"/>
  <c r="E112" i="5"/>
  <c r="C112" i="5"/>
  <c r="D113" i="4"/>
  <c r="P112" i="24"/>
  <c r="N112" i="24" s="1"/>
  <c r="D113" i="24"/>
  <c r="H113" i="4"/>
  <c r="G112" i="24"/>
  <c r="P112" i="4"/>
  <c r="N112" i="4" s="1"/>
  <c r="J112" i="4"/>
  <c r="H112" i="4" s="1"/>
  <c r="J112" i="24"/>
  <c r="H112" i="24" s="1"/>
  <c r="F112" i="24"/>
  <c r="F112" i="4"/>
  <c r="E111" i="5" l="1"/>
  <c r="C111" i="24"/>
  <c r="D111" i="23"/>
  <c r="D111" i="5"/>
  <c r="C111" i="4"/>
  <c r="E111" i="24"/>
  <c r="G111" i="4"/>
  <c r="E111" i="23"/>
  <c r="C111" i="23"/>
  <c r="D112" i="4"/>
  <c r="D112" i="24"/>
  <c r="E111" i="4"/>
  <c r="P111" i="4"/>
  <c r="N111" i="4" s="1"/>
  <c r="G111" i="24"/>
  <c r="J111" i="24"/>
  <c r="H111" i="24" s="1"/>
  <c r="C111" i="5"/>
  <c r="P111" i="24"/>
  <c r="N111" i="24" s="1"/>
  <c r="J111" i="4"/>
  <c r="H111" i="4" s="1"/>
  <c r="F111" i="24"/>
  <c r="F111" i="4"/>
  <c r="E110" i="4" l="1"/>
  <c r="C110" i="24"/>
  <c r="E110" i="5"/>
  <c r="D110" i="23"/>
  <c r="G110" i="4"/>
  <c r="D110" i="5"/>
  <c r="C110" i="23"/>
  <c r="C110" i="4"/>
  <c r="E110" i="23"/>
  <c r="C110" i="5"/>
  <c r="E110" i="24"/>
  <c r="D111" i="4"/>
  <c r="P110" i="24"/>
  <c r="N110" i="24" s="1"/>
  <c r="D111" i="24"/>
  <c r="J110" i="24"/>
  <c r="G110" i="24"/>
  <c r="P110" i="4"/>
  <c r="N110" i="4" s="1"/>
  <c r="J110" i="4"/>
  <c r="H110" i="4" s="1"/>
  <c r="F110" i="24"/>
  <c r="F110" i="4"/>
  <c r="E109" i="4" l="1"/>
  <c r="C109" i="24"/>
  <c r="D109" i="23"/>
  <c r="G109" i="4"/>
  <c r="C109" i="4"/>
  <c r="C109" i="5"/>
  <c r="E109" i="24"/>
  <c r="D110" i="24"/>
  <c r="D110" i="4"/>
  <c r="H110" i="24"/>
  <c r="E109" i="23"/>
  <c r="P109" i="4"/>
  <c r="N109" i="4" s="1"/>
  <c r="D109" i="5"/>
  <c r="J109" i="24"/>
  <c r="H109" i="24" s="1"/>
  <c r="E109" i="5"/>
  <c r="P109" i="24"/>
  <c r="N109" i="24" s="1"/>
  <c r="C109" i="23"/>
  <c r="G109" i="24"/>
  <c r="J109" i="4"/>
  <c r="H109" i="4" s="1"/>
  <c r="F109" i="24"/>
  <c r="F109" i="4"/>
  <c r="E108" i="23"/>
  <c r="G108" i="24" l="1"/>
  <c r="C108" i="4"/>
  <c r="D108" i="23"/>
  <c r="E108" i="4"/>
  <c r="C108" i="24"/>
  <c r="C108" i="23"/>
  <c r="E108" i="5"/>
  <c r="C108" i="5"/>
  <c r="E108" i="24"/>
  <c r="D108" i="5"/>
  <c r="D109" i="4"/>
  <c r="D109" i="24"/>
  <c r="P108" i="24"/>
  <c r="N108" i="24" s="1"/>
  <c r="G108" i="4"/>
  <c r="P108" i="4"/>
  <c r="N108" i="4" s="1"/>
  <c r="J108" i="4"/>
  <c r="H108" i="4" s="1"/>
  <c r="J108" i="24"/>
  <c r="H108" i="24" s="1"/>
  <c r="F108" i="24"/>
  <c r="F108" i="4"/>
  <c r="D108" i="4" l="1"/>
  <c r="D108" i="24"/>
  <c r="E107" i="5" l="1"/>
  <c r="D107" i="23"/>
  <c r="C107" i="24"/>
  <c r="C107" i="4"/>
  <c r="E107" i="24"/>
  <c r="G107" i="4"/>
  <c r="C107" i="23"/>
  <c r="D107" i="5"/>
  <c r="E107" i="23"/>
  <c r="C107" i="5"/>
  <c r="P107" i="24"/>
  <c r="N107" i="24" s="1"/>
  <c r="P107" i="4"/>
  <c r="N107" i="4" s="1"/>
  <c r="E107" i="4"/>
  <c r="J107" i="24"/>
  <c r="G107" i="24"/>
  <c r="J107" i="4"/>
  <c r="F107" i="24"/>
  <c r="F107" i="4"/>
  <c r="D107" i="4" l="1"/>
  <c r="D107" i="24"/>
  <c r="H107" i="24"/>
  <c r="H107" i="4"/>
  <c r="G106" i="24"/>
  <c r="E106" i="24" l="1"/>
  <c r="E106" i="4"/>
  <c r="C106" i="24"/>
  <c r="C106" i="5"/>
  <c r="C106" i="23"/>
  <c r="D106" i="5"/>
  <c r="D106" i="23"/>
  <c r="E106" i="5"/>
  <c r="F106" i="4"/>
  <c r="J106" i="24"/>
  <c r="H106" i="24" s="1"/>
  <c r="J106" i="4"/>
  <c r="H106" i="4" s="1"/>
  <c r="C106" i="4"/>
  <c r="P106" i="4"/>
  <c r="N106" i="4" s="1"/>
  <c r="P106" i="24"/>
  <c r="N106" i="24" s="1"/>
  <c r="E106" i="23"/>
  <c r="G106" i="4"/>
  <c r="F106" i="24"/>
  <c r="D106" i="24" l="1"/>
  <c r="D106" i="4"/>
  <c r="F105" i="4"/>
  <c r="E105" i="23"/>
  <c r="G105" i="4" l="1"/>
  <c r="F105" i="24"/>
  <c r="C105" i="23"/>
  <c r="C105" i="4"/>
  <c r="E105" i="5"/>
  <c r="C105" i="24"/>
  <c r="G105" i="24"/>
  <c r="E105" i="4"/>
  <c r="C105" i="5"/>
  <c r="D105" i="23"/>
  <c r="D105" i="5"/>
  <c r="J105" i="4"/>
  <c r="H105" i="4" s="1"/>
  <c r="P105" i="4"/>
  <c r="N105" i="4" s="1"/>
  <c r="J105" i="24"/>
  <c r="P105" i="24"/>
  <c r="N105" i="24" s="1"/>
  <c r="E105" i="24"/>
  <c r="E104" i="23" l="1"/>
  <c r="F104" i="4"/>
  <c r="G104" i="4"/>
  <c r="F104" i="24"/>
  <c r="G104" i="24"/>
  <c r="E104" i="24"/>
  <c r="D104" i="5"/>
  <c r="C104" i="4"/>
  <c r="E104" i="5"/>
  <c r="D104" i="23"/>
  <c r="C104" i="5"/>
  <c r="C104" i="23"/>
  <c r="D105" i="4"/>
  <c r="D105" i="24"/>
  <c r="J104" i="4"/>
  <c r="P104" i="4"/>
  <c r="N104" i="4" s="1"/>
  <c r="H105" i="24"/>
  <c r="J104" i="24"/>
  <c r="H104" i="24" s="1"/>
  <c r="P104" i="24"/>
  <c r="N104" i="24" s="1"/>
  <c r="E104" i="4"/>
  <c r="C104" i="24"/>
  <c r="C103" i="5" l="1"/>
  <c r="C103" i="4"/>
  <c r="F103" i="4"/>
  <c r="E103" i="24"/>
  <c r="D103" i="23"/>
  <c r="E103" i="4"/>
  <c r="C103" i="24"/>
  <c r="G103" i="4"/>
  <c r="F103" i="24"/>
  <c r="E103" i="23"/>
  <c r="D103" i="5"/>
  <c r="G103" i="24"/>
  <c r="E103" i="5"/>
  <c r="J103" i="24"/>
  <c r="H103" i="24" s="1"/>
  <c r="D104" i="4"/>
  <c r="D104" i="24"/>
  <c r="C103" i="23"/>
  <c r="H104" i="4"/>
  <c r="P103" i="24"/>
  <c r="J103" i="4"/>
  <c r="H103" i="4" s="1"/>
  <c r="P103" i="4"/>
  <c r="D102" i="5" l="1"/>
  <c r="C102" i="4"/>
  <c r="E102" i="4"/>
  <c r="C102" i="24"/>
  <c r="D102" i="23"/>
  <c r="E102" i="24"/>
  <c r="F102" i="24"/>
  <c r="F102" i="4"/>
  <c r="G102" i="24"/>
  <c r="C102" i="23"/>
  <c r="G102" i="4"/>
  <c r="E102" i="5"/>
  <c r="E102" i="23"/>
  <c r="C102" i="5"/>
  <c r="D103" i="24"/>
  <c r="N103" i="24"/>
  <c r="D103" i="4"/>
  <c r="N103" i="4"/>
  <c r="J102" i="4"/>
  <c r="H102" i="4" s="1"/>
  <c r="P102" i="4"/>
  <c r="N102" i="4" s="1"/>
  <c r="J102" i="24"/>
  <c r="H102" i="24" s="1"/>
  <c r="P102" i="24"/>
  <c r="N102" i="24" s="1"/>
  <c r="D101" i="23" l="1"/>
  <c r="E101" i="4"/>
  <c r="C101" i="23"/>
  <c r="F101" i="4"/>
  <c r="C101" i="24"/>
  <c r="G101" i="4"/>
  <c r="F101" i="24"/>
  <c r="D101" i="5"/>
  <c r="C101" i="4"/>
  <c r="E101" i="5"/>
  <c r="G101" i="24"/>
  <c r="E101" i="23"/>
  <c r="C101" i="5"/>
  <c r="E101" i="24"/>
  <c r="D102" i="4"/>
  <c r="J101" i="24"/>
  <c r="H101" i="24" s="1"/>
  <c r="D102" i="24"/>
  <c r="P101" i="24"/>
  <c r="J101" i="4"/>
  <c r="H101" i="4" s="1"/>
  <c r="P101" i="4"/>
  <c r="N101" i="4" s="1"/>
  <c r="F100" i="4" l="1"/>
  <c r="E100" i="24"/>
  <c r="C100" i="4"/>
  <c r="G100" i="4"/>
  <c r="E100" i="5"/>
  <c r="D100" i="23"/>
  <c r="E100" i="4"/>
  <c r="D100" i="5"/>
  <c r="C100" i="23"/>
  <c r="F100" i="24"/>
  <c r="E100" i="23"/>
  <c r="C100" i="5"/>
  <c r="D101" i="24"/>
  <c r="C100" i="24"/>
  <c r="G100" i="24"/>
  <c r="J100" i="4"/>
  <c r="P100" i="4"/>
  <c r="N100" i="4" s="1"/>
  <c r="N101" i="24"/>
  <c r="J100" i="24"/>
  <c r="H100" i="24" s="1"/>
  <c r="P100" i="24"/>
  <c r="N100" i="24" s="1"/>
  <c r="D101" i="4"/>
  <c r="E99" i="23" l="1"/>
  <c r="E99" i="24"/>
  <c r="D99" i="5"/>
  <c r="C99" i="23"/>
  <c r="C99" i="24"/>
  <c r="E99" i="5"/>
  <c r="E99" i="4"/>
  <c r="G99" i="4"/>
  <c r="F99" i="4"/>
  <c r="C99" i="4"/>
  <c r="C99" i="5"/>
  <c r="D99" i="23"/>
  <c r="J99" i="4"/>
  <c r="H99" i="4" s="1"/>
  <c r="P99" i="4"/>
  <c r="N99" i="4" s="1"/>
  <c r="D100" i="4"/>
  <c r="D100" i="24"/>
  <c r="H100" i="4"/>
  <c r="P99" i="24"/>
  <c r="N99" i="24" s="1"/>
  <c r="G99" i="24"/>
  <c r="J99" i="24"/>
  <c r="H99" i="24" s="1"/>
  <c r="F99" i="24"/>
  <c r="G98" i="24"/>
  <c r="G98" i="4" l="1"/>
  <c r="C98" i="5"/>
  <c r="D98" i="23"/>
  <c r="E98" i="24"/>
  <c r="C98" i="24"/>
  <c r="F98" i="24"/>
  <c r="C98" i="4"/>
  <c r="E98" i="5"/>
  <c r="C98" i="23"/>
  <c r="E98" i="4"/>
  <c r="E98" i="23"/>
  <c r="F98" i="4"/>
  <c r="D98" i="5"/>
  <c r="D99" i="4"/>
  <c r="D99" i="24"/>
  <c r="J98" i="24"/>
  <c r="H98" i="24" s="1"/>
  <c r="P98" i="24"/>
  <c r="N98" i="24" s="1"/>
  <c r="J98" i="4"/>
  <c r="H98" i="4" s="1"/>
  <c r="P98" i="4"/>
  <c r="G97" i="24"/>
  <c r="F97" i="24"/>
  <c r="E97" i="24"/>
  <c r="G97" i="4"/>
  <c r="E97" i="23"/>
  <c r="C97" i="5" l="1"/>
  <c r="D97" i="5"/>
  <c r="C97" i="4"/>
  <c r="E97" i="5"/>
  <c r="D97" i="23"/>
  <c r="E97" i="4"/>
  <c r="F97" i="4"/>
  <c r="C97" i="23"/>
  <c r="C97" i="24"/>
  <c r="D98" i="24"/>
  <c r="D98" i="4"/>
  <c r="J97" i="4"/>
  <c r="H97" i="4" s="1"/>
  <c r="P97" i="4"/>
  <c r="N97" i="4" s="1"/>
  <c r="N98" i="4"/>
  <c r="J97" i="24"/>
  <c r="H97" i="24" s="1"/>
  <c r="P97" i="24"/>
  <c r="N97" i="24" s="1"/>
  <c r="D96" i="5" l="1"/>
  <c r="F96" i="4"/>
  <c r="E96" i="24"/>
  <c r="D96" i="23"/>
  <c r="E96" i="5"/>
  <c r="G96" i="24"/>
  <c r="C96" i="23"/>
  <c r="F96" i="24"/>
  <c r="C96" i="24"/>
  <c r="C96" i="4"/>
  <c r="E96" i="4"/>
  <c r="C96" i="5"/>
  <c r="E96" i="23"/>
  <c r="G96" i="4"/>
  <c r="J96" i="4"/>
  <c r="H96" i="4" s="1"/>
  <c r="P96" i="4"/>
  <c r="N96" i="4" s="1"/>
  <c r="D97" i="4"/>
  <c r="D97" i="24"/>
  <c r="J96" i="24"/>
  <c r="H96" i="24" s="1"/>
  <c r="P96" i="24"/>
  <c r="N96" i="24" s="1"/>
  <c r="G95" i="24" l="1"/>
  <c r="E95" i="24"/>
  <c r="G95" i="4"/>
  <c r="F95" i="24"/>
  <c r="E95" i="5"/>
  <c r="D95" i="23"/>
  <c r="E95" i="4"/>
  <c r="C95" i="24"/>
  <c r="F95" i="4"/>
  <c r="D95" i="5"/>
  <c r="C95" i="5"/>
  <c r="C95" i="4"/>
  <c r="E95" i="23"/>
  <c r="C95" i="23"/>
  <c r="D96" i="4"/>
  <c r="J95" i="4"/>
  <c r="H95" i="4" s="1"/>
  <c r="P95" i="4"/>
  <c r="N95" i="4" s="1"/>
  <c r="J95" i="24"/>
  <c r="H95" i="24" s="1"/>
  <c r="D96" i="24"/>
  <c r="P95" i="24"/>
  <c r="N95" i="24" s="1"/>
  <c r="E94" i="23" l="1"/>
  <c r="E94" i="24"/>
  <c r="D94" i="5"/>
  <c r="C94" i="4"/>
  <c r="C94" i="23"/>
  <c r="D94" i="23"/>
  <c r="C94" i="24"/>
  <c r="G94" i="4"/>
  <c r="G94" i="24"/>
  <c r="F94" i="24"/>
  <c r="E94" i="4"/>
  <c r="F94" i="4"/>
  <c r="C94" i="5"/>
  <c r="E94" i="5"/>
  <c r="D95" i="4"/>
  <c r="J94" i="24"/>
  <c r="H94" i="24" s="1"/>
  <c r="P94" i="24"/>
  <c r="D95" i="24"/>
  <c r="J94" i="4"/>
  <c r="H94" i="4" s="1"/>
  <c r="P94" i="4"/>
  <c r="G93" i="24"/>
  <c r="E93" i="24" l="1"/>
  <c r="C93" i="5"/>
  <c r="C93" i="4"/>
  <c r="D93" i="23"/>
  <c r="F93" i="24"/>
  <c r="E93" i="5"/>
  <c r="C93" i="23"/>
  <c r="C93" i="24"/>
  <c r="D93" i="5"/>
  <c r="E93" i="23"/>
  <c r="D94" i="24"/>
  <c r="N94" i="24"/>
  <c r="P93" i="4"/>
  <c r="N93" i="4" s="1"/>
  <c r="G93" i="4"/>
  <c r="J93" i="4"/>
  <c r="H93" i="4" s="1"/>
  <c r="J93" i="24"/>
  <c r="H93" i="24" s="1"/>
  <c r="P93" i="24"/>
  <c r="N93" i="24" s="1"/>
  <c r="D94" i="4"/>
  <c r="F93" i="4"/>
  <c r="N94" i="4"/>
  <c r="E93" i="4"/>
  <c r="G92" i="24" l="1"/>
  <c r="G92" i="4"/>
  <c r="E92" i="24"/>
  <c r="D92" i="23"/>
  <c r="E92" i="4"/>
  <c r="C92" i="24"/>
  <c r="F92" i="4"/>
  <c r="E92" i="23"/>
  <c r="C92" i="23"/>
  <c r="D92" i="5"/>
  <c r="E92" i="5"/>
  <c r="C92" i="4"/>
  <c r="C92" i="5"/>
  <c r="D93" i="4"/>
  <c r="F92" i="24"/>
  <c r="D93" i="24"/>
  <c r="J92" i="4"/>
  <c r="H92" i="4" s="1"/>
  <c r="P92" i="4"/>
  <c r="N92" i="4" s="1"/>
  <c r="J92" i="24"/>
  <c r="H92" i="24" s="1"/>
  <c r="P92" i="24"/>
  <c r="N92" i="24" s="1"/>
  <c r="F91" i="24" l="1"/>
  <c r="G91" i="4"/>
  <c r="D91" i="23"/>
  <c r="E91" i="4"/>
  <c r="C91" i="4"/>
  <c r="E91" i="23"/>
  <c r="E91" i="24"/>
  <c r="G91" i="24"/>
  <c r="C91" i="24"/>
  <c r="F91" i="4"/>
  <c r="E91" i="5"/>
  <c r="C91" i="5"/>
  <c r="D91" i="5"/>
  <c r="C91" i="23"/>
  <c r="D92" i="4"/>
  <c r="D92" i="24"/>
  <c r="J91" i="24"/>
  <c r="H91" i="24" s="1"/>
  <c r="P91" i="24"/>
  <c r="N91" i="24" s="1"/>
  <c r="J91" i="4"/>
  <c r="H91" i="4" s="1"/>
  <c r="P91" i="4"/>
  <c r="N91" i="4" s="1"/>
  <c r="E90" i="5" l="1"/>
  <c r="E90" i="4"/>
  <c r="C90" i="24"/>
  <c r="E90" i="23"/>
  <c r="E90" i="24"/>
  <c r="G90" i="24"/>
  <c r="D90" i="23"/>
  <c r="F90" i="4"/>
  <c r="F90" i="24"/>
  <c r="C90" i="5"/>
  <c r="D90" i="5"/>
  <c r="C90" i="23"/>
  <c r="G90" i="4"/>
  <c r="C90" i="4"/>
  <c r="J90" i="4"/>
  <c r="H90" i="4" s="1"/>
  <c r="J90" i="24"/>
  <c r="H90" i="24" s="1"/>
  <c r="P90" i="24"/>
  <c r="N90" i="24" s="1"/>
  <c r="D91" i="24"/>
  <c r="D91" i="4"/>
  <c r="P90" i="4"/>
  <c r="G89" i="4" l="1"/>
  <c r="C89" i="23"/>
  <c r="D89" i="5"/>
  <c r="C89" i="4"/>
  <c r="E89" i="5"/>
  <c r="C89" i="24"/>
  <c r="E89" i="4"/>
  <c r="D89" i="23"/>
  <c r="E89" i="23"/>
  <c r="C89" i="5"/>
  <c r="F89" i="4"/>
  <c r="D90" i="4"/>
  <c r="J89" i="4"/>
  <c r="H89" i="4" s="1"/>
  <c r="P89" i="4"/>
  <c r="N89" i="4" s="1"/>
  <c r="P89" i="24"/>
  <c r="N89" i="24" s="1"/>
  <c r="N90" i="4"/>
  <c r="D90" i="24"/>
  <c r="G89" i="24"/>
  <c r="J89" i="24"/>
  <c r="F89" i="24"/>
  <c r="E89" i="24"/>
  <c r="D89" i="24" l="1"/>
  <c r="D89" i="4"/>
  <c r="H89" i="24"/>
  <c r="C88" i="24"/>
  <c r="F88" i="4"/>
  <c r="C88" i="4"/>
  <c r="E88" i="23"/>
  <c r="E88" i="4" l="1"/>
  <c r="G88" i="4"/>
  <c r="D88" i="5"/>
  <c r="C88" i="23"/>
  <c r="E88" i="24"/>
  <c r="E88" i="5"/>
  <c r="F88" i="24"/>
  <c r="C88" i="5"/>
  <c r="D88" i="23"/>
  <c r="G88" i="24"/>
  <c r="J88" i="4"/>
  <c r="P88" i="4"/>
  <c r="N88" i="4" s="1"/>
  <c r="J88" i="24"/>
  <c r="H88" i="24" s="1"/>
  <c r="P88" i="24"/>
  <c r="N88" i="24" s="1"/>
  <c r="G87" i="24"/>
  <c r="G87" i="4" l="1"/>
  <c r="F87" i="24"/>
  <c r="C87" i="5"/>
  <c r="C87" i="24"/>
  <c r="D87" i="23"/>
  <c r="E87" i="4"/>
  <c r="F87" i="4"/>
  <c r="E87" i="24"/>
  <c r="D87" i="5"/>
  <c r="C87" i="4"/>
  <c r="C87" i="23"/>
  <c r="E87" i="5"/>
  <c r="E87" i="23"/>
  <c r="J87" i="4"/>
  <c r="H87" i="4" s="1"/>
  <c r="J87" i="24"/>
  <c r="H87" i="24" s="1"/>
  <c r="P87" i="24"/>
  <c r="N87" i="24" s="1"/>
  <c r="P87" i="4"/>
  <c r="N87" i="4" s="1"/>
  <c r="D88" i="4"/>
  <c r="D88" i="24"/>
  <c r="H88" i="4"/>
  <c r="E86" i="5" l="1"/>
  <c r="E86" i="4"/>
  <c r="F86" i="4"/>
  <c r="C86" i="23"/>
  <c r="C86" i="24"/>
  <c r="C86" i="4"/>
  <c r="D86" i="5"/>
  <c r="G86" i="24"/>
  <c r="F86" i="24"/>
  <c r="D86" i="23"/>
  <c r="C86" i="5"/>
  <c r="E86" i="24"/>
  <c r="E86" i="23"/>
  <c r="G86" i="4"/>
  <c r="D87" i="24"/>
  <c r="J86" i="24"/>
  <c r="H86" i="24" s="1"/>
  <c r="P86" i="24"/>
  <c r="N86" i="24" s="1"/>
  <c r="D87" i="4"/>
  <c r="J86" i="4"/>
  <c r="H86" i="4" s="1"/>
  <c r="P86" i="4"/>
  <c r="N86" i="4" s="1"/>
  <c r="F85" i="24"/>
  <c r="G85" i="4"/>
  <c r="C85" i="24" l="1"/>
  <c r="E85" i="5"/>
  <c r="C85" i="4"/>
  <c r="F85" i="4"/>
  <c r="E85" i="24"/>
  <c r="G85" i="24"/>
  <c r="E85" i="23"/>
  <c r="D85" i="23"/>
  <c r="D85" i="5"/>
  <c r="C85" i="23"/>
  <c r="E85" i="4"/>
  <c r="C85" i="5"/>
  <c r="D86" i="24"/>
  <c r="D86" i="4"/>
  <c r="J85" i="24"/>
  <c r="H85" i="24" s="1"/>
  <c r="P85" i="24"/>
  <c r="N85" i="24" s="1"/>
  <c r="J85" i="4"/>
  <c r="H85" i="4" s="1"/>
  <c r="P85" i="4"/>
  <c r="N85" i="4" s="1"/>
  <c r="G84" i="24" l="1"/>
  <c r="C84" i="4"/>
  <c r="E84" i="5"/>
  <c r="C84" i="24"/>
  <c r="F84" i="4"/>
  <c r="E84" i="24"/>
  <c r="D84" i="23"/>
  <c r="G84" i="4"/>
  <c r="F84" i="24"/>
  <c r="C84" i="23"/>
  <c r="E84" i="4"/>
  <c r="D84" i="5"/>
  <c r="E84" i="23"/>
  <c r="C84" i="5"/>
  <c r="J84" i="24"/>
  <c r="H84" i="24" s="1"/>
  <c r="J84" i="4"/>
  <c r="H84" i="4" s="1"/>
  <c r="D85" i="24"/>
  <c r="P84" i="24"/>
  <c r="N84" i="24" s="1"/>
  <c r="D85" i="4"/>
  <c r="P84" i="4"/>
  <c r="F83" i="24"/>
  <c r="G83" i="4"/>
  <c r="E83" i="23" l="1"/>
  <c r="E83" i="24"/>
  <c r="C83" i="4"/>
  <c r="C83" i="5"/>
  <c r="E83" i="4"/>
  <c r="C83" i="24"/>
  <c r="F83" i="4"/>
  <c r="G83" i="24"/>
  <c r="D84" i="4"/>
  <c r="D83" i="23"/>
  <c r="E83" i="5"/>
  <c r="D83" i="5"/>
  <c r="C83" i="23"/>
  <c r="D84" i="24"/>
  <c r="N84" i="4"/>
  <c r="J83" i="24"/>
  <c r="H83" i="24" s="1"/>
  <c r="P83" i="24"/>
  <c r="N83" i="24" s="1"/>
  <c r="J83" i="4"/>
  <c r="P83" i="4"/>
  <c r="N83" i="4" s="1"/>
  <c r="C82" i="23" l="1"/>
  <c r="D82" i="5"/>
  <c r="E82" i="5"/>
  <c r="E82" i="4"/>
  <c r="C82" i="24"/>
  <c r="F82" i="4"/>
  <c r="E82" i="24"/>
  <c r="F82" i="24"/>
  <c r="G82" i="24"/>
  <c r="E82" i="23"/>
  <c r="C82" i="5"/>
  <c r="C82" i="4"/>
  <c r="D82" i="23"/>
  <c r="G82" i="4"/>
  <c r="D83" i="24"/>
  <c r="D83" i="4"/>
  <c r="H83" i="4"/>
  <c r="J82" i="4"/>
  <c r="H82" i="4" s="1"/>
  <c r="P82" i="4"/>
  <c r="N82" i="4" s="1"/>
  <c r="J82" i="24"/>
  <c r="H82" i="24" s="1"/>
  <c r="P82" i="24"/>
  <c r="N82" i="24" s="1"/>
  <c r="F81" i="24" l="1"/>
  <c r="E81" i="4"/>
  <c r="G81" i="24"/>
  <c r="D81" i="5"/>
  <c r="G81" i="4"/>
  <c r="D81" i="23"/>
  <c r="E81" i="23"/>
  <c r="F81" i="4"/>
  <c r="C81" i="4"/>
  <c r="C81" i="23"/>
  <c r="E81" i="5"/>
  <c r="C81" i="5"/>
  <c r="E81" i="24"/>
  <c r="D82" i="4"/>
  <c r="D82" i="24"/>
  <c r="J81" i="4"/>
  <c r="H81" i="4" s="1"/>
  <c r="J81" i="24"/>
  <c r="H81" i="24" s="1"/>
  <c r="P81" i="4"/>
  <c r="C81" i="24"/>
  <c r="P81" i="24"/>
  <c r="F80" i="24"/>
  <c r="G80" i="4"/>
  <c r="G80" i="24" l="1"/>
  <c r="F80" i="4"/>
  <c r="E80" i="24"/>
  <c r="D80" i="5"/>
  <c r="C80" i="4"/>
  <c r="D80" i="23"/>
  <c r="E80" i="4"/>
  <c r="E80" i="23"/>
  <c r="C80" i="5"/>
  <c r="C80" i="24"/>
  <c r="C80" i="23"/>
  <c r="E80" i="5"/>
  <c r="D81" i="24"/>
  <c r="D81" i="4"/>
  <c r="N81" i="4"/>
  <c r="N81" i="24"/>
  <c r="J80" i="24"/>
  <c r="H80" i="24" s="1"/>
  <c r="P80" i="24"/>
  <c r="N80" i="24" s="1"/>
  <c r="J80" i="4"/>
  <c r="H80" i="4" s="1"/>
  <c r="P80" i="4"/>
  <c r="N80" i="4" s="1"/>
  <c r="F79" i="24" l="1"/>
  <c r="C79" i="24"/>
  <c r="D79" i="5"/>
  <c r="F79" i="4"/>
  <c r="E79" i="24"/>
  <c r="G79" i="24"/>
  <c r="D79" i="23"/>
  <c r="C79" i="23"/>
  <c r="G79" i="4"/>
  <c r="E79" i="5"/>
  <c r="E79" i="23"/>
  <c r="C79" i="5"/>
  <c r="E79" i="4"/>
  <c r="C79" i="4"/>
  <c r="J79" i="4"/>
  <c r="H79" i="4" s="1"/>
  <c r="P79" i="4"/>
  <c r="N79" i="4" s="1"/>
  <c r="J79" i="24"/>
  <c r="H79" i="24" s="1"/>
  <c r="P79" i="24"/>
  <c r="N79" i="24" s="1"/>
  <c r="D80" i="24"/>
  <c r="D80" i="4"/>
  <c r="E78" i="5" l="1"/>
  <c r="D78" i="23"/>
  <c r="E78" i="4"/>
  <c r="C78" i="24"/>
  <c r="G78" i="4"/>
  <c r="F78" i="24"/>
  <c r="E78" i="24"/>
  <c r="F78" i="4"/>
  <c r="C78" i="5"/>
  <c r="C78" i="4"/>
  <c r="D78" i="5"/>
  <c r="E78" i="23"/>
  <c r="G78" i="24"/>
  <c r="C78" i="23"/>
  <c r="D79" i="4"/>
  <c r="D79" i="24"/>
  <c r="J78" i="24"/>
  <c r="H78" i="24" s="1"/>
  <c r="P78" i="24"/>
  <c r="N78" i="24" s="1"/>
  <c r="J78" i="4"/>
  <c r="P78" i="4"/>
  <c r="N78" i="4" s="1"/>
  <c r="C77" i="5" l="1"/>
  <c r="G77" i="24"/>
  <c r="E77" i="23"/>
  <c r="F77" i="4"/>
  <c r="C77" i="24"/>
  <c r="F77" i="24"/>
  <c r="G77" i="4"/>
  <c r="C77" i="23"/>
  <c r="D77" i="23"/>
  <c r="E77" i="4"/>
  <c r="D77" i="5"/>
  <c r="E77" i="5"/>
  <c r="E77" i="24"/>
  <c r="C77" i="4"/>
  <c r="J77" i="24"/>
  <c r="H77" i="24" s="1"/>
  <c r="P77" i="24"/>
  <c r="N77" i="24" s="1"/>
  <c r="D78" i="24"/>
  <c r="J77" i="4"/>
  <c r="H77" i="4" s="1"/>
  <c r="P77" i="4"/>
  <c r="N77" i="4" s="1"/>
  <c r="D78" i="4"/>
  <c r="H78" i="4"/>
  <c r="G76" i="24"/>
  <c r="F76" i="24" l="1"/>
  <c r="E76" i="24"/>
  <c r="C76" i="23"/>
  <c r="C76" i="4"/>
  <c r="E76" i="5"/>
  <c r="E76" i="4"/>
  <c r="C76" i="24"/>
  <c r="G76" i="4"/>
  <c r="C76" i="5"/>
  <c r="E76" i="23"/>
  <c r="D76" i="23"/>
  <c r="F76" i="4"/>
  <c r="D76" i="5"/>
  <c r="D77" i="24"/>
  <c r="P76" i="24"/>
  <c r="N76" i="24" s="1"/>
  <c r="J76" i="4"/>
  <c r="P76" i="4"/>
  <c r="N76" i="4" s="1"/>
  <c r="J76" i="24"/>
  <c r="D77" i="4"/>
  <c r="E75" i="24"/>
  <c r="F75" i="4"/>
  <c r="E75" i="5" l="1"/>
  <c r="C75" i="4"/>
  <c r="E75" i="4"/>
  <c r="C75" i="24"/>
  <c r="G75" i="24"/>
  <c r="C75" i="5"/>
  <c r="C75" i="23"/>
  <c r="D75" i="23"/>
  <c r="F75" i="24"/>
  <c r="D75" i="5"/>
  <c r="G75" i="4"/>
  <c r="E75" i="23"/>
  <c r="D76" i="24"/>
  <c r="H76" i="24"/>
  <c r="D76" i="4"/>
  <c r="J75" i="24"/>
  <c r="H75" i="24" s="1"/>
  <c r="P75" i="24"/>
  <c r="N75" i="24" s="1"/>
  <c r="J75" i="4"/>
  <c r="H75" i="4" s="1"/>
  <c r="P75" i="4"/>
  <c r="N75" i="4" s="1"/>
  <c r="H76" i="4"/>
  <c r="E74" i="5" l="1"/>
  <c r="D74" i="23"/>
  <c r="C74" i="24"/>
  <c r="C74" i="5"/>
  <c r="D74" i="5"/>
  <c r="C74" i="23"/>
  <c r="C74" i="4"/>
  <c r="G74" i="4"/>
  <c r="F74" i="24"/>
  <c r="G74" i="24"/>
  <c r="F74" i="4"/>
  <c r="E74" i="23"/>
  <c r="E74" i="4"/>
  <c r="E74" i="24"/>
  <c r="J74" i="24"/>
  <c r="H74" i="24" s="1"/>
  <c r="D75" i="24"/>
  <c r="D75" i="4"/>
  <c r="P74" i="24"/>
  <c r="N74" i="24" s="1"/>
  <c r="J74" i="4"/>
  <c r="P74" i="4"/>
  <c r="N74" i="4" s="1"/>
  <c r="G73" i="24" l="1"/>
  <c r="D73" i="23"/>
  <c r="G73" i="4"/>
  <c r="E73" i="5"/>
  <c r="E73" i="4"/>
  <c r="D73" i="5"/>
  <c r="C73" i="24"/>
  <c r="C73" i="4"/>
  <c r="E73" i="24"/>
  <c r="E73" i="23"/>
  <c r="F73" i="24"/>
  <c r="C73" i="5"/>
  <c r="F73" i="4"/>
  <c r="C73" i="23"/>
  <c r="D74" i="24"/>
  <c r="D74" i="4"/>
  <c r="J73" i="24"/>
  <c r="H73" i="24" s="1"/>
  <c r="H74" i="4"/>
  <c r="P73" i="24"/>
  <c r="J73" i="4"/>
  <c r="H73" i="4" s="1"/>
  <c r="P73" i="4"/>
  <c r="N73" i="4" s="1"/>
  <c r="F72" i="24" l="1"/>
  <c r="C72" i="4"/>
  <c r="E72" i="5"/>
  <c r="C72" i="24"/>
  <c r="C72" i="23"/>
  <c r="F72" i="4"/>
  <c r="C72" i="5"/>
  <c r="E72" i="24"/>
  <c r="D72" i="5"/>
  <c r="E72" i="23"/>
  <c r="G72" i="4"/>
  <c r="D72" i="23"/>
  <c r="D73" i="24"/>
  <c r="G72" i="24"/>
  <c r="J72" i="24"/>
  <c r="H72" i="24" s="1"/>
  <c r="P72" i="4"/>
  <c r="N72" i="4" s="1"/>
  <c r="P72" i="24"/>
  <c r="N72" i="24" s="1"/>
  <c r="J72" i="4"/>
  <c r="H72" i="4" s="1"/>
  <c r="N73" i="24"/>
  <c r="E72" i="4"/>
  <c r="D73" i="4"/>
  <c r="G71" i="24"/>
  <c r="E71" i="24" l="1"/>
  <c r="G71" i="4"/>
  <c r="F71" i="24"/>
  <c r="D71" i="23"/>
  <c r="E71" i="5"/>
  <c r="C71" i="4"/>
  <c r="C71" i="24"/>
  <c r="F71" i="4"/>
  <c r="E71" i="4"/>
  <c r="E71" i="23"/>
  <c r="C71" i="23"/>
  <c r="D71" i="5"/>
  <c r="C71" i="5"/>
  <c r="D72" i="24"/>
  <c r="D72" i="4"/>
  <c r="J71" i="24"/>
  <c r="H71" i="24" s="1"/>
  <c r="P71" i="24"/>
  <c r="N71" i="24" s="1"/>
  <c r="J71" i="4"/>
  <c r="H71" i="4" s="1"/>
  <c r="P71" i="4"/>
  <c r="N71" i="4" s="1"/>
  <c r="C70" i="5" l="1"/>
  <c r="E70" i="4"/>
  <c r="C70" i="24"/>
  <c r="E70" i="23"/>
  <c r="F70" i="4"/>
  <c r="E70" i="24"/>
  <c r="D70" i="23"/>
  <c r="G70" i="4"/>
  <c r="F70" i="24"/>
  <c r="E70" i="5"/>
  <c r="C70" i="23"/>
  <c r="G70" i="24"/>
  <c r="D70" i="5"/>
  <c r="C70" i="4"/>
  <c r="J70" i="4"/>
  <c r="P70" i="4"/>
  <c r="N70" i="4" s="1"/>
  <c r="J70" i="24"/>
  <c r="H70" i="24" s="1"/>
  <c r="P70" i="24"/>
  <c r="N70" i="24" s="1"/>
  <c r="D71" i="24"/>
  <c r="D71" i="4"/>
  <c r="G69" i="24"/>
  <c r="F69" i="4" l="1"/>
  <c r="E69" i="24"/>
  <c r="G69" i="4"/>
  <c r="D69" i="5"/>
  <c r="C69" i="4"/>
  <c r="C69" i="24"/>
  <c r="E69" i="4"/>
  <c r="C69" i="23"/>
  <c r="F69" i="24"/>
  <c r="C69" i="5"/>
  <c r="E69" i="5"/>
  <c r="E69" i="23"/>
  <c r="D69" i="23"/>
  <c r="D70" i="4"/>
  <c r="H70" i="4"/>
  <c r="D70" i="24"/>
  <c r="J69" i="4"/>
  <c r="H69" i="4" s="1"/>
  <c r="J69" i="24"/>
  <c r="H69" i="24" s="1"/>
  <c r="P69" i="4"/>
  <c r="P69" i="24"/>
  <c r="N69" i="24" s="1"/>
  <c r="D69" i="4" l="1"/>
  <c r="N69" i="4"/>
  <c r="D69" i="24"/>
  <c r="E68" i="5"/>
  <c r="C68" i="5"/>
  <c r="D68" i="23"/>
  <c r="D68" i="5"/>
  <c r="E68" i="23"/>
  <c r="C68" i="23"/>
  <c r="P68" i="24" l="1"/>
  <c r="N68" i="24" s="1"/>
  <c r="G68" i="4"/>
  <c r="E68" i="4"/>
  <c r="F68" i="24"/>
  <c r="C68" i="24"/>
  <c r="P68" i="4"/>
  <c r="N68" i="4" s="1"/>
  <c r="F68" i="4"/>
  <c r="G68" i="24"/>
  <c r="E68" i="24"/>
  <c r="J68" i="24"/>
  <c r="C68" i="4"/>
  <c r="J68" i="4"/>
  <c r="D68" i="4" l="1"/>
  <c r="D68" i="24"/>
  <c r="H68" i="24"/>
  <c r="H68" i="4"/>
  <c r="A6" i="31"/>
  <c r="F36" i="31" l="1"/>
  <c r="F34" i="31"/>
  <c r="C21" i="31"/>
  <c r="C15" i="31"/>
  <c r="C23" i="31"/>
  <c r="F41" i="31"/>
  <c r="F39" i="31"/>
  <c r="F31" i="31"/>
  <c r="F29" i="31"/>
  <c r="C20" i="31"/>
  <c r="C18" i="31"/>
  <c r="C12" i="31"/>
  <c r="F37" i="31"/>
  <c r="F35" i="31"/>
  <c r="F33" i="31"/>
  <c r="C16" i="31"/>
  <c r="C14" i="31"/>
  <c r="C22" i="31"/>
  <c r="F40" i="31"/>
  <c r="F32" i="31"/>
  <c r="F30" i="31"/>
  <c r="F28" i="31"/>
  <c r="C19" i="31"/>
  <c r="C13" i="31"/>
  <c r="C11" i="31"/>
  <c r="G51" i="31"/>
  <c r="G49" i="31"/>
  <c r="G48" i="31"/>
  <c r="F43" i="31"/>
  <c r="F44" i="31"/>
  <c r="F42" i="31"/>
  <c r="F13" i="31" l="1"/>
  <c r="G13" i="31"/>
  <c r="F22" i="31"/>
  <c r="G22" i="31"/>
  <c r="G16" i="31"/>
  <c r="F16" i="31"/>
  <c r="G12" i="31"/>
  <c r="F12" i="31"/>
  <c r="F20" i="31"/>
  <c r="G20" i="31"/>
  <c r="F15" i="31"/>
  <c r="G15" i="31"/>
  <c r="F11" i="31"/>
  <c r="G11" i="31"/>
  <c r="G19" i="31"/>
  <c r="F19" i="31"/>
  <c r="G14" i="31"/>
  <c r="F14" i="31"/>
  <c r="F18" i="31"/>
  <c r="G18" i="31"/>
  <c r="G23" i="31"/>
  <c r="F23" i="31"/>
  <c r="G21" i="31"/>
  <c r="F21" i="31"/>
  <c r="F18" i="24" l="1"/>
  <c r="F34" i="24"/>
  <c r="E35" i="24"/>
  <c r="F50" i="24"/>
  <c r="G65" i="24"/>
  <c r="F17" i="4"/>
  <c r="F25" i="4"/>
  <c r="G32" i="4"/>
  <c r="E42" i="4"/>
  <c r="F58" i="24" l="1"/>
  <c r="F67" i="4"/>
  <c r="G66" i="4"/>
  <c r="F59" i="4"/>
  <c r="G58" i="4"/>
  <c r="F51" i="4"/>
  <c r="G50" i="4"/>
  <c r="E44" i="4"/>
  <c r="F43" i="4"/>
  <c r="G42" i="4"/>
  <c r="F35" i="4"/>
  <c r="G34" i="4"/>
  <c r="F27" i="4"/>
  <c r="G26" i="4"/>
  <c r="F19" i="4"/>
  <c r="G18" i="4"/>
  <c r="G67" i="24"/>
  <c r="F60" i="24"/>
  <c r="G59" i="24"/>
  <c r="F52" i="24"/>
  <c r="G51" i="24"/>
  <c r="E45" i="24"/>
  <c r="F44" i="24"/>
  <c r="G11" i="24"/>
  <c r="G43" i="24"/>
  <c r="E37" i="24"/>
  <c r="F36" i="24"/>
  <c r="G35" i="24"/>
  <c r="F28" i="24"/>
  <c r="G27" i="24"/>
  <c r="E21" i="24"/>
  <c r="F20" i="24"/>
  <c r="G19" i="24"/>
  <c r="E13" i="24"/>
  <c r="E11" i="24"/>
  <c r="F11" i="4"/>
  <c r="F15" i="4"/>
  <c r="E33" i="24"/>
  <c r="E17" i="24"/>
  <c r="F63" i="4"/>
  <c r="G62" i="4"/>
  <c r="F55" i="4"/>
  <c r="G54" i="4"/>
  <c r="F47" i="4"/>
  <c r="G46" i="4"/>
  <c r="E40" i="4"/>
  <c r="F39" i="4"/>
  <c r="G38" i="4"/>
  <c r="E32" i="4"/>
  <c r="G30" i="4"/>
  <c r="F23" i="4"/>
  <c r="G22" i="4"/>
  <c r="F64" i="24"/>
  <c r="G63" i="24"/>
  <c r="F56" i="24"/>
  <c r="G55" i="24"/>
  <c r="F48" i="24"/>
  <c r="G47" i="24"/>
  <c r="E41" i="24"/>
  <c r="F40" i="24"/>
  <c r="G39" i="24"/>
  <c r="F32" i="24"/>
  <c r="G31" i="24"/>
  <c r="E25" i="24"/>
  <c r="F24" i="24"/>
  <c r="G23" i="24"/>
  <c r="F16" i="24"/>
  <c r="G15" i="24"/>
  <c r="G52" i="4"/>
  <c r="E38" i="4"/>
  <c r="F37" i="4"/>
  <c r="G36" i="4"/>
  <c r="F21" i="4"/>
  <c r="E39" i="24"/>
  <c r="F22" i="24"/>
  <c r="E15" i="24"/>
  <c r="F14" i="24"/>
  <c r="G13" i="24"/>
  <c r="F26" i="24"/>
  <c r="F38" i="24"/>
  <c r="G16" i="4"/>
  <c r="G53" i="24"/>
  <c r="G49" i="24"/>
  <c r="G56" i="4"/>
  <c r="G40" i="4"/>
  <c r="E36" i="4"/>
  <c r="E23" i="24"/>
  <c r="F66" i="24"/>
  <c r="G57" i="24"/>
  <c r="G37" i="24"/>
  <c r="G48" i="4"/>
  <c r="G45" i="24"/>
  <c r="G21" i="24"/>
  <c r="G29" i="24"/>
  <c r="G33" i="24"/>
  <c r="E19" i="24"/>
  <c r="G25" i="24"/>
  <c r="F29" i="4"/>
  <c r="F33" i="4"/>
  <c r="G24" i="4"/>
  <c r="G20" i="4"/>
  <c r="G61" i="24"/>
  <c r="E31" i="24"/>
  <c r="G64" i="4"/>
  <c r="F45" i="4"/>
  <c r="E34" i="4"/>
  <c r="G41" i="24"/>
  <c r="E27" i="24"/>
  <c r="F49" i="4"/>
  <c r="G28" i="4"/>
  <c r="E43" i="24"/>
  <c r="F61" i="4"/>
  <c r="F65" i="4"/>
  <c r="G60" i="4"/>
  <c r="F54" i="24"/>
  <c r="F62" i="24"/>
  <c r="F41" i="4"/>
  <c r="F53" i="4"/>
  <c r="G44" i="4"/>
  <c r="G17" i="24"/>
  <c r="F46" i="24"/>
  <c r="F42" i="24"/>
  <c r="G11" i="4"/>
  <c r="F57" i="4"/>
  <c r="E21" i="31"/>
  <c r="E18" i="31"/>
  <c r="P11" i="4"/>
  <c r="J11" i="4"/>
  <c r="H11" i="4" s="1"/>
  <c r="P11" i="24"/>
  <c r="N11" i="24" s="1"/>
  <c r="J42" i="4"/>
  <c r="H42" i="4" s="1"/>
  <c r="J38" i="4"/>
  <c r="H38" i="4" s="1"/>
  <c r="J34" i="4"/>
  <c r="H34" i="4" s="1"/>
  <c r="J11" i="24"/>
  <c r="H11" i="24" s="1"/>
  <c r="J43" i="24"/>
  <c r="H43" i="24" s="1"/>
  <c r="J39" i="24"/>
  <c r="H39" i="24" s="1"/>
  <c r="J35" i="24"/>
  <c r="H35" i="24" s="1"/>
  <c r="J31" i="24"/>
  <c r="H31" i="24" s="1"/>
  <c r="J27" i="24"/>
  <c r="H27" i="24" s="1"/>
  <c r="J23" i="24"/>
  <c r="H23" i="24" s="1"/>
  <c r="J19" i="24"/>
  <c r="H19" i="24" s="1"/>
  <c r="J15" i="24"/>
  <c r="H15" i="24" s="1"/>
  <c r="C11" i="4"/>
  <c r="C64" i="4"/>
  <c r="C58" i="4"/>
  <c r="C54" i="4"/>
  <c r="C50" i="4"/>
  <c r="C46" i="4"/>
  <c r="C42" i="4"/>
  <c r="C38" i="4"/>
  <c r="C34" i="4"/>
  <c r="C30" i="4"/>
  <c r="C26" i="4"/>
  <c r="C22" i="4"/>
  <c r="C18" i="4"/>
  <c r="C66" i="4"/>
  <c r="C62" i="4"/>
  <c r="C60" i="4"/>
  <c r="C56" i="4"/>
  <c r="C52" i="4"/>
  <c r="C48" i="4"/>
  <c r="C44" i="4"/>
  <c r="C40" i="4"/>
  <c r="C36" i="4"/>
  <c r="C32" i="4"/>
  <c r="C28" i="4"/>
  <c r="C11" i="24"/>
  <c r="C67" i="24"/>
  <c r="C63" i="24"/>
  <c r="C59" i="24"/>
  <c r="C55" i="24"/>
  <c r="C51" i="24"/>
  <c r="C47" i="24"/>
  <c r="C43" i="24"/>
  <c r="C39" i="24"/>
  <c r="C35" i="24"/>
  <c r="C31" i="24"/>
  <c r="C27" i="24"/>
  <c r="C23" i="24"/>
  <c r="C19" i="24"/>
  <c r="C15" i="24"/>
  <c r="C24" i="4"/>
  <c r="C20" i="4"/>
  <c r="C16" i="4"/>
  <c r="C65" i="24"/>
  <c r="C61" i="24"/>
  <c r="C57" i="24"/>
  <c r="C53" i="24"/>
  <c r="C49" i="24"/>
  <c r="C45" i="24"/>
  <c r="C41" i="24"/>
  <c r="C37" i="24"/>
  <c r="C33" i="24"/>
  <c r="C29" i="24"/>
  <c r="C25" i="24"/>
  <c r="C21" i="24"/>
  <c r="C17" i="24"/>
  <c r="C13" i="24"/>
  <c r="C64" i="24"/>
  <c r="P61" i="24"/>
  <c r="N61" i="24" s="1"/>
  <c r="C60" i="24"/>
  <c r="F59" i="24"/>
  <c r="P57" i="24"/>
  <c r="N57" i="24" s="1"/>
  <c r="C56" i="24"/>
  <c r="F55" i="24"/>
  <c r="P53" i="24"/>
  <c r="N53" i="24" s="1"/>
  <c r="C52" i="24"/>
  <c r="F51" i="24"/>
  <c r="P49" i="24"/>
  <c r="N49" i="24" s="1"/>
  <c r="C48" i="24"/>
  <c r="C44" i="24"/>
  <c r="C40" i="24"/>
  <c r="C36" i="24"/>
  <c r="C32" i="24"/>
  <c r="C28" i="24"/>
  <c r="C24" i="24"/>
  <c r="C20" i="24"/>
  <c r="C16" i="24"/>
  <c r="F12" i="24"/>
  <c r="C12" i="24"/>
  <c r="F11" i="24"/>
  <c r="G66" i="24"/>
  <c r="G62" i="24"/>
  <c r="G58" i="24"/>
  <c r="E58" i="24"/>
  <c r="G54" i="24"/>
  <c r="E54" i="24"/>
  <c r="G50" i="24"/>
  <c r="E50" i="24"/>
  <c r="G46" i="24"/>
  <c r="E46" i="24"/>
  <c r="G42" i="24"/>
  <c r="E42" i="24"/>
  <c r="G38" i="24"/>
  <c r="E38" i="24"/>
  <c r="G34" i="24"/>
  <c r="E34" i="24"/>
  <c r="P30" i="24"/>
  <c r="N30" i="24" s="1"/>
  <c r="G26" i="24"/>
  <c r="E26" i="24"/>
  <c r="G22" i="24"/>
  <c r="E22" i="24"/>
  <c r="G18" i="24"/>
  <c r="E18" i="24"/>
  <c r="G14" i="24"/>
  <c r="E14" i="24"/>
  <c r="C66" i="24"/>
  <c r="G64" i="24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C46" i="24"/>
  <c r="J45" i="24"/>
  <c r="H45" i="24" s="1"/>
  <c r="G44" i="24"/>
  <c r="E44" i="24"/>
  <c r="C42" i="24"/>
  <c r="J41" i="24"/>
  <c r="H41" i="24" s="1"/>
  <c r="G40" i="24"/>
  <c r="E40" i="24"/>
  <c r="C38" i="24"/>
  <c r="J37" i="24"/>
  <c r="H37" i="24" s="1"/>
  <c r="G36" i="24"/>
  <c r="E36" i="24"/>
  <c r="C34" i="24"/>
  <c r="J33" i="24"/>
  <c r="H33" i="24" s="1"/>
  <c r="G32" i="24"/>
  <c r="E32" i="24"/>
  <c r="F30" i="24"/>
  <c r="J29" i="24"/>
  <c r="H29" i="24" s="1"/>
  <c r="G28" i="24"/>
  <c r="E28" i="24"/>
  <c r="C26" i="24"/>
  <c r="J25" i="24"/>
  <c r="H25" i="24" s="1"/>
  <c r="G24" i="24"/>
  <c r="E24" i="24"/>
  <c r="C22" i="24"/>
  <c r="J21" i="24"/>
  <c r="H21" i="24" s="1"/>
  <c r="G20" i="24"/>
  <c r="E20" i="24"/>
  <c r="C18" i="24"/>
  <c r="J17" i="24"/>
  <c r="H17" i="24" s="1"/>
  <c r="G16" i="24"/>
  <c r="E16" i="24"/>
  <c r="C14" i="24"/>
  <c r="J13" i="24"/>
  <c r="H13" i="24" s="1"/>
  <c r="P12" i="24"/>
  <c r="N12" i="24" s="1"/>
  <c r="G12" i="24"/>
  <c r="E12" i="24"/>
  <c r="G67" i="4"/>
  <c r="E67" i="4"/>
  <c r="P66" i="4"/>
  <c r="N66" i="4" s="1"/>
  <c r="C65" i="4"/>
  <c r="F64" i="4"/>
  <c r="G63" i="4"/>
  <c r="E63" i="4"/>
  <c r="P62" i="4"/>
  <c r="N62" i="4" s="1"/>
  <c r="C61" i="4"/>
  <c r="P60" i="4"/>
  <c r="N60" i="4" s="1"/>
  <c r="C59" i="4"/>
  <c r="F58" i="4"/>
  <c r="P56" i="4"/>
  <c r="N56" i="4" s="1"/>
  <c r="C55" i="4"/>
  <c r="F54" i="4"/>
  <c r="P52" i="4"/>
  <c r="N52" i="4" s="1"/>
  <c r="C51" i="4"/>
  <c r="F50" i="4"/>
  <c r="P48" i="4"/>
  <c r="N48" i="4" s="1"/>
  <c r="C47" i="4"/>
  <c r="C43" i="4"/>
  <c r="C39" i="4"/>
  <c r="C35" i="4"/>
  <c r="F31" i="4"/>
  <c r="C31" i="4"/>
  <c r="P28" i="4"/>
  <c r="N28" i="4" s="1"/>
  <c r="C27" i="4"/>
  <c r="F26" i="4"/>
  <c r="P24" i="4"/>
  <c r="N24" i="4" s="1"/>
  <c r="C23" i="4"/>
  <c r="F22" i="4"/>
  <c r="P20" i="4"/>
  <c r="N20" i="4" s="1"/>
  <c r="C19" i="4"/>
  <c r="F18" i="4"/>
  <c r="P16" i="4"/>
  <c r="N16" i="4" s="1"/>
  <c r="C15" i="4"/>
  <c r="F14" i="4"/>
  <c r="P12" i="4"/>
  <c r="N12" i="4" s="1"/>
  <c r="G12" i="4"/>
  <c r="E12" i="4"/>
  <c r="C67" i="4"/>
  <c r="F66" i="4"/>
  <c r="G65" i="4"/>
  <c r="E65" i="4"/>
  <c r="P64" i="4"/>
  <c r="N64" i="4" s="1"/>
  <c r="C63" i="4"/>
  <c r="F62" i="4"/>
  <c r="G61" i="4"/>
  <c r="E61" i="4"/>
  <c r="G57" i="4"/>
  <c r="E57" i="4"/>
  <c r="G53" i="4"/>
  <c r="E53" i="4"/>
  <c r="G49" i="4"/>
  <c r="E49" i="4"/>
  <c r="G45" i="4"/>
  <c r="G41" i="4"/>
  <c r="E41" i="4"/>
  <c r="G37" i="4"/>
  <c r="E37" i="4"/>
  <c r="G33" i="4"/>
  <c r="E33" i="4"/>
  <c r="G29" i="4"/>
  <c r="E29" i="4"/>
  <c r="G25" i="4"/>
  <c r="E25" i="4"/>
  <c r="G21" i="4"/>
  <c r="E21" i="4"/>
  <c r="G17" i="4"/>
  <c r="E17" i="4"/>
  <c r="P13" i="4"/>
  <c r="N13" i="4" s="1"/>
  <c r="G13" i="4"/>
  <c r="E13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C49" i="4"/>
  <c r="F48" i="4"/>
  <c r="G47" i="4"/>
  <c r="E47" i="4"/>
  <c r="C45" i="4"/>
  <c r="J44" i="4"/>
  <c r="H44" i="4" s="1"/>
  <c r="G43" i="4"/>
  <c r="E43" i="4"/>
  <c r="C41" i="4"/>
  <c r="J40" i="4"/>
  <c r="H40" i="4" s="1"/>
  <c r="G39" i="4"/>
  <c r="E39" i="4"/>
  <c r="C37" i="4"/>
  <c r="J36" i="4"/>
  <c r="H36" i="4" s="1"/>
  <c r="G35" i="4"/>
  <c r="E35" i="4"/>
  <c r="C33" i="4"/>
  <c r="J32" i="4"/>
  <c r="H32" i="4" s="1"/>
  <c r="P31" i="4"/>
  <c r="N31" i="4" s="1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G14" i="4"/>
  <c r="F13" i="4"/>
  <c r="C13" i="4"/>
  <c r="F12" i="4"/>
  <c r="C12" i="4"/>
  <c r="P67" i="24"/>
  <c r="N67" i="24" s="1"/>
  <c r="E67" i="24"/>
  <c r="P66" i="24"/>
  <c r="N66" i="24" s="1"/>
  <c r="E66" i="24"/>
  <c r="J66" i="24"/>
  <c r="F65" i="24"/>
  <c r="J65" i="24"/>
  <c r="H65" i="24" s="1"/>
  <c r="P63" i="24"/>
  <c r="N63" i="24" s="1"/>
  <c r="E63" i="24"/>
  <c r="P62" i="24"/>
  <c r="N62" i="24" s="1"/>
  <c r="E62" i="24"/>
  <c r="J62" i="24"/>
  <c r="F67" i="24"/>
  <c r="J67" i="24"/>
  <c r="P65" i="24"/>
  <c r="N65" i="24" s="1"/>
  <c r="E65" i="24"/>
  <c r="P64" i="24"/>
  <c r="N64" i="24" s="1"/>
  <c r="E64" i="24"/>
  <c r="J64" i="24"/>
  <c r="F63" i="24"/>
  <c r="J63" i="24"/>
  <c r="J61" i="24"/>
  <c r="E61" i="24"/>
  <c r="P60" i="24"/>
  <c r="N60" i="24" s="1"/>
  <c r="J59" i="24"/>
  <c r="D59" i="24" s="1"/>
  <c r="E59" i="24"/>
  <c r="P58" i="24"/>
  <c r="N58" i="24" s="1"/>
  <c r="J57" i="24"/>
  <c r="H57" i="24" s="1"/>
  <c r="E57" i="24"/>
  <c r="P56" i="24"/>
  <c r="N56" i="24" s="1"/>
  <c r="J55" i="24"/>
  <c r="E55" i="24"/>
  <c r="P54" i="24"/>
  <c r="N54" i="24" s="1"/>
  <c r="J53" i="24"/>
  <c r="D53" i="24" s="1"/>
  <c r="E53" i="24"/>
  <c r="P52" i="24"/>
  <c r="N52" i="24" s="1"/>
  <c r="J51" i="24"/>
  <c r="E51" i="24"/>
  <c r="P50" i="24"/>
  <c r="N50" i="24" s="1"/>
  <c r="J49" i="24"/>
  <c r="H49" i="24" s="1"/>
  <c r="E49" i="24"/>
  <c r="P48" i="24"/>
  <c r="N48" i="24" s="1"/>
  <c r="E48" i="24"/>
  <c r="J48" i="24"/>
  <c r="J47" i="24"/>
  <c r="H47" i="24" s="1"/>
  <c r="F47" i="24"/>
  <c r="J60" i="24"/>
  <c r="J58" i="24"/>
  <c r="J56" i="24"/>
  <c r="J54" i="24"/>
  <c r="J52" i="24"/>
  <c r="J50" i="24"/>
  <c r="E47" i="24"/>
  <c r="P47" i="24"/>
  <c r="N47" i="24" s="1"/>
  <c r="J46" i="24"/>
  <c r="H46" i="24" s="1"/>
  <c r="P45" i="24"/>
  <c r="D45" i="24" s="1"/>
  <c r="F45" i="24"/>
  <c r="J44" i="24"/>
  <c r="H44" i="24" s="1"/>
  <c r="P43" i="24"/>
  <c r="F43" i="24"/>
  <c r="J42" i="24"/>
  <c r="H42" i="24" s="1"/>
  <c r="P41" i="24"/>
  <c r="F41" i="24"/>
  <c r="J40" i="24"/>
  <c r="H40" i="24" s="1"/>
  <c r="P39" i="24"/>
  <c r="F39" i="24"/>
  <c r="J38" i="24"/>
  <c r="H38" i="24" s="1"/>
  <c r="P37" i="24"/>
  <c r="F37" i="24"/>
  <c r="J36" i="24"/>
  <c r="H36" i="24" s="1"/>
  <c r="P35" i="24"/>
  <c r="F35" i="24"/>
  <c r="J34" i="24"/>
  <c r="H34" i="24" s="1"/>
  <c r="P33" i="24"/>
  <c r="F33" i="24"/>
  <c r="J32" i="24"/>
  <c r="H32" i="24" s="1"/>
  <c r="P31" i="24"/>
  <c r="F31" i="24"/>
  <c r="C30" i="24"/>
  <c r="E29" i="24"/>
  <c r="P29" i="24"/>
  <c r="N29" i="24" s="1"/>
  <c r="P46" i="24"/>
  <c r="N46" i="24" s="1"/>
  <c r="P44" i="24"/>
  <c r="N44" i="24" s="1"/>
  <c r="P42" i="24"/>
  <c r="N42" i="24" s="1"/>
  <c r="P40" i="24"/>
  <c r="N40" i="24" s="1"/>
  <c r="P38" i="24"/>
  <c r="N38" i="24" s="1"/>
  <c r="P36" i="24"/>
  <c r="N36" i="24" s="1"/>
  <c r="P34" i="24"/>
  <c r="N34" i="24" s="1"/>
  <c r="P32" i="24"/>
  <c r="N32" i="24" s="1"/>
  <c r="G30" i="24"/>
  <c r="E30" i="24"/>
  <c r="J30" i="24"/>
  <c r="H30" i="24" s="1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H12" i="24" s="1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7" i="4"/>
  <c r="N67" i="4" s="1"/>
  <c r="J66" i="4"/>
  <c r="E66" i="4"/>
  <c r="P65" i="4"/>
  <c r="N65" i="4" s="1"/>
  <c r="J64" i="4"/>
  <c r="E64" i="4"/>
  <c r="P63" i="4"/>
  <c r="N63" i="4" s="1"/>
  <c r="J62" i="4"/>
  <c r="H62" i="4" s="1"/>
  <c r="E62" i="4"/>
  <c r="P61" i="4"/>
  <c r="N61" i="4" s="1"/>
  <c r="J60" i="4"/>
  <c r="E60" i="4"/>
  <c r="P59" i="4"/>
  <c r="N59" i="4" s="1"/>
  <c r="J58" i="4"/>
  <c r="H58" i="4" s="1"/>
  <c r="E58" i="4"/>
  <c r="P57" i="4"/>
  <c r="N57" i="4" s="1"/>
  <c r="J56" i="4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H50" i="4" s="1"/>
  <c r="E50" i="4"/>
  <c r="P49" i="4"/>
  <c r="N49" i="4" s="1"/>
  <c r="J48" i="4"/>
  <c r="E48" i="4"/>
  <c r="P47" i="4"/>
  <c r="N47" i="4" s="1"/>
  <c r="P46" i="4"/>
  <c r="N46" i="4" s="1"/>
  <c r="E46" i="4"/>
  <c r="P45" i="4"/>
  <c r="N45" i="4" s="1"/>
  <c r="E45" i="4"/>
  <c r="J45" i="4"/>
  <c r="J67" i="4"/>
  <c r="H67" i="4" s="1"/>
  <c r="J65" i="4"/>
  <c r="J63" i="4"/>
  <c r="H63" i="4" s="1"/>
  <c r="J61" i="4"/>
  <c r="J59" i="4"/>
  <c r="H59" i="4" s="1"/>
  <c r="J57" i="4"/>
  <c r="J55" i="4"/>
  <c r="H55" i="4" s="1"/>
  <c r="J53" i="4"/>
  <c r="J51" i="4"/>
  <c r="H51" i="4" s="1"/>
  <c r="J49" i="4"/>
  <c r="J47" i="4"/>
  <c r="H47" i="4" s="1"/>
  <c r="F46" i="4"/>
  <c r="J46" i="4"/>
  <c r="P44" i="4"/>
  <c r="F44" i="4"/>
  <c r="J43" i="4"/>
  <c r="H43" i="4" s="1"/>
  <c r="P42" i="4"/>
  <c r="F42" i="4"/>
  <c r="J41" i="4"/>
  <c r="H41" i="4" s="1"/>
  <c r="P40" i="4"/>
  <c r="F40" i="4"/>
  <c r="J39" i="4"/>
  <c r="H39" i="4" s="1"/>
  <c r="P38" i="4"/>
  <c r="F38" i="4"/>
  <c r="J37" i="4"/>
  <c r="H37" i="4" s="1"/>
  <c r="P36" i="4"/>
  <c r="F36" i="4"/>
  <c r="J35" i="4"/>
  <c r="H35" i="4" s="1"/>
  <c r="P34" i="4"/>
  <c r="F34" i="4"/>
  <c r="J33" i="4"/>
  <c r="H33" i="4" s="1"/>
  <c r="P32" i="4"/>
  <c r="F32" i="4"/>
  <c r="J31" i="4"/>
  <c r="P30" i="4"/>
  <c r="N30" i="4" s="1"/>
  <c r="E30" i="4"/>
  <c r="P43" i="4"/>
  <c r="N43" i="4" s="1"/>
  <c r="P41" i="4"/>
  <c r="N41" i="4" s="1"/>
  <c r="P39" i="4"/>
  <c r="N39" i="4" s="1"/>
  <c r="P37" i="4"/>
  <c r="N37" i="4" s="1"/>
  <c r="P35" i="4"/>
  <c r="N35" i="4" s="1"/>
  <c r="P33" i="4"/>
  <c r="N33" i="4" s="1"/>
  <c r="F30" i="4"/>
  <c r="J30" i="4"/>
  <c r="P29" i="4"/>
  <c r="N29" i="4" s="1"/>
  <c r="J28" i="4"/>
  <c r="H28" i="4" s="1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D22" i="4" s="1"/>
  <c r="E22" i="4"/>
  <c r="P21" i="4"/>
  <c r="N21" i="4" s="1"/>
  <c r="J20" i="4"/>
  <c r="H20" i="4" s="1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C14" i="4"/>
  <c r="J12" i="4"/>
  <c r="J29" i="4"/>
  <c r="J27" i="4"/>
  <c r="J25" i="4"/>
  <c r="J23" i="4"/>
  <c r="J21" i="4"/>
  <c r="J19" i="4"/>
  <c r="J17" i="4"/>
  <c r="J15" i="4"/>
  <c r="J13" i="4"/>
  <c r="E11" i="4"/>
  <c r="D60" i="4" l="1"/>
  <c r="D37" i="24"/>
  <c r="D53" i="4"/>
  <c r="D61" i="4"/>
  <c r="D45" i="4"/>
  <c r="D33" i="24"/>
  <c r="D41" i="24"/>
  <c r="D61" i="24"/>
  <c r="D29" i="4"/>
  <c r="D52" i="4"/>
  <c r="D51" i="24"/>
  <c r="D66" i="24"/>
  <c r="D21" i="4"/>
  <c r="D14" i="4"/>
  <c r="D49" i="4"/>
  <c r="D57" i="4"/>
  <c r="D65" i="4"/>
  <c r="D48" i="24"/>
  <c r="D62" i="24"/>
  <c r="D17" i="4"/>
  <c r="D25" i="4"/>
  <c r="E23" i="31"/>
  <c r="E20" i="31"/>
  <c r="D34" i="4"/>
  <c r="D42" i="4"/>
  <c r="D19" i="24"/>
  <c r="D27" i="24"/>
  <c r="D35" i="24"/>
  <c r="D43" i="24"/>
  <c r="D11" i="4"/>
  <c r="N11" i="4"/>
  <c r="D64" i="24"/>
  <c r="D12" i="4"/>
  <c r="D31" i="4"/>
  <c r="D54" i="4"/>
  <c r="D13" i="4"/>
  <c r="D18" i="4"/>
  <c r="D26" i="4"/>
  <c r="D38" i="4"/>
  <c r="D46" i="4"/>
  <c r="D48" i="4"/>
  <c r="D56" i="4"/>
  <c r="D64" i="4"/>
  <c r="D15" i="24"/>
  <c r="D23" i="24"/>
  <c r="D16" i="4"/>
  <c r="D24" i="4"/>
  <c r="D32" i="4"/>
  <c r="D36" i="4"/>
  <c r="D40" i="4"/>
  <c r="D44" i="4"/>
  <c r="D66" i="4"/>
  <c r="D13" i="24"/>
  <c r="D17" i="24"/>
  <c r="D21" i="24"/>
  <c r="D25" i="24"/>
  <c r="D29" i="24"/>
  <c r="D31" i="24"/>
  <c r="D39" i="24"/>
  <c r="D55" i="24"/>
  <c r="D11" i="24"/>
  <c r="D30" i="4"/>
  <c r="D50" i="24"/>
  <c r="D54" i="24"/>
  <c r="D58" i="24"/>
  <c r="D15" i="4"/>
  <c r="D19" i="4"/>
  <c r="D23" i="4"/>
  <c r="D27" i="4"/>
  <c r="D52" i="24"/>
  <c r="D56" i="24"/>
  <c r="D60" i="24"/>
  <c r="D63" i="24"/>
  <c r="D67" i="24"/>
  <c r="N17" i="24"/>
  <c r="N25" i="24"/>
  <c r="N33" i="24"/>
  <c r="N41" i="24"/>
  <c r="H53" i="24"/>
  <c r="H61" i="24"/>
  <c r="H12" i="4"/>
  <c r="H16" i="4"/>
  <c r="H24" i="4"/>
  <c r="N15" i="24"/>
  <c r="N23" i="24"/>
  <c r="N31" i="24"/>
  <c r="N39" i="24"/>
  <c r="H48" i="24"/>
  <c r="H50" i="24"/>
  <c r="H51" i="24"/>
  <c r="H56" i="24"/>
  <c r="H58" i="24"/>
  <c r="H59" i="24"/>
  <c r="H64" i="24"/>
  <c r="H66" i="24"/>
  <c r="H67" i="24"/>
  <c r="H13" i="4"/>
  <c r="H14" i="4"/>
  <c r="H15" i="4"/>
  <c r="H17" i="4"/>
  <c r="H18" i="4"/>
  <c r="N36" i="4"/>
  <c r="N44" i="4"/>
  <c r="H48" i="4"/>
  <c r="H56" i="4"/>
  <c r="H19" i="4"/>
  <c r="H21" i="4"/>
  <c r="H22" i="4"/>
  <c r="H27" i="4"/>
  <c r="H29" i="4"/>
  <c r="H30" i="4"/>
  <c r="N34" i="4"/>
  <c r="N42" i="4"/>
  <c r="H45" i="4"/>
  <c r="H46" i="4"/>
  <c r="H53" i="4"/>
  <c r="H54" i="4"/>
  <c r="H61" i="4"/>
  <c r="H64" i="4"/>
  <c r="E19" i="31" s="1"/>
  <c r="N13" i="24"/>
  <c r="N21" i="24"/>
  <c r="N37" i="24"/>
  <c r="N45" i="24"/>
  <c r="N19" i="24"/>
  <c r="N27" i="24"/>
  <c r="N35" i="24"/>
  <c r="N43" i="24"/>
  <c r="H52" i="24"/>
  <c r="H54" i="24"/>
  <c r="H55" i="24"/>
  <c r="H60" i="24"/>
  <c r="H62" i="24"/>
  <c r="H63" i="24"/>
  <c r="N32" i="4"/>
  <c r="N40" i="4"/>
  <c r="H52" i="4"/>
  <c r="H60" i="4"/>
  <c r="H66" i="4"/>
  <c r="H23" i="4"/>
  <c r="H25" i="4"/>
  <c r="H26" i="4"/>
  <c r="H31" i="4"/>
  <c r="N38" i="4"/>
  <c r="H49" i="4"/>
  <c r="H57" i="4"/>
  <c r="H65" i="4"/>
  <c r="D12" i="24"/>
  <c r="D30" i="24"/>
  <c r="D49" i="24"/>
  <c r="D57" i="24"/>
  <c r="D20" i="4"/>
  <c r="D28" i="4"/>
  <c r="D47" i="4"/>
  <c r="D51" i="4"/>
  <c r="D55" i="4"/>
  <c r="D59" i="4"/>
  <c r="D63" i="4"/>
  <c r="D67" i="4"/>
  <c r="D50" i="4"/>
  <c r="D58" i="4"/>
  <c r="D62" i="4"/>
  <c r="D14" i="24"/>
  <c r="D16" i="24"/>
  <c r="D18" i="24"/>
  <c r="D20" i="24"/>
  <c r="D22" i="24"/>
  <c r="D24" i="24"/>
  <c r="D26" i="24"/>
  <c r="D28" i="24"/>
  <c r="D32" i="24"/>
  <c r="D34" i="24"/>
  <c r="D36" i="24"/>
  <c r="D38" i="24"/>
  <c r="D40" i="24"/>
  <c r="D42" i="24"/>
  <c r="D44" i="24"/>
  <c r="D46" i="24"/>
  <c r="D47" i="24"/>
  <c r="D65" i="24"/>
  <c r="D33" i="4"/>
  <c r="D35" i="4"/>
  <c r="D37" i="4"/>
  <c r="D39" i="4"/>
  <c r="D41" i="4"/>
  <c r="D43" i="4"/>
  <c r="E22" i="31" l="1"/>
  <c r="E13" i="31" l="1"/>
  <c r="E12" i="31"/>
  <c r="E14" i="31"/>
  <c r="E11" i="31"/>
  <c r="E16" i="31"/>
  <c r="E15" i="3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D53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C54" i="5"/>
  <c r="E11" i="5" l="1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<sst xmlns="http://schemas.openxmlformats.org/spreadsheetml/2006/main" count="2672" uniqueCount="272">
  <si>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</si>
  <si>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</si>
  <si>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</si>
  <si>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</si>
  <si>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</si>
  <si>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</si>
  <si>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</si>
  <si>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</si>
  <si>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</si>
  <si>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</si>
  <si>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</si>
  <si>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</si>
  <si>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</si>
  <si>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</si>
  <si>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</si>
  <si>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</si>
  <si>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</si>
  <si>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</si>
  <si>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</si>
  <si>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</si>
  <si>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</si>
  <si>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</si>
  <si>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</si>
  <si>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</si>
  <si>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</si>
  <si>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</si>
  <si>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</si>
  <si>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</si>
  <si>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</si>
  <si>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</si>
  <si>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</si>
  <si>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</si>
  <si>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</si>
  <si>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</si>
  <si>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</si>
  <si>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</si>
  <si>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</si>
  <si>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</si>
  <si>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</si>
  <si>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</si>
  <si>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</si>
  <si>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</si>
  <si>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</si>
  <si>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</si>
  <si>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</si>
  <si>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</si>
  <si>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</si>
  <si>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</si>
  <si>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</si>
  <si>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</si>
  <si>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</si>
  <si>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</si>
  <si>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</si>
  <si>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</si>
  <si>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</si>
  <si>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</si>
  <si>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</si>
  <si>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</si>
  <si>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</si>
  <si>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</si>
  <si>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</si>
  <si>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</si>
  <si>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</si>
  <si>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</si>
  <si>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</si>
  <si>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</si>
  <si>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</si>
  <si>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</si>
  <si>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</si>
  <si>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</si>
  <si>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</si>
  <si>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</si>
  <si>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</si>
  <si>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</si>
  <si>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</si>
  <si>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</si>
  <si>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</si>
  <si>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</si>
  <si>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</si>
  <si>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</si>
  <si>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</si>
  <si>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</si>
  <si>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</si>
  <si>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</si>
  <si>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</si>
  <si>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</si>
  <si>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</si>
  <si>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</si>
  <si>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</si>
  <si>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</si>
  <si>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</si>
  <si>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</si>
  <si>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</si>
  <si>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</si>
  <si>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</si>
  <si>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</si>
  <si>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</si>
  <si>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</si>
  <si>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</si>
  <si>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</si>
  <si>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</si>
  <si>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</si>
  <si>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</si>
  <si>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</si>
  <si>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</si>
  <si>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</si>
  <si>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</si>
  <si>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</si>
  <si>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</si>
  <si>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</si>
  <si>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</si>
  <si>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</si>
  <si>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</si>
  <si>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</si>
  <si>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</si>
  <si>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</si>
  <si>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</si>
  <si>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</si>
  <si>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</si>
  <si>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</si>
  <si>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</si>
  <si>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</si>
  <si>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</si>
  <si>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</si>
  <si>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</si>
  <si>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</si>
  <si>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</si>
  <si>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</si>
  <si>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</si>
  <si>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</si>
  <si>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</si>
  <si>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</si>
  <si>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</si>
  <si>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</si>
  <si>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</si>
  <si>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</si>
  <si>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</si>
  <si>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</si>
  <si>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</si>
  <si>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</si>
  <si>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</si>
  <si>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</si>
  <si>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</si>
  <si>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</si>
  <si>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</si>
  <si>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</si>
  <si>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</si>
  <si>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</si>
  <si>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</si>
  <si>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</si>
  <si>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</si>
  <si>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</si>
  <si>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</si>
  <si>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</si>
  <si>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</si>
  <si>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</si>
  <si>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</si>
  <si>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</si>
  <si>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</si>
  <si>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</si>
  <si>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</si>
  <si>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</si>
  <si>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</si>
  <si>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</si>
  <si>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</si>
  <si>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</si>
  <si>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</si>
  <si>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</si>
  <si>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</si>
  <si>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</si>
  <si>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</si>
  <si>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</si>
  <si>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</si>
  <si>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</si>
  <si>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</si>
  <si>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</si>
  <si>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</si>
  <si>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</si>
  <si>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</si>
  <si>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</si>
  <si>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</si>
  <si>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</si>
  <si>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</si>
  <si>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</si>
  <si>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Київської області та м. Києва</t>
  </si>
  <si>
    <t>Кредити, надані депозитними корпораціями (крім Національного банку України) у розрізі секторів економіки</t>
  </si>
  <si>
    <t>Київська область та м. Київ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</si>
  <si>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</si>
  <si>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</si>
  <si>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</si>
  <si>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</si>
  <si>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</si>
  <si>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</si>
  <si>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</si>
  <si>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</si>
  <si>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</si>
  <si>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</si>
  <si>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</si>
  <si>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</si>
  <si>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</si>
  <si>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</si>
  <si>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</si>
  <si>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</si>
  <si>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</si>
  <si>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</si>
  <si>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</si>
  <si>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</si>
  <si>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</si>
  <si>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</si>
  <si>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</si>
  <si>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</si>
  <si>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</si>
  <si>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</si>
  <si>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</si>
  <si>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</si>
  <si>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</si>
  <si>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</si>
  <si>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</si>
  <si>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</si>
  <si>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</si>
  <si>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</si>
  <si>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</si>
  <si>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</si>
  <si>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</si>
  <si>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</si>
  <si>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</si>
  <si>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</si>
  <si>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</si>
  <si>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</si>
  <si>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</si>
  <si>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</si>
  <si>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</si>
  <si>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</si>
  <si>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</si>
  <si>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</si>
  <si>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</si>
  <si>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</si>
  <si>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</si>
  <si>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</si>
  <si>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</si>
  <si>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</si>
  <si>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</si>
  <si>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</si>
  <si>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</si>
  <si>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</si>
  <si>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</si>
  <si>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</si>
  <si>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</si>
  <si>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</si>
  <si>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</si>
  <si>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</si>
  <si>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</si>
  <si>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</si>
  <si>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</si>
  <si>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</si>
  <si>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</si>
  <si>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</si>
  <si>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</si>
  <si>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</si>
  <si>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</si>
  <si>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</si>
  <si>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</si>
  <si>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</si>
  <si>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</si>
  <si>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</si>
  <si>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</si>
  <si>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</si>
  <si>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Усього 63</t>
  </si>
  <si>
    <t>на 01.01.2024</t>
  </si>
  <si>
    <t>АТ "Райффайзен Банк"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</si>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</sst>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65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8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" fontId="18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18" fillId="0" borderId="0" xfId="1" applyFont="1" applyFill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64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0" fillId="0" borderId="0" xfId="7" applyNumberFormat="1" applyFont="1" applyFill="1"/>
    <xf numFmtId="1" fontId="18" fillId="0" borderId="0" xfId="7" applyNumberFormat="1" applyFont="1" applyFill="1"/>
    <xf numFmtId="3" fontId="9" fillId="0" borderId="0" xfId="0" applyNumberFormat="1" applyFont="1" applyFill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8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 vertical="top"/>
    </xf>
    <xf numFmtId="165" fontId="9" fillId="0" borderId="0" xfId="0" applyNumberFormat="1" applyFont="1" applyFill="1" applyAlignment="1">
      <alignment horizontal="center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0" fillId="0" borderId="0" xfId="7" applyNumberFormat="1" applyFont="1" applyFill="1"/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left" vertical="top" wrapText="1"/>
    </xf>
    <xf numFmtId="0" fontId="38" fillId="0" borderId="0" xfId="0" applyFont="1" applyBorder="1" applyAlignment="1">
      <alignment horizontal="left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18" fillId="0" borderId="9" xfId="4" applyFont="1" applyFill="1" applyBorder="1" applyAlignment="1">
      <alignment horizontal="center"/>
    </xf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8" applyFont="1" applyFill="1" applyBorder="1" applyAlignment="1">
      <alignment horizontal="center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156</v>
      </c>
    </row>
    <row r="2" spans="1:2" ht="19.5" customHeight="1">
      <c r="A2" s="3" t="s">
        <v>157</v>
      </c>
    </row>
    <row r="3" spans="1:2" ht="19.5" customHeight="1">
      <c r="A3" s="51" t="s">
        <v>90</v>
      </c>
      <c r="B3" s="52" t="s">
        <v>70</v>
      </c>
    </row>
    <row r="4" spans="1:2" ht="19.5" customHeight="1">
      <c r="A4" s="51" t="s">
        <v>91</v>
      </c>
      <c r="B4" s="52" t="s">
        <v>80</v>
      </c>
    </row>
    <row r="5" spans="1:2" ht="19.5" customHeight="1">
      <c r="A5" s="51" t="s">
        <v>92</v>
      </c>
      <c r="B5" s="52" t="s">
        <v>79</v>
      </c>
    </row>
    <row r="6" spans="1:2" ht="19.5" customHeight="1">
      <c r="A6" s="51" t="s">
        <v>93</v>
      </c>
      <c r="B6" s="52" t="s">
        <v>71</v>
      </c>
    </row>
    <row r="7" spans="1:2" ht="19.5" customHeight="1">
      <c r="A7" s="51" t="s">
        <v>94</v>
      </c>
      <c r="B7" s="52" t="s">
        <v>72</v>
      </c>
    </row>
    <row r="8" spans="1:2" ht="19.5" customHeight="1">
      <c r="A8" s="51" t="s">
        <v>95</v>
      </c>
      <c r="B8" s="52" t="s">
        <v>74</v>
      </c>
    </row>
    <row r="9" spans="1:2" ht="19.5" customHeight="1">
      <c r="A9" s="3" t="s">
        <v>158</v>
      </c>
      <c r="B9" s="52"/>
    </row>
    <row r="10" spans="1:2" ht="19.5" customHeight="1">
      <c r="A10" s="51" t="s">
        <v>96</v>
      </c>
      <c r="B10" s="52" t="s">
        <v>75</v>
      </c>
    </row>
    <row r="11" spans="1:2" ht="19.5" customHeight="1">
      <c r="A11" s="51" t="s">
        <v>97</v>
      </c>
      <c r="B11" s="52" t="s">
        <v>83</v>
      </c>
    </row>
    <row r="12" spans="1:2" ht="19.5" customHeight="1">
      <c r="A12" s="51" t="s">
        <v>98</v>
      </c>
      <c r="B12" s="53" t="s">
        <v>84</v>
      </c>
    </row>
    <row r="13" spans="1:2" ht="19.5" customHeight="1">
      <c r="A13" s="51" t="s">
        <v>99</v>
      </c>
      <c r="B13" s="52" t="s">
        <v>76</v>
      </c>
    </row>
    <row r="14" spans="1:2" ht="19.5" customHeight="1">
      <c r="A14" s="3" t="s">
        <v>159</v>
      </c>
      <c r="B14" s="52"/>
    </row>
    <row r="15" spans="1:2" ht="19.5" customHeight="1">
      <c r="A15" s="54" t="s">
        <v>85</v>
      </c>
      <c r="B15" s="52"/>
    </row>
    <row r="16" spans="1:2" ht="19.5" customHeight="1">
      <c r="A16" s="51" t="s">
        <v>100</v>
      </c>
      <c r="B16" s="52" t="s">
        <v>87</v>
      </c>
    </row>
    <row r="17" spans="1:6" ht="19.5" customHeight="1">
      <c r="A17" s="51" t="s">
        <v>101</v>
      </c>
      <c r="B17" s="52" t="s">
        <v>84</v>
      </c>
    </row>
    <row r="18" spans="1:6" ht="19.5" customHeight="1">
      <c r="A18" s="51" t="s">
        <v>102</v>
      </c>
      <c r="B18" s="52" t="s">
        <v>88</v>
      </c>
    </row>
    <row r="19" spans="1:6" ht="19.5" customHeight="1">
      <c r="A19" s="51" t="s">
        <v>103</v>
      </c>
      <c r="B19" s="52" t="s">
        <v>89</v>
      </c>
    </row>
    <row r="20" spans="1:6" ht="19.5" customHeight="1">
      <c r="A20" s="54" t="s">
        <v>86</v>
      </c>
      <c r="B20" s="52"/>
    </row>
    <row r="21" spans="1:6" ht="19.5" customHeight="1">
      <c r="A21" s="51" t="s">
        <v>104</v>
      </c>
      <c r="B21" s="52" t="s">
        <v>87</v>
      </c>
    </row>
    <row r="22" spans="1:6" ht="19.5" customHeight="1">
      <c r="A22" s="51" t="s">
        <v>105</v>
      </c>
      <c r="B22" s="52" t="s">
        <v>84</v>
      </c>
    </row>
    <row r="23" spans="1:6" ht="19.5" customHeight="1">
      <c r="A23" s="55" t="s">
        <v>126</v>
      </c>
      <c r="E23" s="52"/>
    </row>
    <row r="24" spans="1:6">
      <c r="A24" s="148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8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" style="17" customWidth="1"/>
    <col min="5" max="9" width="7.109375" style="17" customWidth="1"/>
    <col min="10" max="10" width="7.88671875" style="17" customWidth="1"/>
    <col min="11" max="15" width="7.109375" style="17" customWidth="1"/>
    <col min="16" max="16" width="8" style="17" customWidth="1"/>
    <col min="17" max="19" width="7.109375" style="17" customWidth="1"/>
    <col min="20" max="16384" width="9.109375" style="17"/>
  </cols>
  <sheetData>
    <row r="1" spans="1:24" s="10" customFormat="1" ht="14.4">
      <c r="A1" s="4" t="s">
        <v>129</v>
      </c>
    </row>
    <row r="2" spans="1:24" s="10" customFormat="1" ht="5.25" customHeight="1">
      <c r="A2" s="41"/>
    </row>
    <row r="3" spans="1:24" ht="27" customHeight="1">
      <c r="A3" s="227" t="s">
        <v>81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</row>
    <row r="4" spans="1:24" ht="12.75" customHeight="1">
      <c r="A4" s="214" t="s">
        <v>186</v>
      </c>
      <c r="B4" s="225"/>
      <c r="C4" s="225"/>
      <c r="D4" s="225"/>
      <c r="E4" s="225"/>
      <c r="F4" s="225"/>
    </row>
    <row r="5" spans="1:24" ht="12.75" customHeight="1">
      <c r="A5" s="29" t="s">
        <v>231</v>
      </c>
      <c r="B5" s="29"/>
      <c r="C5" s="29"/>
      <c r="D5" s="28"/>
      <c r="E5" s="28"/>
      <c r="F5" s="28"/>
    </row>
    <row r="6" spans="1:24" s="18" customFormat="1" ht="12.75" customHeight="1">
      <c r="A6" s="197" t="s">
        <v>0</v>
      </c>
      <c r="B6" s="186" t="s">
        <v>15</v>
      </c>
      <c r="C6" s="200" t="s">
        <v>7</v>
      </c>
      <c r="D6" s="200"/>
      <c r="E6" s="200"/>
      <c r="F6" s="200"/>
      <c r="G6" s="200"/>
      <c r="H6" s="202" t="s">
        <v>2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24" s="18" customFormat="1" ht="12.75" customHeight="1">
      <c r="A7" s="198"/>
      <c r="B7" s="186"/>
      <c r="C7" s="200"/>
      <c r="D7" s="200"/>
      <c r="E7" s="200"/>
      <c r="F7" s="200"/>
      <c r="G7" s="200"/>
      <c r="H7" s="228" t="s">
        <v>13</v>
      </c>
      <c r="I7" s="202" t="s">
        <v>17</v>
      </c>
      <c r="J7" s="203"/>
      <c r="K7" s="203"/>
      <c r="L7" s="203"/>
      <c r="M7" s="204"/>
      <c r="N7" s="228" t="s">
        <v>13</v>
      </c>
      <c r="O7" s="202" t="s">
        <v>9</v>
      </c>
      <c r="P7" s="203"/>
      <c r="Q7" s="203"/>
      <c r="R7" s="203"/>
      <c r="S7" s="204"/>
    </row>
    <row r="8" spans="1:24" s="18" customFormat="1" ht="88.5" customHeight="1">
      <c r="A8" s="199"/>
      <c r="B8" s="186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9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9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26"/>
      <c r="B9" s="125"/>
      <c r="C9" s="125"/>
      <c r="D9" s="125"/>
      <c r="E9" s="127"/>
      <c r="F9" s="127"/>
      <c r="G9" s="127"/>
      <c r="H9" s="132"/>
      <c r="I9" s="127"/>
      <c r="J9" s="127"/>
      <c r="K9" s="127"/>
      <c r="L9" s="127"/>
      <c r="M9" s="127"/>
      <c r="N9" s="132"/>
      <c r="O9" s="127"/>
      <c r="P9" s="127"/>
      <c r="Q9" s="127"/>
      <c r="R9" s="127"/>
      <c r="S9" s="127"/>
    </row>
    <row r="10" spans="1:24" s="18" customFormat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  <c r="Q10" s="47">
        <v>17</v>
      </c>
      <c r="R10" s="48">
        <v>18</v>
      </c>
      <c r="S10" s="47">
        <v>19</v>
      </c>
    </row>
    <row r="11" spans="1:24" hidden="1" outlineLevel="1">
      <c r="A11" s="9">
        <v>40544</v>
      </c>
      <c r="B11" s="35">
        <v>61026.805788779995</v>
      </c>
      <c r="C11" s="35">
        <f>I11+O11</f>
        <v>39341.704641239994</v>
      </c>
      <c r="D11" s="35">
        <f>J11+P11</f>
        <v>21685.101147540001</v>
      </c>
      <c r="E11" s="35">
        <f>K11+Q11</f>
        <v>14227.65784172</v>
      </c>
      <c r="F11" s="35">
        <f>L11+R11</f>
        <v>4961.7907463299998</v>
      </c>
      <c r="G11" s="35">
        <f>M11+S11</f>
        <v>2495.6525594900004</v>
      </c>
      <c r="H11" s="35">
        <f>SUM(I11:J11)</f>
        <v>44319.478712419994</v>
      </c>
      <c r="I11" s="35">
        <v>30825.752637719997</v>
      </c>
      <c r="J11" s="35">
        <f>SUM(K11:M11)</f>
        <v>13493.7260747</v>
      </c>
      <c r="K11" s="35">
        <v>9314.6122061500009</v>
      </c>
      <c r="L11" s="35">
        <v>3090.8094120600003</v>
      </c>
      <c r="M11" s="35">
        <v>1088.3044564900001</v>
      </c>
      <c r="N11" s="35">
        <f>SUM(O11:P11)</f>
        <v>16707.327076360001</v>
      </c>
      <c r="O11" s="35">
        <v>8515.9520035200003</v>
      </c>
      <c r="P11" s="35">
        <f>SUM(Q11:S11)</f>
        <v>8191.37507284</v>
      </c>
      <c r="Q11" s="35">
        <v>4913.0456355699998</v>
      </c>
      <c r="R11" s="35">
        <v>1870.9813342699999</v>
      </c>
      <c r="S11" s="35">
        <v>1407.348103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59231.813844780001</v>
      </c>
      <c r="C12" s="35">
        <f t="shared" ref="C12:C67" si="0">I12+O12</f>
        <v>38774.744761820002</v>
      </c>
      <c r="D12" s="35">
        <f t="shared" ref="D12:D67" si="1">J12+P12</f>
        <v>20457.069082959999</v>
      </c>
      <c r="E12" s="35">
        <f t="shared" ref="E12:E67" si="2">K12+Q12</f>
        <v>13033.49974225</v>
      </c>
      <c r="F12" s="35">
        <f t="shared" ref="F12:F67" si="3">L12+R12</f>
        <v>5010.6944046099998</v>
      </c>
      <c r="G12" s="35">
        <f t="shared" ref="G12:G67" si="4">M12+S12</f>
        <v>2412.8749361</v>
      </c>
      <c r="H12" s="35">
        <f t="shared" ref="H12:H67" si="5">SUM(I12:J12)</f>
        <v>41198.656686250004</v>
      </c>
      <c r="I12" s="35">
        <v>28709.890966610001</v>
      </c>
      <c r="J12" s="35">
        <f t="shared" ref="J12:J67" si="6">SUM(K12:M12)</f>
        <v>12488.76571964</v>
      </c>
      <c r="K12" s="35">
        <v>8380.1797251200005</v>
      </c>
      <c r="L12" s="35">
        <v>3041.8217399100004</v>
      </c>
      <c r="M12" s="35">
        <v>1066.7642546100001</v>
      </c>
      <c r="N12" s="35">
        <f t="shared" ref="N12:N67" si="7">SUM(O12:P12)</f>
        <v>18033.157158530001</v>
      </c>
      <c r="O12" s="35">
        <v>10064.85379521</v>
      </c>
      <c r="P12" s="35">
        <f t="shared" ref="P12:P67" si="8">SUM(Q12:S12)</f>
        <v>7968.3033633200002</v>
      </c>
      <c r="Q12" s="35">
        <v>4653.3200171299995</v>
      </c>
      <c r="R12" s="35">
        <v>1968.8726646999999</v>
      </c>
      <c r="S12" s="35">
        <v>1346.1106814900002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62546.913714690003</v>
      </c>
      <c r="C13" s="35">
        <f t="shared" si="0"/>
        <v>41664.11012913</v>
      </c>
      <c r="D13" s="35">
        <f t="shared" si="1"/>
        <v>20882.803585560003</v>
      </c>
      <c r="E13" s="35">
        <f t="shared" si="2"/>
        <v>14258.626913550001</v>
      </c>
      <c r="F13" s="35">
        <f t="shared" si="3"/>
        <v>4322.8194958200002</v>
      </c>
      <c r="G13" s="35">
        <f t="shared" si="4"/>
        <v>2301.3571761900002</v>
      </c>
      <c r="H13" s="35">
        <f t="shared" si="5"/>
        <v>45340.288021209999</v>
      </c>
      <c r="I13" s="35">
        <v>32053.478138389997</v>
      </c>
      <c r="J13" s="35">
        <f t="shared" si="6"/>
        <v>13286.809882820002</v>
      </c>
      <c r="K13" s="35">
        <v>9442.3086560700012</v>
      </c>
      <c r="L13" s="35">
        <v>2816.4149705699997</v>
      </c>
      <c r="M13" s="35">
        <v>1028.08625618</v>
      </c>
      <c r="N13" s="35">
        <f t="shared" si="7"/>
        <v>17206.62569348</v>
      </c>
      <c r="O13" s="35">
        <v>9610.6319907399993</v>
      </c>
      <c r="P13" s="35">
        <f t="shared" si="8"/>
        <v>7595.993702740001</v>
      </c>
      <c r="Q13" s="35">
        <v>4816.3182574800003</v>
      </c>
      <c r="R13" s="35">
        <v>1506.40452525</v>
      </c>
      <c r="S13" s="35">
        <v>1273.2709200100003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68330.586043579999</v>
      </c>
      <c r="C14" s="35">
        <f t="shared" si="0"/>
        <v>46116.098668389997</v>
      </c>
      <c r="D14" s="35">
        <f t="shared" si="1"/>
        <v>22214.487375190001</v>
      </c>
      <c r="E14" s="35">
        <f t="shared" si="2"/>
        <v>15613.56354184</v>
      </c>
      <c r="F14" s="35">
        <f t="shared" si="3"/>
        <v>4409.7679119099994</v>
      </c>
      <c r="G14" s="35">
        <f t="shared" si="4"/>
        <v>2191.1559214399999</v>
      </c>
      <c r="H14" s="35">
        <f t="shared" si="5"/>
        <v>48404.56108041</v>
      </c>
      <c r="I14" s="35">
        <v>34280.68597567</v>
      </c>
      <c r="J14" s="35">
        <f t="shared" si="6"/>
        <v>14123.87510474</v>
      </c>
      <c r="K14" s="35">
        <v>10323.90123834</v>
      </c>
      <c r="L14" s="35">
        <v>2788.80353006</v>
      </c>
      <c r="M14" s="35">
        <v>1011.1703363400001</v>
      </c>
      <c r="N14" s="35">
        <f t="shared" si="7"/>
        <v>19926.024963169999</v>
      </c>
      <c r="O14" s="35">
        <v>11835.41269272</v>
      </c>
      <c r="P14" s="35">
        <f t="shared" si="8"/>
        <v>8090.6122704499994</v>
      </c>
      <c r="Q14" s="35">
        <v>5289.6623034999993</v>
      </c>
      <c r="R14" s="35">
        <v>1620.9643818499999</v>
      </c>
      <c r="S14" s="35">
        <v>1179.9855851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65051.463874180001</v>
      </c>
      <c r="C15" s="35">
        <f t="shared" si="0"/>
        <v>42250.416325040002</v>
      </c>
      <c r="D15" s="35">
        <f t="shared" si="1"/>
        <v>22801.047549139999</v>
      </c>
      <c r="E15" s="35">
        <f t="shared" si="2"/>
        <v>15978.337109200002</v>
      </c>
      <c r="F15" s="35">
        <f t="shared" si="3"/>
        <v>4494.7573833000006</v>
      </c>
      <c r="G15" s="35">
        <f t="shared" si="4"/>
        <v>2327.9530566399999</v>
      </c>
      <c r="H15" s="35">
        <f t="shared" si="5"/>
        <v>44260.103213820003</v>
      </c>
      <c r="I15" s="35">
        <v>29657.23984608</v>
      </c>
      <c r="J15" s="35">
        <f t="shared" si="6"/>
        <v>14602.863367740001</v>
      </c>
      <c r="K15" s="35">
        <v>10895.50191934</v>
      </c>
      <c r="L15" s="35">
        <v>2712.8766446900004</v>
      </c>
      <c r="M15" s="35">
        <v>994.48480371000005</v>
      </c>
      <c r="N15" s="35">
        <f t="shared" si="7"/>
        <v>20791.360660359998</v>
      </c>
      <c r="O15" s="35">
        <v>12593.17647896</v>
      </c>
      <c r="P15" s="35">
        <f t="shared" si="8"/>
        <v>8198.1841813999999</v>
      </c>
      <c r="Q15" s="35">
        <v>5082.8351898600004</v>
      </c>
      <c r="R15" s="35">
        <v>1781.88073861</v>
      </c>
      <c r="S15" s="35">
        <v>1333.4682529300001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64253.770161899993</v>
      </c>
      <c r="C16" s="35">
        <f t="shared" si="0"/>
        <v>39984.44976928</v>
      </c>
      <c r="D16" s="35">
        <f t="shared" si="1"/>
        <v>24269.32039262</v>
      </c>
      <c r="E16" s="35">
        <f t="shared" si="2"/>
        <v>17498.526129080001</v>
      </c>
      <c r="F16" s="35">
        <f t="shared" si="3"/>
        <v>4536.77882512</v>
      </c>
      <c r="G16" s="35">
        <f t="shared" si="4"/>
        <v>2234.01543842</v>
      </c>
      <c r="H16" s="35">
        <f t="shared" si="5"/>
        <v>47470.418388960003</v>
      </c>
      <c r="I16" s="35">
        <v>31358.509765710001</v>
      </c>
      <c r="J16" s="35">
        <f t="shared" si="6"/>
        <v>16111.908623250001</v>
      </c>
      <c r="K16" s="35">
        <v>12263.10408248</v>
      </c>
      <c r="L16" s="35">
        <v>2848.6599838699999</v>
      </c>
      <c r="M16" s="35">
        <v>1000.1445569</v>
      </c>
      <c r="N16" s="35">
        <f t="shared" si="7"/>
        <v>16783.351772940001</v>
      </c>
      <c r="O16" s="35">
        <v>8625.94000357</v>
      </c>
      <c r="P16" s="35">
        <f t="shared" si="8"/>
        <v>8157.41176937</v>
      </c>
      <c r="Q16" s="35">
        <v>5235.4220465999997</v>
      </c>
      <c r="R16" s="35">
        <v>1688.1188412500001</v>
      </c>
      <c r="S16" s="35">
        <v>1233.87088152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62595.003469310002</v>
      </c>
      <c r="C17" s="35">
        <f t="shared" si="0"/>
        <v>39042.401988500002</v>
      </c>
      <c r="D17" s="35">
        <f t="shared" si="1"/>
        <v>23552.601480809997</v>
      </c>
      <c r="E17" s="35">
        <f t="shared" si="2"/>
        <v>17042.445386159998</v>
      </c>
      <c r="F17" s="35">
        <f t="shared" si="3"/>
        <v>4335.6586692300007</v>
      </c>
      <c r="G17" s="35">
        <f t="shared" si="4"/>
        <v>2174.4974254200001</v>
      </c>
      <c r="H17" s="35">
        <f t="shared" si="5"/>
        <v>45175.598650920001</v>
      </c>
      <c r="I17" s="35">
        <v>29621.400112750001</v>
      </c>
      <c r="J17" s="35">
        <f t="shared" si="6"/>
        <v>15554.198538169998</v>
      </c>
      <c r="K17" s="35">
        <v>11697.047321909999</v>
      </c>
      <c r="L17" s="35">
        <v>2812.9465007900003</v>
      </c>
      <c r="M17" s="35">
        <v>1044.2047154700001</v>
      </c>
      <c r="N17" s="35">
        <f t="shared" si="7"/>
        <v>17419.404818390001</v>
      </c>
      <c r="O17" s="35">
        <v>9421.0018757500002</v>
      </c>
      <c r="P17" s="35">
        <f t="shared" si="8"/>
        <v>7998.4029426400002</v>
      </c>
      <c r="Q17" s="35">
        <v>5345.3980642500001</v>
      </c>
      <c r="R17" s="35">
        <v>1522.7121684399999</v>
      </c>
      <c r="S17" s="35">
        <v>1130.29270995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66558.817942059992</v>
      </c>
      <c r="C18" s="35">
        <f t="shared" si="0"/>
        <v>40490.592623119999</v>
      </c>
      <c r="D18" s="35">
        <f t="shared" si="1"/>
        <v>26068.22531894</v>
      </c>
      <c r="E18" s="35">
        <f t="shared" si="2"/>
        <v>18711.746436540001</v>
      </c>
      <c r="F18" s="35">
        <f t="shared" si="3"/>
        <v>4896.9233486600006</v>
      </c>
      <c r="G18" s="35">
        <f t="shared" si="4"/>
        <v>2459.5555337400001</v>
      </c>
      <c r="H18" s="35">
        <f t="shared" si="5"/>
        <v>47344.260070739998</v>
      </c>
      <c r="I18" s="35">
        <v>30178.354092419999</v>
      </c>
      <c r="J18" s="35">
        <f t="shared" si="6"/>
        <v>17165.905978319999</v>
      </c>
      <c r="K18" s="35">
        <v>13386.18041868</v>
      </c>
      <c r="L18" s="35">
        <v>2746.16958376</v>
      </c>
      <c r="M18" s="35">
        <v>1033.55597588</v>
      </c>
      <c r="N18" s="35">
        <f t="shared" si="7"/>
        <v>19214.557871320001</v>
      </c>
      <c r="O18" s="35">
        <v>10312.238530699999</v>
      </c>
      <c r="P18" s="35">
        <f t="shared" si="8"/>
        <v>8902.3193406200007</v>
      </c>
      <c r="Q18" s="35">
        <v>5325.5660178600001</v>
      </c>
      <c r="R18" s="35">
        <v>2150.7537649000001</v>
      </c>
      <c r="S18" s="35">
        <v>1425.9995578600001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64670.370568480001</v>
      </c>
      <c r="C19" s="35">
        <f t="shared" si="0"/>
        <v>37791.797987109996</v>
      </c>
      <c r="D19" s="35">
        <f t="shared" si="1"/>
        <v>26878.572581369997</v>
      </c>
      <c r="E19" s="35">
        <f t="shared" si="2"/>
        <v>19445.585244229998</v>
      </c>
      <c r="F19" s="35">
        <f t="shared" si="3"/>
        <v>4758.9036563499994</v>
      </c>
      <c r="G19" s="35">
        <f t="shared" si="4"/>
        <v>2674.0836807900005</v>
      </c>
      <c r="H19" s="35">
        <f t="shared" si="5"/>
        <v>46177.011997859998</v>
      </c>
      <c r="I19" s="35">
        <v>27824.893740899999</v>
      </c>
      <c r="J19" s="35">
        <f t="shared" si="6"/>
        <v>18352.118256959999</v>
      </c>
      <c r="K19" s="35">
        <v>14415.323360949998</v>
      </c>
      <c r="L19" s="35">
        <v>2878.46392152</v>
      </c>
      <c r="M19" s="35">
        <v>1058.33097449</v>
      </c>
      <c r="N19" s="35">
        <f t="shared" si="7"/>
        <v>18493.358570620003</v>
      </c>
      <c r="O19" s="35">
        <v>9966.9042462100006</v>
      </c>
      <c r="P19" s="35">
        <f t="shared" si="8"/>
        <v>8526.4543244100005</v>
      </c>
      <c r="Q19" s="35">
        <v>5030.2618832799999</v>
      </c>
      <c r="R19" s="35">
        <v>1880.4397348299999</v>
      </c>
      <c r="S19" s="35">
        <v>1615.7527063000002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67561.174760470007</v>
      </c>
      <c r="C20" s="35">
        <f t="shared" si="0"/>
        <v>40640.735316890001</v>
      </c>
      <c r="D20" s="35">
        <f t="shared" si="1"/>
        <v>26920.439443579999</v>
      </c>
      <c r="E20" s="35">
        <f t="shared" si="2"/>
        <v>19649.969912380002</v>
      </c>
      <c r="F20" s="35">
        <f t="shared" si="3"/>
        <v>4860.3908683699992</v>
      </c>
      <c r="G20" s="35">
        <f t="shared" si="4"/>
        <v>2410.0786628300002</v>
      </c>
      <c r="H20" s="35">
        <f t="shared" si="5"/>
        <v>48191.387101059998</v>
      </c>
      <c r="I20" s="35">
        <v>29956.31590958</v>
      </c>
      <c r="J20" s="35">
        <f t="shared" si="6"/>
        <v>18235.071191480001</v>
      </c>
      <c r="K20" s="35">
        <v>14537.73796292</v>
      </c>
      <c r="L20" s="35">
        <v>2717.0078382899997</v>
      </c>
      <c r="M20" s="35">
        <v>980.32539026999996</v>
      </c>
      <c r="N20" s="35">
        <f t="shared" si="7"/>
        <v>19369.787659410002</v>
      </c>
      <c r="O20" s="35">
        <v>10684.419407310001</v>
      </c>
      <c r="P20" s="35">
        <f t="shared" si="8"/>
        <v>8685.3682520999992</v>
      </c>
      <c r="Q20" s="35">
        <v>5112.2319494599997</v>
      </c>
      <c r="R20" s="35">
        <v>2143.38303008</v>
      </c>
      <c r="S20" s="35">
        <v>1429.7532725600001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61683.657872380005</v>
      </c>
      <c r="C21" s="35">
        <f t="shared" si="0"/>
        <v>38987.685925190002</v>
      </c>
      <c r="D21" s="35">
        <f t="shared" si="1"/>
        <v>22695.971947189999</v>
      </c>
      <c r="E21" s="35">
        <f t="shared" si="2"/>
        <v>15291.435996579999</v>
      </c>
      <c r="F21" s="35">
        <f t="shared" si="3"/>
        <v>4958.3775060899998</v>
      </c>
      <c r="G21" s="35">
        <f t="shared" si="4"/>
        <v>2446.1584445200001</v>
      </c>
      <c r="H21" s="35">
        <f t="shared" si="5"/>
        <v>43464.584221280005</v>
      </c>
      <c r="I21" s="35">
        <v>28835.648692470004</v>
      </c>
      <c r="J21" s="35">
        <f t="shared" si="6"/>
        <v>14628.935528809998</v>
      </c>
      <c r="K21" s="35">
        <v>10694.517061629998</v>
      </c>
      <c r="L21" s="35">
        <v>2918.0629104599998</v>
      </c>
      <c r="M21" s="35">
        <v>1016.35555672</v>
      </c>
      <c r="N21" s="35">
        <f t="shared" si="7"/>
        <v>18219.0736511</v>
      </c>
      <c r="O21" s="35">
        <v>10152.03723272</v>
      </c>
      <c r="P21" s="35">
        <f t="shared" si="8"/>
        <v>8067.0364183800011</v>
      </c>
      <c r="Q21" s="35">
        <v>4596.9189349500002</v>
      </c>
      <c r="R21" s="35">
        <v>2040.31459563</v>
      </c>
      <c r="S21" s="35">
        <v>1429.8028878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70512.959284490003</v>
      </c>
      <c r="C22" s="35">
        <f t="shared" si="0"/>
        <v>42225.707476130003</v>
      </c>
      <c r="D22" s="35">
        <f t="shared" si="1"/>
        <v>28287.251808360001</v>
      </c>
      <c r="E22" s="35">
        <f t="shared" si="2"/>
        <v>18978.12601806</v>
      </c>
      <c r="F22" s="35">
        <f t="shared" si="3"/>
        <v>6408.2978258799994</v>
      </c>
      <c r="G22" s="35">
        <f t="shared" si="4"/>
        <v>2900.8279644199997</v>
      </c>
      <c r="H22" s="35">
        <f t="shared" si="5"/>
        <v>49965.702847230001</v>
      </c>
      <c r="I22" s="35">
        <v>31077.049011470001</v>
      </c>
      <c r="J22" s="35">
        <f t="shared" si="6"/>
        <v>18888.65383576</v>
      </c>
      <c r="K22" s="35">
        <v>13399.109852699999</v>
      </c>
      <c r="L22" s="35">
        <v>4006.6053952799998</v>
      </c>
      <c r="M22" s="35">
        <v>1482.9385877799998</v>
      </c>
      <c r="N22" s="35">
        <f t="shared" si="7"/>
        <v>20547.256437260003</v>
      </c>
      <c r="O22" s="35">
        <v>11148.65846466</v>
      </c>
      <c r="P22" s="35">
        <f t="shared" si="8"/>
        <v>9398.5979726000005</v>
      </c>
      <c r="Q22" s="35">
        <v>5579.0161653600007</v>
      </c>
      <c r="R22" s="35">
        <v>2401.6924305999996</v>
      </c>
      <c r="S22" s="35">
        <v>1417.8893766399999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66936.976998519996</v>
      </c>
      <c r="C23" s="35">
        <f t="shared" si="0"/>
        <v>41381.95966665</v>
      </c>
      <c r="D23" s="35">
        <f t="shared" si="1"/>
        <v>25555.017331870004</v>
      </c>
      <c r="E23" s="35">
        <f t="shared" si="2"/>
        <v>16690.020511620001</v>
      </c>
      <c r="F23" s="35">
        <f t="shared" si="3"/>
        <v>5952.1841710999997</v>
      </c>
      <c r="G23" s="35">
        <f t="shared" si="4"/>
        <v>2912.8126491499997</v>
      </c>
      <c r="H23" s="35">
        <f t="shared" si="5"/>
        <v>47644.966052130003</v>
      </c>
      <c r="I23" s="35">
        <v>30564.20439617</v>
      </c>
      <c r="J23" s="35">
        <f t="shared" si="6"/>
        <v>17080.761655960003</v>
      </c>
      <c r="K23" s="35">
        <v>11497.033195180002</v>
      </c>
      <c r="L23" s="35">
        <v>4020.6079004500002</v>
      </c>
      <c r="M23" s="35">
        <v>1563.12056033</v>
      </c>
      <c r="N23" s="35">
        <f t="shared" si="7"/>
        <v>19292.010946390001</v>
      </c>
      <c r="O23" s="35">
        <v>10817.75527048</v>
      </c>
      <c r="P23" s="35">
        <f t="shared" si="8"/>
        <v>8474.2556759099989</v>
      </c>
      <c r="Q23" s="35">
        <v>5192.9873164399996</v>
      </c>
      <c r="R23" s="35">
        <v>1931.57627065</v>
      </c>
      <c r="S23" s="35">
        <v>1349.69208882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65384.223092620014</v>
      </c>
      <c r="C24" s="35">
        <f t="shared" si="0"/>
        <v>39103.941700410003</v>
      </c>
      <c r="D24" s="35">
        <f t="shared" si="1"/>
        <v>26280.281392209999</v>
      </c>
      <c r="E24" s="35">
        <f t="shared" si="2"/>
        <v>17077.809305250001</v>
      </c>
      <c r="F24" s="35">
        <f t="shared" si="3"/>
        <v>6277.7543640499998</v>
      </c>
      <c r="G24" s="35">
        <f t="shared" si="4"/>
        <v>2924.7177229099998</v>
      </c>
      <c r="H24" s="35">
        <f t="shared" si="5"/>
        <v>46242.214276370003</v>
      </c>
      <c r="I24" s="35">
        <v>28613.637851050004</v>
      </c>
      <c r="J24" s="35">
        <f t="shared" si="6"/>
        <v>17628.57642532</v>
      </c>
      <c r="K24" s="35">
        <v>11795.66941538</v>
      </c>
      <c r="L24" s="35">
        <v>4171.7535691499997</v>
      </c>
      <c r="M24" s="35">
        <v>1661.1534407899999</v>
      </c>
      <c r="N24" s="35">
        <f t="shared" si="7"/>
        <v>19142.00881625</v>
      </c>
      <c r="O24" s="35">
        <v>10490.30384936</v>
      </c>
      <c r="P24" s="35">
        <f t="shared" si="8"/>
        <v>8651.7049668899999</v>
      </c>
      <c r="Q24" s="35">
        <v>5282.1398898699999</v>
      </c>
      <c r="R24" s="35">
        <v>2106.0007949000001</v>
      </c>
      <c r="S24" s="35">
        <v>1263.5642821200001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70573.432910959993</v>
      </c>
      <c r="C25" s="35">
        <f t="shared" si="0"/>
        <v>40427.880580259996</v>
      </c>
      <c r="D25" s="35">
        <f t="shared" si="1"/>
        <v>30145.552330699997</v>
      </c>
      <c r="E25" s="35">
        <f t="shared" si="2"/>
        <v>19346.172389449999</v>
      </c>
      <c r="F25" s="35">
        <f t="shared" si="3"/>
        <v>8192.1059855299991</v>
      </c>
      <c r="G25" s="35">
        <f t="shared" si="4"/>
        <v>2607.2739557200002</v>
      </c>
      <c r="H25" s="35">
        <f t="shared" si="5"/>
        <v>48505.434555610002</v>
      </c>
      <c r="I25" s="35">
        <v>30000.115976810001</v>
      </c>
      <c r="J25" s="35">
        <f t="shared" si="6"/>
        <v>18505.318578799997</v>
      </c>
      <c r="K25" s="35">
        <v>12609.887470379999</v>
      </c>
      <c r="L25" s="35">
        <v>4373.8536514199996</v>
      </c>
      <c r="M25" s="35">
        <v>1521.5774569999999</v>
      </c>
      <c r="N25" s="35">
        <f t="shared" si="7"/>
        <v>22067.998355349999</v>
      </c>
      <c r="O25" s="35">
        <v>10427.764603449999</v>
      </c>
      <c r="P25" s="35">
        <f t="shared" si="8"/>
        <v>11640.233751900001</v>
      </c>
      <c r="Q25" s="35">
        <v>6736.2849190699999</v>
      </c>
      <c r="R25" s="35">
        <v>3818.25233411</v>
      </c>
      <c r="S25" s="35">
        <v>1085.6964987200001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67073.010495989991</v>
      </c>
      <c r="C26" s="35">
        <f t="shared" si="0"/>
        <v>38696.66892851</v>
      </c>
      <c r="D26" s="35">
        <f t="shared" si="1"/>
        <v>28376.341567479998</v>
      </c>
      <c r="E26" s="35">
        <f t="shared" si="2"/>
        <v>17151.582532329998</v>
      </c>
      <c r="F26" s="35">
        <f t="shared" si="3"/>
        <v>8635.2877252899998</v>
      </c>
      <c r="G26" s="35">
        <f t="shared" si="4"/>
        <v>2589.47130986</v>
      </c>
      <c r="H26" s="35">
        <f t="shared" si="5"/>
        <v>45317.330298250003</v>
      </c>
      <c r="I26" s="35">
        <v>28516.042826830002</v>
      </c>
      <c r="J26" s="35">
        <f t="shared" si="6"/>
        <v>16801.287471419997</v>
      </c>
      <c r="K26" s="35">
        <v>10899.810792269998</v>
      </c>
      <c r="L26" s="35">
        <v>4402.8538859</v>
      </c>
      <c r="M26" s="35">
        <v>1498.6227932500001</v>
      </c>
      <c r="N26" s="35">
        <f t="shared" si="7"/>
        <v>21755.680197739999</v>
      </c>
      <c r="O26" s="35">
        <v>10180.62610168</v>
      </c>
      <c r="P26" s="35">
        <f t="shared" si="8"/>
        <v>11575.054096059999</v>
      </c>
      <c r="Q26" s="35">
        <v>6251.7717400599995</v>
      </c>
      <c r="R26" s="35">
        <v>4232.4338393899998</v>
      </c>
      <c r="S26" s="35">
        <v>1090.8485166099999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65150.838011930005</v>
      </c>
      <c r="C27" s="35">
        <f t="shared" si="0"/>
        <v>36931.205745940002</v>
      </c>
      <c r="D27" s="35">
        <f t="shared" si="1"/>
        <v>28219.632265990003</v>
      </c>
      <c r="E27" s="35">
        <f t="shared" si="2"/>
        <v>17384.527310919999</v>
      </c>
      <c r="F27" s="35">
        <f t="shared" si="3"/>
        <v>8199.1103654399994</v>
      </c>
      <c r="G27" s="35">
        <f t="shared" si="4"/>
        <v>2635.9945896300001</v>
      </c>
      <c r="H27" s="35">
        <f t="shared" si="5"/>
        <v>44280.318775339998</v>
      </c>
      <c r="I27" s="35">
        <v>27076.29098437</v>
      </c>
      <c r="J27" s="35">
        <f t="shared" si="6"/>
        <v>17204.027790970002</v>
      </c>
      <c r="K27" s="35">
        <v>11427.462866260001</v>
      </c>
      <c r="L27" s="35">
        <v>4228.4124983799993</v>
      </c>
      <c r="M27" s="35">
        <v>1548.15242633</v>
      </c>
      <c r="N27" s="35">
        <f t="shared" si="7"/>
        <v>20870.51923659</v>
      </c>
      <c r="O27" s="35">
        <v>9854.9147615700003</v>
      </c>
      <c r="P27" s="35">
        <f t="shared" si="8"/>
        <v>11015.60447502</v>
      </c>
      <c r="Q27" s="35">
        <v>5957.0644446599999</v>
      </c>
      <c r="R27" s="35">
        <v>3970.6978670600001</v>
      </c>
      <c r="S27" s="35">
        <v>1087.8421633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65961.771152610003</v>
      </c>
      <c r="C28" s="35">
        <f t="shared" si="0"/>
        <v>35370.911158300005</v>
      </c>
      <c r="D28" s="35">
        <f t="shared" si="1"/>
        <v>30590.859994310002</v>
      </c>
      <c r="E28" s="35">
        <f t="shared" si="2"/>
        <v>19086.164599669999</v>
      </c>
      <c r="F28" s="35">
        <f t="shared" si="3"/>
        <v>8729.1110646600009</v>
      </c>
      <c r="G28" s="35">
        <f t="shared" si="4"/>
        <v>2775.5843299799999</v>
      </c>
      <c r="H28" s="35">
        <f t="shared" si="5"/>
        <v>45799.613602099998</v>
      </c>
      <c r="I28" s="35">
        <v>26334.136957890001</v>
      </c>
      <c r="J28" s="35">
        <f t="shared" si="6"/>
        <v>19465.476644210001</v>
      </c>
      <c r="K28" s="35">
        <v>13304.89758906</v>
      </c>
      <c r="L28" s="35">
        <v>4601.0439507300007</v>
      </c>
      <c r="M28" s="35">
        <v>1559.5351044200002</v>
      </c>
      <c r="N28" s="35">
        <f t="shared" si="7"/>
        <v>20162.157550510001</v>
      </c>
      <c r="O28" s="35">
        <v>9036.77420041</v>
      </c>
      <c r="P28" s="35">
        <f t="shared" si="8"/>
        <v>11125.383350100001</v>
      </c>
      <c r="Q28" s="35">
        <v>5781.2670106100004</v>
      </c>
      <c r="R28" s="35">
        <v>4128.0671139300002</v>
      </c>
      <c r="S28" s="35">
        <v>1216.04922556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69861.703657899998</v>
      </c>
      <c r="C29" s="35">
        <f t="shared" si="0"/>
        <v>39279.349327409996</v>
      </c>
      <c r="D29" s="35">
        <f t="shared" si="1"/>
        <v>30582.354330490001</v>
      </c>
      <c r="E29" s="35">
        <f t="shared" si="2"/>
        <v>18008.754516950001</v>
      </c>
      <c r="F29" s="35">
        <f t="shared" si="3"/>
        <v>9638.220439839999</v>
      </c>
      <c r="G29" s="35">
        <f t="shared" si="4"/>
        <v>2935.3793736999996</v>
      </c>
      <c r="H29" s="35">
        <f t="shared" si="5"/>
        <v>47425.740096729998</v>
      </c>
      <c r="I29" s="35">
        <v>28449.011790369997</v>
      </c>
      <c r="J29" s="35">
        <f t="shared" si="6"/>
        <v>18976.728306360001</v>
      </c>
      <c r="K29" s="35">
        <v>12977.826898630001</v>
      </c>
      <c r="L29" s="35">
        <v>4279.2836161499999</v>
      </c>
      <c r="M29" s="35">
        <v>1719.6177915800001</v>
      </c>
      <c r="N29" s="35">
        <f t="shared" si="7"/>
        <v>22435.96356117</v>
      </c>
      <c r="O29" s="35">
        <v>10830.337537039999</v>
      </c>
      <c r="P29" s="35">
        <f t="shared" si="8"/>
        <v>11605.626024129999</v>
      </c>
      <c r="Q29" s="35">
        <v>5030.92761832</v>
      </c>
      <c r="R29" s="35">
        <v>5358.93682369</v>
      </c>
      <c r="S29" s="35">
        <v>1215.7615821199997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71357.877668989997</v>
      </c>
      <c r="C30" s="35">
        <f t="shared" si="0"/>
        <v>38709.416184440001</v>
      </c>
      <c r="D30" s="35">
        <f t="shared" si="1"/>
        <v>32648.46148455</v>
      </c>
      <c r="E30" s="35">
        <f t="shared" si="2"/>
        <v>19502.942332930001</v>
      </c>
      <c r="F30" s="35">
        <f t="shared" si="3"/>
        <v>10069.396426809999</v>
      </c>
      <c r="G30" s="35">
        <f t="shared" si="4"/>
        <v>3076.1227248099999</v>
      </c>
      <c r="H30" s="35">
        <f t="shared" si="5"/>
        <v>48305.066638570002</v>
      </c>
      <c r="I30" s="35">
        <v>27900.352064260001</v>
      </c>
      <c r="J30" s="35">
        <f t="shared" si="6"/>
        <v>20404.714574310001</v>
      </c>
      <c r="K30" s="35">
        <v>14359.55619286</v>
      </c>
      <c r="L30" s="35">
        <v>4220.9762694299998</v>
      </c>
      <c r="M30" s="35">
        <v>1824.1821120199997</v>
      </c>
      <c r="N30" s="35">
        <f t="shared" si="7"/>
        <v>23052.811030419998</v>
      </c>
      <c r="O30" s="35">
        <v>10809.064120179999</v>
      </c>
      <c r="P30" s="35">
        <f t="shared" si="8"/>
        <v>12243.746910239999</v>
      </c>
      <c r="Q30" s="35">
        <v>5143.3861400699998</v>
      </c>
      <c r="R30" s="35">
        <v>5848.4201573800001</v>
      </c>
      <c r="S30" s="35">
        <v>1251.9406127900002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72368.88140340001</v>
      </c>
      <c r="C31" s="35">
        <f t="shared" si="0"/>
        <v>40921.508590630008</v>
      </c>
      <c r="D31" s="35">
        <f t="shared" si="1"/>
        <v>31447.372812769994</v>
      </c>
      <c r="E31" s="35">
        <f t="shared" si="2"/>
        <v>18248.5252913</v>
      </c>
      <c r="F31" s="35">
        <f t="shared" si="3"/>
        <v>10115.039611910001</v>
      </c>
      <c r="G31" s="35">
        <f t="shared" si="4"/>
        <v>3083.8079095599996</v>
      </c>
      <c r="H31" s="35">
        <f t="shared" si="5"/>
        <v>49255.015359719997</v>
      </c>
      <c r="I31" s="35">
        <v>30325.974390770003</v>
      </c>
      <c r="J31" s="35">
        <f t="shared" si="6"/>
        <v>18929.040968949997</v>
      </c>
      <c r="K31" s="35">
        <v>12796.64636006</v>
      </c>
      <c r="L31" s="35">
        <v>4243.6880000000001</v>
      </c>
      <c r="M31" s="35">
        <v>1888.7066088899999</v>
      </c>
      <c r="N31" s="35">
        <f t="shared" si="7"/>
        <v>23113.866043679998</v>
      </c>
      <c r="O31" s="35">
        <v>10595.534199860002</v>
      </c>
      <c r="P31" s="35">
        <f t="shared" si="8"/>
        <v>12518.331843819999</v>
      </c>
      <c r="Q31" s="35">
        <v>5451.8789312399995</v>
      </c>
      <c r="R31" s="35">
        <v>5871.3516119100004</v>
      </c>
      <c r="S31" s="35">
        <v>1195.10130067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72045.807202680007</v>
      </c>
      <c r="C32" s="35">
        <f t="shared" si="0"/>
        <v>41548.848049170003</v>
      </c>
      <c r="D32" s="35">
        <f t="shared" si="1"/>
        <v>30496.959153510001</v>
      </c>
      <c r="E32" s="35">
        <f t="shared" si="2"/>
        <v>16797.389523419999</v>
      </c>
      <c r="F32" s="35">
        <f t="shared" si="3"/>
        <v>10716.896775929999</v>
      </c>
      <c r="G32" s="35">
        <f t="shared" si="4"/>
        <v>2982.6728541600005</v>
      </c>
      <c r="H32" s="35">
        <f t="shared" si="5"/>
        <v>47139.767227870005</v>
      </c>
      <c r="I32" s="35">
        <v>28741.427812670001</v>
      </c>
      <c r="J32" s="35">
        <f t="shared" si="6"/>
        <v>18398.3394152</v>
      </c>
      <c r="K32" s="35">
        <v>11932.13041781</v>
      </c>
      <c r="L32" s="35">
        <v>4377.7368424699998</v>
      </c>
      <c r="M32" s="35">
        <v>2088.4721549200003</v>
      </c>
      <c r="N32" s="35">
        <f t="shared" si="7"/>
        <v>24906.039974810003</v>
      </c>
      <c r="O32" s="35">
        <v>12807.420236500002</v>
      </c>
      <c r="P32" s="35">
        <f t="shared" si="8"/>
        <v>12098.619738310001</v>
      </c>
      <c r="Q32" s="35">
        <v>4865.25910561</v>
      </c>
      <c r="R32" s="35">
        <v>6339.1599334600005</v>
      </c>
      <c r="S32" s="35">
        <v>894.20069923999995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72047.289249139983</v>
      </c>
      <c r="C33" s="35">
        <f t="shared" si="0"/>
        <v>39147.879359279999</v>
      </c>
      <c r="D33" s="35">
        <f t="shared" si="1"/>
        <v>32899.409889859999</v>
      </c>
      <c r="E33" s="35">
        <f t="shared" si="2"/>
        <v>18970.11337313</v>
      </c>
      <c r="F33" s="35">
        <f t="shared" si="3"/>
        <v>10863.05160153</v>
      </c>
      <c r="G33" s="35">
        <f t="shared" si="4"/>
        <v>3066.2449151999999</v>
      </c>
      <c r="H33" s="35">
        <f t="shared" si="5"/>
        <v>48757.437013319999</v>
      </c>
      <c r="I33" s="35">
        <v>26959.694864719997</v>
      </c>
      <c r="J33" s="35">
        <f t="shared" si="6"/>
        <v>21797.742148599998</v>
      </c>
      <c r="K33" s="35">
        <v>14601.266116859999</v>
      </c>
      <c r="L33" s="35">
        <v>4945.5695171300003</v>
      </c>
      <c r="M33" s="35">
        <v>2250.9065146099997</v>
      </c>
      <c r="N33" s="35">
        <f t="shared" si="7"/>
        <v>23289.852235819999</v>
      </c>
      <c r="O33" s="35">
        <v>12188.184494560001</v>
      </c>
      <c r="P33" s="35">
        <f t="shared" si="8"/>
        <v>11101.66774126</v>
      </c>
      <c r="Q33" s="35">
        <v>4368.8472562699999</v>
      </c>
      <c r="R33" s="35">
        <v>5917.4820843999996</v>
      </c>
      <c r="S33" s="35">
        <v>815.33840058999999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90382.079087310005</v>
      </c>
      <c r="C34" s="35">
        <f t="shared" si="0"/>
        <v>52812.245745380002</v>
      </c>
      <c r="D34" s="35">
        <f t="shared" si="1"/>
        <v>37569.833341930003</v>
      </c>
      <c r="E34" s="35">
        <f t="shared" si="2"/>
        <v>22674.386202410002</v>
      </c>
      <c r="F34" s="35">
        <f t="shared" si="3"/>
        <v>11913.10438771</v>
      </c>
      <c r="G34" s="35">
        <f t="shared" si="4"/>
        <v>2982.3427518100002</v>
      </c>
      <c r="H34" s="35">
        <f t="shared" si="5"/>
        <v>55815.439108519997</v>
      </c>
      <c r="I34" s="35">
        <v>29737.208911889997</v>
      </c>
      <c r="J34" s="35">
        <f t="shared" si="6"/>
        <v>26078.23019663</v>
      </c>
      <c r="K34" s="35">
        <v>18374.550424980003</v>
      </c>
      <c r="L34" s="35">
        <v>5539.0183481399999</v>
      </c>
      <c r="M34" s="35">
        <v>2164.6614235100001</v>
      </c>
      <c r="N34" s="35">
        <f t="shared" si="7"/>
        <v>34566.639978790001</v>
      </c>
      <c r="O34" s="35">
        <v>23075.036833490001</v>
      </c>
      <c r="P34" s="35">
        <f t="shared" si="8"/>
        <v>11491.6031453</v>
      </c>
      <c r="Q34" s="35">
        <v>4299.8357774300002</v>
      </c>
      <c r="R34" s="35">
        <v>6374.0860395700001</v>
      </c>
      <c r="S34" s="35">
        <v>817.68132830000002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92335.975923540012</v>
      </c>
      <c r="C35" s="35">
        <f t="shared" si="0"/>
        <v>57429.28280809</v>
      </c>
      <c r="D35" s="35">
        <f t="shared" si="1"/>
        <v>34906.693115450005</v>
      </c>
      <c r="E35" s="35">
        <f t="shared" si="2"/>
        <v>19033.863347360002</v>
      </c>
      <c r="F35" s="35">
        <f t="shared" si="3"/>
        <v>11541.76120814</v>
      </c>
      <c r="G35" s="35">
        <f t="shared" si="4"/>
        <v>4331.0685599500002</v>
      </c>
      <c r="H35" s="35">
        <f t="shared" si="5"/>
        <v>56371.766843140009</v>
      </c>
      <c r="I35" s="35">
        <v>32719.450499940001</v>
      </c>
      <c r="J35" s="35">
        <f t="shared" si="6"/>
        <v>23652.316343200004</v>
      </c>
      <c r="K35" s="35">
        <v>14624.429658650002</v>
      </c>
      <c r="L35" s="35">
        <v>5507.0163972800001</v>
      </c>
      <c r="M35" s="35">
        <v>3520.8702872700001</v>
      </c>
      <c r="N35" s="35">
        <f t="shared" si="7"/>
        <v>35964.209080399996</v>
      </c>
      <c r="O35" s="35">
        <v>24709.832308149998</v>
      </c>
      <c r="P35" s="35">
        <f t="shared" si="8"/>
        <v>11254.37677225</v>
      </c>
      <c r="Q35" s="35">
        <v>4409.4336887099998</v>
      </c>
      <c r="R35" s="35">
        <v>6034.7448108600001</v>
      </c>
      <c r="S35" s="35">
        <v>810.19827267999995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90603.734161290005</v>
      </c>
      <c r="C36" s="35">
        <f t="shared" si="0"/>
        <v>56112.690125770001</v>
      </c>
      <c r="D36" s="35">
        <f t="shared" si="1"/>
        <v>34491.044035520004</v>
      </c>
      <c r="E36" s="35">
        <f t="shared" si="2"/>
        <v>18631.557839630001</v>
      </c>
      <c r="F36" s="35">
        <f t="shared" si="3"/>
        <v>11386.748859579999</v>
      </c>
      <c r="G36" s="35">
        <f t="shared" si="4"/>
        <v>4472.7373363100005</v>
      </c>
      <c r="H36" s="35">
        <f t="shared" si="5"/>
        <v>55372.620844690005</v>
      </c>
      <c r="I36" s="35">
        <v>32334.609782070002</v>
      </c>
      <c r="J36" s="35">
        <f t="shared" si="6"/>
        <v>23038.011062620004</v>
      </c>
      <c r="K36" s="35">
        <v>14252.941183790001</v>
      </c>
      <c r="L36" s="35">
        <v>5111.1427360899997</v>
      </c>
      <c r="M36" s="35">
        <v>3673.9271427400004</v>
      </c>
      <c r="N36" s="35">
        <f t="shared" si="7"/>
        <v>35231.1133166</v>
      </c>
      <c r="O36" s="35">
        <v>23778.0803437</v>
      </c>
      <c r="P36" s="35">
        <f t="shared" si="8"/>
        <v>11453.032972899999</v>
      </c>
      <c r="Q36" s="35">
        <v>4378.6166558399991</v>
      </c>
      <c r="R36" s="35">
        <v>6275.6061234899998</v>
      </c>
      <c r="S36" s="35">
        <v>798.81019357000014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93046.662420640001</v>
      </c>
      <c r="C37" s="35">
        <f t="shared" si="0"/>
        <v>55384.580889049997</v>
      </c>
      <c r="D37" s="35">
        <f t="shared" si="1"/>
        <v>37662.081531590004</v>
      </c>
      <c r="E37" s="35">
        <f t="shared" si="2"/>
        <v>20824.750471769999</v>
      </c>
      <c r="F37" s="35">
        <f t="shared" si="3"/>
        <v>12106.238645900001</v>
      </c>
      <c r="G37" s="35">
        <f t="shared" si="4"/>
        <v>4731.0924139199997</v>
      </c>
      <c r="H37" s="35">
        <f t="shared" si="5"/>
        <v>57507.463180170002</v>
      </c>
      <c r="I37" s="35">
        <v>32148.275356209997</v>
      </c>
      <c r="J37" s="35">
        <f t="shared" si="6"/>
        <v>25359.187823960001</v>
      </c>
      <c r="K37" s="35">
        <v>15949.914086520001</v>
      </c>
      <c r="L37" s="35">
        <v>5484.8853778700004</v>
      </c>
      <c r="M37" s="35">
        <v>3924.3883595699999</v>
      </c>
      <c r="N37" s="35">
        <f t="shared" si="7"/>
        <v>35539.199240469999</v>
      </c>
      <c r="O37" s="35">
        <v>23236.305532840001</v>
      </c>
      <c r="P37" s="35">
        <f t="shared" si="8"/>
        <v>12302.893707630003</v>
      </c>
      <c r="Q37" s="35">
        <v>4874.8363852500006</v>
      </c>
      <c r="R37" s="35">
        <v>6621.3532680300004</v>
      </c>
      <c r="S37" s="35">
        <v>806.70405434999998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94361.397300719997</v>
      </c>
      <c r="C38" s="35">
        <f t="shared" si="0"/>
        <v>54826.720542039999</v>
      </c>
      <c r="D38" s="35">
        <f t="shared" si="1"/>
        <v>39534.676758679998</v>
      </c>
      <c r="E38" s="35">
        <f t="shared" si="2"/>
        <v>21909.818821830002</v>
      </c>
      <c r="F38" s="35">
        <f t="shared" si="3"/>
        <v>12022.26779301</v>
      </c>
      <c r="G38" s="35">
        <f t="shared" si="4"/>
        <v>5602.5901438399997</v>
      </c>
      <c r="H38" s="35">
        <f t="shared" si="5"/>
        <v>58202.847722289996</v>
      </c>
      <c r="I38" s="35">
        <v>32039.413850950001</v>
      </c>
      <c r="J38" s="35">
        <f t="shared" si="6"/>
        <v>26163.433871339999</v>
      </c>
      <c r="K38" s="35">
        <v>16221.258223520001</v>
      </c>
      <c r="L38" s="35">
        <v>5408.8272466999997</v>
      </c>
      <c r="M38" s="35">
        <v>4533.3484011199998</v>
      </c>
      <c r="N38" s="35">
        <f t="shared" si="7"/>
        <v>36158.54957843</v>
      </c>
      <c r="O38" s="35">
        <v>22787.306691090002</v>
      </c>
      <c r="P38" s="35">
        <f t="shared" si="8"/>
        <v>13371.24288734</v>
      </c>
      <c r="Q38" s="35">
        <v>5688.5605983100004</v>
      </c>
      <c r="R38" s="35">
        <v>6613.4405463099993</v>
      </c>
      <c r="S38" s="35">
        <v>1069.24174272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94493.890432490007</v>
      </c>
      <c r="C39" s="35">
        <f t="shared" si="0"/>
        <v>56760.294191580004</v>
      </c>
      <c r="D39" s="35">
        <f t="shared" si="1"/>
        <v>37733.596240909996</v>
      </c>
      <c r="E39" s="35">
        <f t="shared" si="2"/>
        <v>19566.463785619999</v>
      </c>
      <c r="F39" s="35">
        <f t="shared" si="3"/>
        <v>12414.27175322</v>
      </c>
      <c r="G39" s="35">
        <f t="shared" si="4"/>
        <v>5752.8607020700001</v>
      </c>
      <c r="H39" s="35">
        <f t="shared" si="5"/>
        <v>59369.253795569995</v>
      </c>
      <c r="I39" s="35">
        <v>34608.607866370003</v>
      </c>
      <c r="J39" s="35">
        <f t="shared" si="6"/>
        <v>24760.645929199996</v>
      </c>
      <c r="K39" s="35">
        <v>14058.289548549999</v>
      </c>
      <c r="L39" s="35">
        <v>6052.4809219599993</v>
      </c>
      <c r="M39" s="35">
        <v>4649.8754586900004</v>
      </c>
      <c r="N39" s="35">
        <f t="shared" si="7"/>
        <v>35124.636636919997</v>
      </c>
      <c r="O39" s="35">
        <v>22151.686325210001</v>
      </c>
      <c r="P39" s="35">
        <f t="shared" si="8"/>
        <v>12972.950311709999</v>
      </c>
      <c r="Q39" s="35">
        <v>5508.1742370699994</v>
      </c>
      <c r="R39" s="35">
        <v>6361.7908312600002</v>
      </c>
      <c r="S39" s="35">
        <v>1102.9852433799999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91468.673237549985</v>
      </c>
      <c r="C40" s="35">
        <f t="shared" si="0"/>
        <v>54140.225288689995</v>
      </c>
      <c r="D40" s="35">
        <f t="shared" si="1"/>
        <v>37328.447948859997</v>
      </c>
      <c r="E40" s="35">
        <f t="shared" si="2"/>
        <v>18411.0647814</v>
      </c>
      <c r="F40" s="35">
        <f t="shared" si="3"/>
        <v>12317.34115154</v>
      </c>
      <c r="G40" s="35">
        <f t="shared" si="4"/>
        <v>6600.0420159200003</v>
      </c>
      <c r="H40" s="35">
        <f t="shared" si="5"/>
        <v>56788.201887880001</v>
      </c>
      <c r="I40" s="35">
        <v>32639.21396365</v>
      </c>
      <c r="J40" s="35">
        <f t="shared" si="6"/>
        <v>24148.987924229998</v>
      </c>
      <c r="K40" s="35">
        <v>13505.22712487</v>
      </c>
      <c r="L40" s="35">
        <v>5877.4338489899992</v>
      </c>
      <c r="M40" s="35">
        <v>4766.3269503700003</v>
      </c>
      <c r="N40" s="35">
        <f t="shared" si="7"/>
        <v>34680.471349669999</v>
      </c>
      <c r="O40" s="35">
        <v>21501.011325039999</v>
      </c>
      <c r="P40" s="35">
        <f t="shared" si="8"/>
        <v>13179.46002463</v>
      </c>
      <c r="Q40" s="35">
        <v>4905.8376565299995</v>
      </c>
      <c r="R40" s="35">
        <v>6439.9073025500002</v>
      </c>
      <c r="S40" s="35">
        <v>1833.7150655500002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96386.733533129998</v>
      </c>
      <c r="C41" s="35">
        <f t="shared" si="0"/>
        <v>57493.819618940004</v>
      </c>
      <c r="D41" s="35">
        <f t="shared" si="1"/>
        <v>38892.913914190001</v>
      </c>
      <c r="E41" s="35">
        <f t="shared" si="2"/>
        <v>20244.162740710002</v>
      </c>
      <c r="F41" s="35">
        <f t="shared" si="3"/>
        <v>12507.202388440001</v>
      </c>
      <c r="G41" s="35">
        <f t="shared" si="4"/>
        <v>6141.5487850400004</v>
      </c>
      <c r="H41" s="35">
        <f t="shared" si="5"/>
        <v>60603.769163630001</v>
      </c>
      <c r="I41" s="35">
        <v>35498.863579470002</v>
      </c>
      <c r="J41" s="35">
        <f t="shared" si="6"/>
        <v>25104.905584160002</v>
      </c>
      <c r="K41" s="35">
        <v>14776.6807429</v>
      </c>
      <c r="L41" s="35">
        <v>5917.3831636599998</v>
      </c>
      <c r="M41" s="35">
        <v>4410.8416776000004</v>
      </c>
      <c r="N41" s="35">
        <f t="shared" si="7"/>
        <v>35782.964369499998</v>
      </c>
      <c r="O41" s="35">
        <v>21994.956039470002</v>
      </c>
      <c r="P41" s="35">
        <f t="shared" si="8"/>
        <v>13788.008330029999</v>
      </c>
      <c r="Q41" s="35">
        <v>5467.4819978100004</v>
      </c>
      <c r="R41" s="35">
        <v>6589.8192247799998</v>
      </c>
      <c r="S41" s="35">
        <v>1730.7071074400001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95739.729452889995</v>
      </c>
      <c r="C42" s="35">
        <f t="shared" si="0"/>
        <v>55984.173692329998</v>
      </c>
      <c r="D42" s="35">
        <f t="shared" si="1"/>
        <v>39755.555760559997</v>
      </c>
      <c r="E42" s="35">
        <f t="shared" si="2"/>
        <v>21859.700305009999</v>
      </c>
      <c r="F42" s="35">
        <f t="shared" si="3"/>
        <v>12035.869157069999</v>
      </c>
      <c r="G42" s="35">
        <f t="shared" si="4"/>
        <v>5859.9862984800002</v>
      </c>
      <c r="H42" s="35">
        <f t="shared" si="5"/>
        <v>61908.122003159995</v>
      </c>
      <c r="I42" s="35">
        <v>35278.22968823</v>
      </c>
      <c r="J42" s="35">
        <f t="shared" si="6"/>
        <v>26629.892314929999</v>
      </c>
      <c r="K42" s="35">
        <v>16393.41661072</v>
      </c>
      <c r="L42" s="35">
        <v>6004.9411117</v>
      </c>
      <c r="M42" s="35">
        <v>4231.53459251</v>
      </c>
      <c r="N42" s="35">
        <f t="shared" si="7"/>
        <v>33831.60744973</v>
      </c>
      <c r="O42" s="35">
        <v>20705.944004099998</v>
      </c>
      <c r="P42" s="35">
        <f t="shared" si="8"/>
        <v>13125.66344563</v>
      </c>
      <c r="Q42" s="35">
        <v>5466.2836942899994</v>
      </c>
      <c r="R42" s="35">
        <v>6030.9280453700003</v>
      </c>
      <c r="S42" s="35">
        <v>1628.4517059699999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96483.022291369998</v>
      </c>
      <c r="C43" s="35">
        <f t="shared" si="0"/>
        <v>56974.010641469999</v>
      </c>
      <c r="D43" s="35">
        <f t="shared" si="1"/>
        <v>39509.0116499</v>
      </c>
      <c r="E43" s="35">
        <f t="shared" si="2"/>
        <v>20435.491948039999</v>
      </c>
      <c r="F43" s="35">
        <f t="shared" si="3"/>
        <v>14380.287120749999</v>
      </c>
      <c r="G43" s="35">
        <f t="shared" si="4"/>
        <v>4693.23258111</v>
      </c>
      <c r="H43" s="35">
        <f t="shared" si="5"/>
        <v>62827.179141350003</v>
      </c>
      <c r="I43" s="35">
        <v>36398.742450350001</v>
      </c>
      <c r="J43" s="35">
        <f t="shared" si="6"/>
        <v>26428.436690999999</v>
      </c>
      <c r="K43" s="35">
        <v>14847.893749250001</v>
      </c>
      <c r="L43" s="35">
        <v>8533.1154458000001</v>
      </c>
      <c r="M43" s="35">
        <v>3047.4274959499999</v>
      </c>
      <c r="N43" s="35">
        <f t="shared" si="7"/>
        <v>33655.843150019995</v>
      </c>
      <c r="O43" s="35">
        <v>20575.268191119998</v>
      </c>
      <c r="P43" s="35">
        <f t="shared" si="8"/>
        <v>13080.574958899999</v>
      </c>
      <c r="Q43" s="35">
        <v>5587.5981987899995</v>
      </c>
      <c r="R43" s="35">
        <v>5847.1716749499992</v>
      </c>
      <c r="S43" s="35">
        <v>1645.8050851600001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95849.399202040004</v>
      </c>
      <c r="C44" s="35">
        <f t="shared" si="0"/>
        <v>56550.117184899995</v>
      </c>
      <c r="D44" s="35">
        <f t="shared" si="1"/>
        <v>39299.282017139994</v>
      </c>
      <c r="E44" s="35">
        <f t="shared" si="2"/>
        <v>20333.280564820001</v>
      </c>
      <c r="F44" s="35">
        <f t="shared" si="3"/>
        <v>13782.970532679999</v>
      </c>
      <c r="G44" s="35">
        <f t="shared" si="4"/>
        <v>5183.0309196400003</v>
      </c>
      <c r="H44" s="35">
        <f t="shared" si="5"/>
        <v>62552.312502199995</v>
      </c>
      <c r="I44" s="35">
        <v>36238.672082229998</v>
      </c>
      <c r="J44" s="35">
        <f t="shared" si="6"/>
        <v>26313.640419969997</v>
      </c>
      <c r="K44" s="35">
        <v>14972.658415039999</v>
      </c>
      <c r="L44" s="35">
        <v>7592.1158583199995</v>
      </c>
      <c r="M44" s="35">
        <v>3748.8661466100002</v>
      </c>
      <c r="N44" s="35">
        <f t="shared" si="7"/>
        <v>33297.086699840002</v>
      </c>
      <c r="O44" s="35">
        <v>20311.445102670001</v>
      </c>
      <c r="P44" s="35">
        <f t="shared" si="8"/>
        <v>12985.641597170001</v>
      </c>
      <c r="Q44" s="35">
        <v>5360.6221497799997</v>
      </c>
      <c r="R44" s="35">
        <v>6190.85467436</v>
      </c>
      <c r="S44" s="35">
        <v>1434.1647730300001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96456.649001229991</v>
      </c>
      <c r="C45" s="35">
        <f t="shared" si="0"/>
        <v>55726.777702189996</v>
      </c>
      <c r="D45" s="35">
        <f t="shared" si="1"/>
        <v>40729.871299040002</v>
      </c>
      <c r="E45" s="35">
        <f t="shared" si="2"/>
        <v>21803.412087919998</v>
      </c>
      <c r="F45" s="35">
        <f t="shared" si="3"/>
        <v>14070.268218879999</v>
      </c>
      <c r="G45" s="35">
        <f t="shared" si="4"/>
        <v>4856.1909922399991</v>
      </c>
      <c r="H45" s="35">
        <f t="shared" si="5"/>
        <v>62531.999221339996</v>
      </c>
      <c r="I45" s="35">
        <v>34910.111668819998</v>
      </c>
      <c r="J45" s="35">
        <f t="shared" si="6"/>
        <v>27621.887552520002</v>
      </c>
      <c r="K45" s="35">
        <v>16361.194229770001</v>
      </c>
      <c r="L45" s="35">
        <v>7816.8438283699998</v>
      </c>
      <c r="M45" s="35">
        <v>3443.8494943799997</v>
      </c>
      <c r="N45" s="35">
        <f t="shared" si="7"/>
        <v>33924.649779890002</v>
      </c>
      <c r="O45" s="35">
        <v>20816.666033370002</v>
      </c>
      <c r="P45" s="35">
        <f t="shared" si="8"/>
        <v>13107.983746519998</v>
      </c>
      <c r="Q45" s="35">
        <v>5442.2178581499993</v>
      </c>
      <c r="R45" s="35">
        <v>6253.4243905100002</v>
      </c>
      <c r="S45" s="35">
        <v>1412.3414978599999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107601.68235737001</v>
      </c>
      <c r="C46" s="35">
        <f t="shared" si="0"/>
        <v>58073.679003999998</v>
      </c>
      <c r="D46" s="35">
        <f t="shared" si="1"/>
        <v>49528.003353369997</v>
      </c>
      <c r="E46" s="35">
        <f t="shared" si="2"/>
        <v>29817.077668189999</v>
      </c>
      <c r="F46" s="35">
        <f t="shared" si="3"/>
        <v>15032.420695149998</v>
      </c>
      <c r="G46" s="35">
        <f t="shared" si="4"/>
        <v>4678.50499003</v>
      </c>
      <c r="H46" s="35">
        <f t="shared" si="5"/>
        <v>73714.203679759987</v>
      </c>
      <c r="I46" s="35">
        <v>37863.982990559998</v>
      </c>
      <c r="J46" s="35">
        <f t="shared" si="6"/>
        <v>35850.220689199996</v>
      </c>
      <c r="K46" s="35">
        <v>23542.473636859999</v>
      </c>
      <c r="L46" s="35">
        <v>8866.0424439999988</v>
      </c>
      <c r="M46" s="35">
        <v>3441.70460834</v>
      </c>
      <c r="N46" s="35">
        <f t="shared" si="7"/>
        <v>33887.478677610001</v>
      </c>
      <c r="O46" s="35">
        <v>20209.69601344</v>
      </c>
      <c r="P46" s="35">
        <f t="shared" si="8"/>
        <v>13677.782664169999</v>
      </c>
      <c r="Q46" s="35">
        <v>6274.6040313299991</v>
      </c>
      <c r="R46" s="35">
        <v>6166.3782511500003</v>
      </c>
      <c r="S46" s="35">
        <v>1236.80038169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105166.52510326999</v>
      </c>
      <c r="C47" s="35">
        <f t="shared" si="0"/>
        <v>57052.990563259998</v>
      </c>
      <c r="D47" s="35">
        <f t="shared" si="1"/>
        <v>48113.534540009998</v>
      </c>
      <c r="E47" s="35">
        <f t="shared" si="2"/>
        <v>28346.645605589998</v>
      </c>
      <c r="F47" s="35">
        <f t="shared" si="3"/>
        <v>15269.4115886</v>
      </c>
      <c r="G47" s="35">
        <f t="shared" si="4"/>
        <v>4497.4773458199998</v>
      </c>
      <c r="H47" s="35">
        <f t="shared" si="5"/>
        <v>71272.091040119994</v>
      </c>
      <c r="I47" s="35">
        <v>36677.521332359996</v>
      </c>
      <c r="J47" s="35">
        <f t="shared" si="6"/>
        <v>34594.569707759998</v>
      </c>
      <c r="K47" s="35">
        <v>22045.64716009</v>
      </c>
      <c r="L47" s="35">
        <v>9287.7281311900006</v>
      </c>
      <c r="M47" s="35">
        <v>3261.1944164799997</v>
      </c>
      <c r="N47" s="35">
        <f t="shared" si="7"/>
        <v>33894.434063149994</v>
      </c>
      <c r="O47" s="35">
        <v>20375.469230899998</v>
      </c>
      <c r="P47" s="35">
        <f t="shared" si="8"/>
        <v>13518.96483225</v>
      </c>
      <c r="Q47" s="35">
        <v>6300.9984454999994</v>
      </c>
      <c r="R47" s="35">
        <v>5981.6834574100003</v>
      </c>
      <c r="S47" s="35">
        <v>1236.2829293399998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114180.40569494999</v>
      </c>
      <c r="C48" s="35">
        <f t="shared" si="0"/>
        <v>67706.316107840001</v>
      </c>
      <c r="D48" s="35">
        <f t="shared" si="1"/>
        <v>46474.08958711</v>
      </c>
      <c r="E48" s="35">
        <f t="shared" si="2"/>
        <v>28072.422621850004</v>
      </c>
      <c r="F48" s="35">
        <f t="shared" si="3"/>
        <v>11775.719661949999</v>
      </c>
      <c r="G48" s="35">
        <f t="shared" si="4"/>
        <v>6625.9473033099994</v>
      </c>
      <c r="H48" s="35">
        <f t="shared" si="5"/>
        <v>71726.298307599995</v>
      </c>
      <c r="I48" s="35">
        <v>38739.921045570001</v>
      </c>
      <c r="J48" s="35">
        <f t="shared" si="6"/>
        <v>32986.377262030001</v>
      </c>
      <c r="K48" s="35">
        <v>20480.859695310002</v>
      </c>
      <c r="L48" s="35">
        <v>7502.2418780600001</v>
      </c>
      <c r="M48" s="35">
        <v>5003.2756886599991</v>
      </c>
      <c r="N48" s="35">
        <f t="shared" si="7"/>
        <v>42454.107387349999</v>
      </c>
      <c r="O48" s="35">
        <v>28966.395062269999</v>
      </c>
      <c r="P48" s="35">
        <f t="shared" si="8"/>
        <v>13487.71232508</v>
      </c>
      <c r="Q48" s="35">
        <v>7591.5629265400003</v>
      </c>
      <c r="R48" s="35">
        <v>4273.47778389</v>
      </c>
      <c r="S48" s="35">
        <v>1622.6716146500003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111238.84855523999</v>
      </c>
      <c r="C49" s="35">
        <f t="shared" si="0"/>
        <v>66061.894402139995</v>
      </c>
      <c r="D49" s="35">
        <f t="shared" si="1"/>
        <v>45176.9541531</v>
      </c>
      <c r="E49" s="35">
        <f t="shared" si="2"/>
        <v>28533.858562410001</v>
      </c>
      <c r="F49" s="35">
        <f t="shared" si="3"/>
        <v>10439.914059000001</v>
      </c>
      <c r="G49" s="35">
        <f t="shared" si="4"/>
        <v>6203.1815316900002</v>
      </c>
      <c r="H49" s="35">
        <f t="shared" si="5"/>
        <v>68682.858947660003</v>
      </c>
      <c r="I49" s="35">
        <v>36692.543337689996</v>
      </c>
      <c r="J49" s="35">
        <f t="shared" si="6"/>
        <v>31990.315609970003</v>
      </c>
      <c r="K49" s="35">
        <v>20909.402596</v>
      </c>
      <c r="L49" s="35">
        <v>7085.2887609300005</v>
      </c>
      <c r="M49" s="35">
        <v>3995.62425304</v>
      </c>
      <c r="N49" s="35">
        <f t="shared" si="7"/>
        <v>42555.989607579999</v>
      </c>
      <c r="O49" s="35">
        <v>29369.351064449998</v>
      </c>
      <c r="P49" s="35">
        <f t="shared" si="8"/>
        <v>13186.638543129999</v>
      </c>
      <c r="Q49" s="35">
        <v>7624.4559664099997</v>
      </c>
      <c r="R49" s="35">
        <v>3354.6252980699996</v>
      </c>
      <c r="S49" s="35">
        <v>2207.5572786500002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113114.90673116001</v>
      </c>
      <c r="C50" s="35">
        <f t="shared" si="0"/>
        <v>63856.119255980004</v>
      </c>
      <c r="D50" s="35">
        <f t="shared" si="1"/>
        <v>49258.787475179997</v>
      </c>
      <c r="E50" s="35">
        <f t="shared" si="2"/>
        <v>30127.533284600002</v>
      </c>
      <c r="F50" s="35">
        <f t="shared" si="3"/>
        <v>12669.53946849</v>
      </c>
      <c r="G50" s="35">
        <f t="shared" si="4"/>
        <v>6461.7147220899997</v>
      </c>
      <c r="H50" s="35">
        <f t="shared" si="5"/>
        <v>68472.947722299999</v>
      </c>
      <c r="I50" s="35">
        <v>34854.818236940002</v>
      </c>
      <c r="J50" s="35">
        <f t="shared" si="6"/>
        <v>33618.129485359997</v>
      </c>
      <c r="K50" s="35">
        <v>21333.314070150001</v>
      </c>
      <c r="L50" s="35">
        <v>8168.96311307</v>
      </c>
      <c r="M50" s="35">
        <v>4115.8523021399997</v>
      </c>
      <c r="N50" s="35">
        <f t="shared" si="7"/>
        <v>44641.959008860002</v>
      </c>
      <c r="O50" s="35">
        <v>29001.301019040002</v>
      </c>
      <c r="P50" s="35">
        <f t="shared" si="8"/>
        <v>15640.65798982</v>
      </c>
      <c r="Q50" s="35">
        <v>8794.2192144500004</v>
      </c>
      <c r="R50" s="35">
        <v>4500.5763554200003</v>
      </c>
      <c r="S50" s="35">
        <v>2345.86241995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115511.44890000002</v>
      </c>
      <c r="C51" s="35">
        <f t="shared" si="0"/>
        <v>64978.019128610002</v>
      </c>
      <c r="D51" s="35">
        <f t="shared" si="1"/>
        <v>50533.429771390001</v>
      </c>
      <c r="E51" s="35">
        <f t="shared" si="2"/>
        <v>32159.625977690001</v>
      </c>
      <c r="F51" s="35">
        <f t="shared" si="3"/>
        <v>12313.544429360001</v>
      </c>
      <c r="G51" s="35">
        <f t="shared" si="4"/>
        <v>6060.2593643399996</v>
      </c>
      <c r="H51" s="35">
        <f t="shared" si="5"/>
        <v>70823.389958929998</v>
      </c>
      <c r="I51" s="35">
        <v>36002.854016279998</v>
      </c>
      <c r="J51" s="35">
        <f t="shared" si="6"/>
        <v>34820.53594265</v>
      </c>
      <c r="K51" s="35">
        <v>22441.294093160002</v>
      </c>
      <c r="L51" s="35">
        <v>8253.5279144800006</v>
      </c>
      <c r="M51" s="35">
        <v>4125.7139350099997</v>
      </c>
      <c r="N51" s="35">
        <f t="shared" si="7"/>
        <v>44688.058941070005</v>
      </c>
      <c r="O51" s="35">
        <v>28975.165112330003</v>
      </c>
      <c r="P51" s="35">
        <f t="shared" si="8"/>
        <v>15712.89382874</v>
      </c>
      <c r="Q51" s="35">
        <v>9718.3318845299982</v>
      </c>
      <c r="R51" s="35">
        <v>4060.0165148799997</v>
      </c>
      <c r="S51" s="35">
        <v>1934.5454293300002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112966.57166108998</v>
      </c>
      <c r="C52" s="35">
        <f t="shared" si="0"/>
        <v>65559.676683279991</v>
      </c>
      <c r="D52" s="35">
        <f t="shared" si="1"/>
        <v>47406.89497781</v>
      </c>
      <c r="E52" s="35">
        <f t="shared" si="2"/>
        <v>29214.218203429999</v>
      </c>
      <c r="F52" s="35">
        <f t="shared" si="3"/>
        <v>12858.471648089999</v>
      </c>
      <c r="G52" s="35">
        <f t="shared" si="4"/>
        <v>5334.2051262900004</v>
      </c>
      <c r="H52" s="35">
        <f t="shared" si="5"/>
        <v>67792.984540980004</v>
      </c>
      <c r="I52" s="35">
        <v>36695.389010539999</v>
      </c>
      <c r="J52" s="35">
        <f t="shared" si="6"/>
        <v>31097.595530440001</v>
      </c>
      <c r="K52" s="35">
        <v>19530.725770569999</v>
      </c>
      <c r="L52" s="35">
        <v>7820.4975288699998</v>
      </c>
      <c r="M52" s="35">
        <v>3746.3722309999998</v>
      </c>
      <c r="N52" s="35">
        <f t="shared" si="7"/>
        <v>45173.587120109994</v>
      </c>
      <c r="O52" s="35">
        <v>28864.287672739996</v>
      </c>
      <c r="P52" s="35">
        <f t="shared" si="8"/>
        <v>16309.299447369998</v>
      </c>
      <c r="Q52" s="35">
        <v>9683.4924328599991</v>
      </c>
      <c r="R52" s="35">
        <v>5037.974119219999</v>
      </c>
      <c r="S52" s="35">
        <v>1587.8328952900001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112547.66266363001</v>
      </c>
      <c r="C53" s="35">
        <f t="shared" si="0"/>
        <v>66375.47286106</v>
      </c>
      <c r="D53" s="35">
        <f t="shared" si="1"/>
        <v>46172.189802569999</v>
      </c>
      <c r="E53" s="35">
        <f t="shared" si="2"/>
        <v>29282.023282919999</v>
      </c>
      <c r="F53" s="35">
        <f t="shared" si="3"/>
        <v>12106.422535130001</v>
      </c>
      <c r="G53" s="35">
        <f t="shared" si="4"/>
        <v>4783.7439845200006</v>
      </c>
      <c r="H53" s="35">
        <f t="shared" si="5"/>
        <v>68422.240076939997</v>
      </c>
      <c r="I53" s="35">
        <v>38206.312201120003</v>
      </c>
      <c r="J53" s="35">
        <f t="shared" si="6"/>
        <v>30215.927875819998</v>
      </c>
      <c r="K53" s="35">
        <v>19109.452806019999</v>
      </c>
      <c r="L53" s="35">
        <v>7910.8319023200002</v>
      </c>
      <c r="M53" s="35">
        <v>3195.6431674800001</v>
      </c>
      <c r="N53" s="35">
        <f t="shared" si="7"/>
        <v>44125.422586690001</v>
      </c>
      <c r="O53" s="35">
        <v>28169.160659940004</v>
      </c>
      <c r="P53" s="35">
        <f t="shared" si="8"/>
        <v>15956.261926749999</v>
      </c>
      <c r="Q53" s="35">
        <v>10172.5704769</v>
      </c>
      <c r="R53" s="35">
        <v>4195.59063281</v>
      </c>
      <c r="S53" s="35">
        <v>1588.10081704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120883.42152238</v>
      </c>
      <c r="C54" s="35">
        <f t="shared" si="0"/>
        <v>74325.977631490008</v>
      </c>
      <c r="D54" s="35">
        <f t="shared" si="1"/>
        <v>46557.443890890005</v>
      </c>
      <c r="E54" s="35">
        <f t="shared" si="2"/>
        <v>30449.070994590002</v>
      </c>
      <c r="F54" s="35">
        <f t="shared" si="3"/>
        <v>11209.609597340001</v>
      </c>
      <c r="G54" s="35">
        <f t="shared" si="4"/>
        <v>4898.7632989599997</v>
      </c>
      <c r="H54" s="35">
        <f t="shared" si="5"/>
        <v>73067.763031080001</v>
      </c>
      <c r="I54" s="35">
        <v>43512.288127849999</v>
      </c>
      <c r="J54" s="35">
        <f t="shared" si="6"/>
        <v>29555.474903230002</v>
      </c>
      <c r="K54" s="35">
        <v>19373.357338590002</v>
      </c>
      <c r="L54" s="35">
        <v>7181.7672173700003</v>
      </c>
      <c r="M54" s="35">
        <v>3000.3503472699999</v>
      </c>
      <c r="N54" s="35">
        <f t="shared" si="7"/>
        <v>47815.658491299997</v>
      </c>
      <c r="O54" s="35">
        <v>30813.689503640002</v>
      </c>
      <c r="P54" s="35">
        <f t="shared" si="8"/>
        <v>17001.968987659999</v>
      </c>
      <c r="Q54" s="35">
        <v>11075.713656</v>
      </c>
      <c r="R54" s="35">
        <v>4027.8423799699999</v>
      </c>
      <c r="S54" s="35">
        <v>1898.41295169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136118.59704483001</v>
      </c>
      <c r="C55" s="35">
        <f t="shared" si="0"/>
        <v>89804.585336970005</v>
      </c>
      <c r="D55" s="35">
        <f t="shared" si="1"/>
        <v>46314.011707860001</v>
      </c>
      <c r="E55" s="35">
        <f t="shared" si="2"/>
        <v>28625.058753240002</v>
      </c>
      <c r="F55" s="35">
        <f t="shared" si="3"/>
        <v>12684.884534749999</v>
      </c>
      <c r="G55" s="35">
        <f t="shared" si="4"/>
        <v>5004.0684198700001</v>
      </c>
      <c r="H55" s="35">
        <f t="shared" si="5"/>
        <v>91961.065789460001</v>
      </c>
      <c r="I55" s="35">
        <v>62480.425958980006</v>
      </c>
      <c r="J55" s="35">
        <f t="shared" si="6"/>
        <v>29480.639830480002</v>
      </c>
      <c r="K55" s="35">
        <v>18060.776885280004</v>
      </c>
      <c r="L55" s="35">
        <v>8206.0317037599998</v>
      </c>
      <c r="M55" s="35">
        <v>3213.8312414400002</v>
      </c>
      <c r="N55" s="35">
        <f t="shared" si="7"/>
        <v>44157.531255370006</v>
      </c>
      <c r="O55" s="35">
        <v>27324.159377989999</v>
      </c>
      <c r="P55" s="35">
        <f t="shared" si="8"/>
        <v>16833.371877380003</v>
      </c>
      <c r="Q55" s="35">
        <v>10564.28186796</v>
      </c>
      <c r="R55" s="35">
        <v>4478.8528309900003</v>
      </c>
      <c r="S55" s="35">
        <v>1790.2371784299999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120780.73880675001</v>
      </c>
      <c r="C56" s="35">
        <f t="shared" si="0"/>
        <v>73065.073461930006</v>
      </c>
      <c r="D56" s="35">
        <f t="shared" si="1"/>
        <v>47715.665344820001</v>
      </c>
      <c r="E56" s="35">
        <f t="shared" si="2"/>
        <v>29781.348906580002</v>
      </c>
      <c r="F56" s="35">
        <f t="shared" si="3"/>
        <v>12619.03893782</v>
      </c>
      <c r="G56" s="35">
        <f t="shared" si="4"/>
        <v>5315.2775004199993</v>
      </c>
      <c r="H56" s="35">
        <f t="shared" si="5"/>
        <v>74730.183105200005</v>
      </c>
      <c r="I56" s="35">
        <v>44445.170200809996</v>
      </c>
      <c r="J56" s="35">
        <f t="shared" si="6"/>
        <v>30285.012904390001</v>
      </c>
      <c r="K56" s="35">
        <v>18965.140589800001</v>
      </c>
      <c r="L56" s="35">
        <v>7861.4292561700004</v>
      </c>
      <c r="M56" s="35">
        <v>3458.4430584199999</v>
      </c>
      <c r="N56" s="35">
        <f t="shared" si="7"/>
        <v>46050.555701550002</v>
      </c>
      <c r="O56" s="35">
        <v>28619.903261120002</v>
      </c>
      <c r="P56" s="35">
        <f t="shared" si="8"/>
        <v>17430.65244043</v>
      </c>
      <c r="Q56" s="35">
        <v>10816.208316780001</v>
      </c>
      <c r="R56" s="35">
        <v>4757.6096816499994</v>
      </c>
      <c r="S56" s="35">
        <v>1856.8344419999999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126492.4834075</v>
      </c>
      <c r="C57" s="35">
        <f t="shared" si="0"/>
        <v>78522.437640990014</v>
      </c>
      <c r="D57" s="35">
        <f t="shared" si="1"/>
        <v>47970.045766509997</v>
      </c>
      <c r="E57" s="35">
        <f t="shared" si="2"/>
        <v>31705.713920949998</v>
      </c>
      <c r="F57" s="35">
        <f t="shared" si="3"/>
        <v>10856.55606839</v>
      </c>
      <c r="G57" s="35">
        <f t="shared" si="4"/>
        <v>5407.7757771699999</v>
      </c>
      <c r="H57" s="35">
        <f t="shared" si="5"/>
        <v>73510.621339560006</v>
      </c>
      <c r="I57" s="35">
        <v>45208.405939480006</v>
      </c>
      <c r="J57" s="35">
        <f t="shared" si="6"/>
        <v>28302.21540008</v>
      </c>
      <c r="K57" s="35">
        <v>19849.580148879999</v>
      </c>
      <c r="L57" s="35">
        <v>5230.0898422599994</v>
      </c>
      <c r="M57" s="35">
        <v>3222.54540894</v>
      </c>
      <c r="N57" s="35">
        <f t="shared" si="7"/>
        <v>52981.862067940005</v>
      </c>
      <c r="O57" s="35">
        <v>33314.031701510001</v>
      </c>
      <c r="P57" s="35">
        <f t="shared" si="8"/>
        <v>19667.83036643</v>
      </c>
      <c r="Q57" s="35">
        <v>11856.133772069999</v>
      </c>
      <c r="R57" s="35">
        <v>5626.46622613</v>
      </c>
      <c r="S57" s="35">
        <v>2185.2303682300003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141824.44428846001</v>
      </c>
      <c r="C58" s="35">
        <f t="shared" si="0"/>
        <v>88265.804608940001</v>
      </c>
      <c r="D58" s="35">
        <f t="shared" si="1"/>
        <v>53558.639679519998</v>
      </c>
      <c r="E58" s="35">
        <f t="shared" si="2"/>
        <v>38095.185614709997</v>
      </c>
      <c r="F58" s="35">
        <f t="shared" si="3"/>
        <v>10494.623419899999</v>
      </c>
      <c r="G58" s="35">
        <f t="shared" si="4"/>
        <v>4968.83064491</v>
      </c>
      <c r="H58" s="35">
        <f t="shared" si="5"/>
        <v>84814.737206220001</v>
      </c>
      <c r="I58" s="35">
        <v>49685.233222909999</v>
      </c>
      <c r="J58" s="35">
        <f t="shared" si="6"/>
        <v>35129.503983310002</v>
      </c>
      <c r="K58" s="35">
        <v>26996.68415714</v>
      </c>
      <c r="L58" s="35">
        <v>5089.7108733200002</v>
      </c>
      <c r="M58" s="35">
        <v>3043.1089528499997</v>
      </c>
      <c r="N58" s="35">
        <f t="shared" si="7"/>
        <v>57009.707082239998</v>
      </c>
      <c r="O58" s="35">
        <v>38580.571386030002</v>
      </c>
      <c r="P58" s="35">
        <f t="shared" si="8"/>
        <v>18429.13569621</v>
      </c>
      <c r="Q58" s="35">
        <v>11098.501457569999</v>
      </c>
      <c r="R58" s="35">
        <v>5404.9125465799998</v>
      </c>
      <c r="S58" s="35">
        <v>1925.7216920599999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142047.57857295001</v>
      </c>
      <c r="C59" s="35">
        <f t="shared" si="0"/>
        <v>93230.005748049996</v>
      </c>
      <c r="D59" s="35">
        <f t="shared" si="1"/>
        <v>48817.572824899995</v>
      </c>
      <c r="E59" s="35">
        <f t="shared" si="2"/>
        <v>33982.507150329999</v>
      </c>
      <c r="F59" s="35">
        <f t="shared" si="3"/>
        <v>9754.5310899300002</v>
      </c>
      <c r="G59" s="35">
        <f t="shared" si="4"/>
        <v>5080.5345846399996</v>
      </c>
      <c r="H59" s="35">
        <f t="shared" si="5"/>
        <v>84011.192511019995</v>
      </c>
      <c r="I59" s="35">
        <v>52476.566752250001</v>
      </c>
      <c r="J59" s="35">
        <f t="shared" si="6"/>
        <v>31534.625758769995</v>
      </c>
      <c r="K59" s="35">
        <v>23401.498144329998</v>
      </c>
      <c r="L59" s="35">
        <v>4917.5315664600002</v>
      </c>
      <c r="M59" s="35">
        <v>3215.5960479799996</v>
      </c>
      <c r="N59" s="35">
        <f t="shared" si="7"/>
        <v>58036.386061929996</v>
      </c>
      <c r="O59" s="35">
        <v>40753.438995799996</v>
      </c>
      <c r="P59" s="35">
        <f t="shared" si="8"/>
        <v>17282.94706613</v>
      </c>
      <c r="Q59" s="35">
        <v>10581.009006</v>
      </c>
      <c r="R59" s="35">
        <v>4836.99952347</v>
      </c>
      <c r="S59" s="35">
        <v>1864.9385366600002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184400.31858773998</v>
      </c>
      <c r="C60" s="35">
        <f t="shared" si="0"/>
        <v>131147.30445120001</v>
      </c>
      <c r="D60" s="35">
        <f t="shared" si="1"/>
        <v>53253.014136540005</v>
      </c>
      <c r="E60" s="35">
        <f t="shared" si="2"/>
        <v>36546.128235830001</v>
      </c>
      <c r="F60" s="35">
        <f t="shared" si="3"/>
        <v>11154.06186725</v>
      </c>
      <c r="G60" s="35">
        <f t="shared" si="4"/>
        <v>5552.8240334600014</v>
      </c>
      <c r="H60" s="35">
        <f t="shared" si="5"/>
        <v>83602.042188270003</v>
      </c>
      <c r="I60" s="35">
        <v>55372.210206820004</v>
      </c>
      <c r="J60" s="35">
        <f t="shared" si="6"/>
        <v>28229.831981450003</v>
      </c>
      <c r="K60" s="35">
        <v>22364.216568690001</v>
      </c>
      <c r="L60" s="35">
        <v>3323.4267533800003</v>
      </c>
      <c r="M60" s="35">
        <v>2542.1886593800004</v>
      </c>
      <c r="N60" s="35">
        <f t="shared" si="7"/>
        <v>100798.27639946999</v>
      </c>
      <c r="O60" s="35">
        <v>75775.094244379987</v>
      </c>
      <c r="P60" s="35">
        <f t="shared" si="8"/>
        <v>25023.182155090002</v>
      </c>
      <c r="Q60" s="35">
        <v>14181.911667140001</v>
      </c>
      <c r="R60" s="35">
        <v>7830.6351138700002</v>
      </c>
      <c r="S60" s="35">
        <v>3010.6353740800005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158513.93217771</v>
      </c>
      <c r="C61" s="35">
        <f t="shared" si="0"/>
        <v>111223.74282006</v>
      </c>
      <c r="D61" s="35">
        <f t="shared" si="1"/>
        <v>47290.189357650001</v>
      </c>
      <c r="E61" s="35">
        <f t="shared" si="2"/>
        <v>33025.286880929998</v>
      </c>
      <c r="F61" s="35">
        <f t="shared" si="3"/>
        <v>9577.9416089599999</v>
      </c>
      <c r="G61" s="35">
        <f t="shared" si="4"/>
        <v>4686.9608677600008</v>
      </c>
      <c r="H61" s="35">
        <f t="shared" si="5"/>
        <v>80124.54256187001</v>
      </c>
      <c r="I61" s="35">
        <v>55917.941133159999</v>
      </c>
      <c r="J61" s="35">
        <f t="shared" si="6"/>
        <v>24206.601428710004</v>
      </c>
      <c r="K61" s="35">
        <v>19125.998020000003</v>
      </c>
      <c r="L61" s="35">
        <v>2937.0124805</v>
      </c>
      <c r="M61" s="35">
        <v>2143.5909282100001</v>
      </c>
      <c r="N61" s="35">
        <f t="shared" si="7"/>
        <v>78389.389615840002</v>
      </c>
      <c r="O61" s="35">
        <v>55305.801686899998</v>
      </c>
      <c r="P61" s="35">
        <f t="shared" si="8"/>
        <v>23083.58792894</v>
      </c>
      <c r="Q61" s="35">
        <v>13899.288860929999</v>
      </c>
      <c r="R61" s="35">
        <v>6640.9291284600004</v>
      </c>
      <c r="S61" s="35">
        <v>2543.3699395500003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143489.39626633999</v>
      </c>
      <c r="C62" s="35">
        <f t="shared" si="0"/>
        <v>97762.221463059992</v>
      </c>
      <c r="D62" s="35">
        <f t="shared" si="1"/>
        <v>45727.174803280002</v>
      </c>
      <c r="E62" s="35">
        <f t="shared" si="2"/>
        <v>32923.904695830002</v>
      </c>
      <c r="F62" s="35">
        <f t="shared" si="3"/>
        <v>8320.6236737499985</v>
      </c>
      <c r="G62" s="35">
        <f t="shared" si="4"/>
        <v>4482.6464336999998</v>
      </c>
      <c r="H62" s="35">
        <f t="shared" si="5"/>
        <v>75012.936276630004</v>
      </c>
      <c r="I62" s="35">
        <v>49680.364213399997</v>
      </c>
      <c r="J62" s="35">
        <f t="shared" si="6"/>
        <v>25332.572063230004</v>
      </c>
      <c r="K62" s="35">
        <v>20456.533915420005</v>
      </c>
      <c r="L62" s="35">
        <v>2737.18583498</v>
      </c>
      <c r="M62" s="35">
        <v>2138.8523128299998</v>
      </c>
      <c r="N62" s="35">
        <f t="shared" si="7"/>
        <v>68476.459989709998</v>
      </c>
      <c r="O62" s="35">
        <v>48081.857249659995</v>
      </c>
      <c r="P62" s="35">
        <f t="shared" si="8"/>
        <v>20394.602740049999</v>
      </c>
      <c r="Q62" s="35">
        <v>12467.370780409999</v>
      </c>
      <c r="R62" s="35">
        <v>5583.437838769999</v>
      </c>
      <c r="S62" s="35">
        <v>2343.7941208699999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143069.13317148999</v>
      </c>
      <c r="C63" s="35">
        <f t="shared" si="0"/>
        <v>98795.005160820001</v>
      </c>
      <c r="D63" s="35">
        <f t="shared" si="1"/>
        <v>44274.12801067</v>
      </c>
      <c r="E63" s="35">
        <f t="shared" si="2"/>
        <v>32301.474246769998</v>
      </c>
      <c r="F63" s="35">
        <f t="shared" si="3"/>
        <v>7837.8477583900003</v>
      </c>
      <c r="G63" s="35">
        <f t="shared" si="4"/>
        <v>4134.8060055100004</v>
      </c>
      <c r="H63" s="35">
        <f t="shared" si="5"/>
        <v>74960.150037850006</v>
      </c>
      <c r="I63" s="35">
        <v>50522.775417950004</v>
      </c>
      <c r="J63" s="35">
        <f t="shared" si="6"/>
        <v>24437.374619899998</v>
      </c>
      <c r="K63" s="35">
        <v>20246.66055284</v>
      </c>
      <c r="L63" s="35">
        <v>2347.0436799099998</v>
      </c>
      <c r="M63" s="35">
        <v>1843.6703871500001</v>
      </c>
      <c r="N63" s="35">
        <f t="shared" si="7"/>
        <v>68108.983133639995</v>
      </c>
      <c r="O63" s="35">
        <v>48272.229742869997</v>
      </c>
      <c r="P63" s="35">
        <f t="shared" si="8"/>
        <v>19836.753390769998</v>
      </c>
      <c r="Q63" s="35">
        <v>12054.813693929998</v>
      </c>
      <c r="R63" s="35">
        <v>5490.8040784800005</v>
      </c>
      <c r="S63" s="35">
        <v>2291.1356183600001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147582.88166386</v>
      </c>
      <c r="C64" s="35">
        <f t="shared" si="0"/>
        <v>101154.99648139</v>
      </c>
      <c r="D64" s="35">
        <f t="shared" si="1"/>
        <v>46427.885182470003</v>
      </c>
      <c r="E64" s="35">
        <f t="shared" si="2"/>
        <v>34271.035320340001</v>
      </c>
      <c r="F64" s="35">
        <f t="shared" si="3"/>
        <v>8146.85906067</v>
      </c>
      <c r="G64" s="35">
        <f t="shared" si="4"/>
        <v>4009.9908014600001</v>
      </c>
      <c r="H64" s="35">
        <f t="shared" si="5"/>
        <v>78744.119395870002</v>
      </c>
      <c r="I64" s="35">
        <v>53680.14308917</v>
      </c>
      <c r="J64" s="35">
        <f t="shared" si="6"/>
        <v>25063.976306699999</v>
      </c>
      <c r="K64" s="35">
        <v>20888.603967849998</v>
      </c>
      <c r="L64" s="35">
        <v>2484.7014045199999</v>
      </c>
      <c r="M64" s="35">
        <v>1690.6709343299999</v>
      </c>
      <c r="N64" s="35">
        <f t="shared" si="7"/>
        <v>68838.762267990009</v>
      </c>
      <c r="O64" s="35">
        <v>47474.85339222</v>
      </c>
      <c r="P64" s="35">
        <f t="shared" si="8"/>
        <v>21363.908875770005</v>
      </c>
      <c r="Q64" s="35">
        <v>13382.431352490001</v>
      </c>
      <c r="R64" s="35">
        <v>5662.1576561500005</v>
      </c>
      <c r="S64" s="35">
        <v>2319.3198671300001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150522.90736510002</v>
      </c>
      <c r="C65" s="35">
        <f t="shared" si="0"/>
        <v>99358.354698860014</v>
      </c>
      <c r="D65" s="35">
        <f t="shared" si="1"/>
        <v>51164.552666240001</v>
      </c>
      <c r="E65" s="35">
        <f t="shared" si="2"/>
        <v>38755.44253385</v>
      </c>
      <c r="F65" s="35">
        <f t="shared" si="3"/>
        <v>8432.9545220599994</v>
      </c>
      <c r="G65" s="35">
        <f t="shared" si="4"/>
        <v>3976.1556103299999</v>
      </c>
      <c r="H65" s="35">
        <f t="shared" si="5"/>
        <v>80930.65874833001</v>
      </c>
      <c r="I65" s="35">
        <v>52030.668489390009</v>
      </c>
      <c r="J65" s="35">
        <f t="shared" si="6"/>
        <v>28899.990258940001</v>
      </c>
      <c r="K65" s="35">
        <v>24605.47308965</v>
      </c>
      <c r="L65" s="35">
        <v>2691.6161055399998</v>
      </c>
      <c r="M65" s="35">
        <v>1602.90106375</v>
      </c>
      <c r="N65" s="35">
        <f t="shared" si="7"/>
        <v>69592.248616769997</v>
      </c>
      <c r="O65" s="35">
        <v>47327.686209470005</v>
      </c>
      <c r="P65" s="35">
        <f t="shared" si="8"/>
        <v>22264.5624073</v>
      </c>
      <c r="Q65" s="35">
        <v>14149.969444200002</v>
      </c>
      <c r="R65" s="35">
        <v>5741.3384165199996</v>
      </c>
      <c r="S65" s="35">
        <v>2373.2545465799999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148562.22787603</v>
      </c>
      <c r="C66" s="35">
        <f t="shared" si="0"/>
        <v>97872.753501519997</v>
      </c>
      <c r="D66" s="35">
        <f t="shared" si="1"/>
        <v>50689.474374509999</v>
      </c>
      <c r="E66" s="35">
        <f t="shared" si="2"/>
        <v>38893.110384690001</v>
      </c>
      <c r="F66" s="35">
        <f t="shared" si="3"/>
        <v>7973.8554146799997</v>
      </c>
      <c r="G66" s="35">
        <f t="shared" si="4"/>
        <v>3822.5085751399997</v>
      </c>
      <c r="H66" s="35">
        <f t="shared" si="5"/>
        <v>82208.596303819999</v>
      </c>
      <c r="I66" s="35">
        <v>52578.415731920002</v>
      </c>
      <c r="J66" s="35">
        <f t="shared" si="6"/>
        <v>29630.1805719</v>
      </c>
      <c r="K66" s="35">
        <v>25614.88873359</v>
      </c>
      <c r="L66" s="35">
        <v>2487.5742173799999</v>
      </c>
      <c r="M66" s="35">
        <v>1527.7176209300001</v>
      </c>
      <c r="N66" s="35">
        <f t="shared" si="7"/>
        <v>66353.631572209997</v>
      </c>
      <c r="O66" s="35">
        <v>45294.337769600003</v>
      </c>
      <c r="P66" s="35">
        <f t="shared" si="8"/>
        <v>21059.293802609998</v>
      </c>
      <c r="Q66" s="35">
        <v>13278.221651100001</v>
      </c>
      <c r="R66" s="35">
        <v>5486.2811972999998</v>
      </c>
      <c r="S66" s="35">
        <v>2294.7909542099997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153682.93708176998</v>
      </c>
      <c r="C67" s="35">
        <f t="shared" si="0"/>
        <v>104948.22360402999</v>
      </c>
      <c r="D67" s="35">
        <f t="shared" si="1"/>
        <v>48734.713477739992</v>
      </c>
      <c r="E67" s="35">
        <f t="shared" si="2"/>
        <v>39572.547954819995</v>
      </c>
      <c r="F67" s="35">
        <f t="shared" si="3"/>
        <v>7590.4744192599992</v>
      </c>
      <c r="G67" s="35">
        <f t="shared" si="4"/>
        <v>1571.69110366</v>
      </c>
      <c r="H67" s="35">
        <f t="shared" si="5"/>
        <v>82748.008916069986</v>
      </c>
      <c r="I67" s="35">
        <v>52688.012653049998</v>
      </c>
      <c r="J67" s="35">
        <f t="shared" si="6"/>
        <v>30059.996263019995</v>
      </c>
      <c r="K67" s="35">
        <v>26689.388444289998</v>
      </c>
      <c r="L67" s="35">
        <v>2361.77366407</v>
      </c>
      <c r="M67" s="35">
        <v>1008.83415466</v>
      </c>
      <c r="N67" s="35">
        <f t="shared" si="7"/>
        <v>70934.928165699996</v>
      </c>
      <c r="O67" s="35">
        <v>52260.210950979992</v>
      </c>
      <c r="P67" s="35">
        <f t="shared" si="8"/>
        <v>18674.71721472</v>
      </c>
      <c r="Q67" s="35">
        <v>12883.15951053</v>
      </c>
      <c r="R67" s="35">
        <v>5228.7007551899997</v>
      </c>
      <c r="S67" s="35">
        <v>562.85694899999999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153977.86360163998</v>
      </c>
      <c r="C68" s="35">
        <f t="shared" ref="C68" si="9">I68+O68</f>
        <v>103284.99742671</v>
      </c>
      <c r="D68" s="35">
        <f t="shared" ref="D68" si="10">J68+P68</f>
        <v>50692.866174930001</v>
      </c>
      <c r="E68" s="35">
        <f t="shared" ref="E68" si="11">K68+Q68</f>
        <v>41516.964695140006</v>
      </c>
      <c r="F68" s="35">
        <f t="shared" ref="F68" si="12">L68+R68</f>
        <v>7526.8844792500004</v>
      </c>
      <c r="G68" s="35">
        <f t="shared" ref="G68" si="13">M68+S68</f>
        <v>1649.01700054</v>
      </c>
      <c r="H68" s="35">
        <f t="shared" ref="H68" si="14">SUM(I68:J68)</f>
        <v>85299.574787539997</v>
      </c>
      <c r="I68" s="35">
        <v>54642.472002839997</v>
      </c>
      <c r="J68" s="35">
        <f t="shared" ref="J68" si="15">SUM(K68:M68)</f>
        <v>30657.1027847</v>
      </c>
      <c r="K68" s="35">
        <v>27336.069650150002</v>
      </c>
      <c r="L68" s="35">
        <v>2268.6129061000001</v>
      </c>
      <c r="M68" s="35">
        <v>1052.42022845</v>
      </c>
      <c r="N68" s="35">
        <f t="shared" ref="N68" si="16">SUM(O68:P68)</f>
        <v>68678.2888141</v>
      </c>
      <c r="O68" s="35">
        <v>48642.52542387</v>
      </c>
      <c r="P68" s="35">
        <f t="shared" ref="P68" si="17">SUM(Q68:S68)</f>
        <v>20035.76339023</v>
      </c>
      <c r="Q68" s="35">
        <v>14180.89504499</v>
      </c>
      <c r="R68" s="35">
        <v>5258.2715731500002</v>
      </c>
      <c r="S68" s="35">
        <v>596.59677209000006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159424.29865598999</v>
      </c>
      <c r="C69" s="35">
        <f t="shared" ref="C69" si="18">I69+O69</f>
        <v>109453.23273181</v>
      </c>
      <c r="D69" s="35">
        <f t="shared" ref="D69" si="19">J69+P69</f>
        <v>49971.065924180002</v>
      </c>
      <c r="E69" s="35">
        <f t="shared" ref="E69" si="20">K69+Q69</f>
        <v>40414.478966459996</v>
      </c>
      <c r="F69" s="35">
        <f t="shared" ref="F69" si="21">L69+R69</f>
        <v>7757.3153482900016</v>
      </c>
      <c r="G69" s="35">
        <f t="shared" ref="G69" si="22">M69+S69</f>
        <v>1799.2716094299999</v>
      </c>
      <c r="H69" s="35">
        <f t="shared" ref="H69" si="23">SUM(I69:J69)</f>
        <v>87317.368240220007</v>
      </c>
      <c r="I69" s="35">
        <v>56658.581190500001</v>
      </c>
      <c r="J69" s="35">
        <f t="shared" ref="J69" si="24">SUM(K69:M69)</f>
        <v>30658.787049719998</v>
      </c>
      <c r="K69" s="35">
        <v>27366.22768928</v>
      </c>
      <c r="L69" s="35">
        <v>2260.3963683300003</v>
      </c>
      <c r="M69" s="35">
        <v>1032.16299211</v>
      </c>
      <c r="N69" s="35">
        <f t="shared" ref="N69" si="25">SUM(O69:P69)</f>
        <v>72106.930415769995</v>
      </c>
      <c r="O69" s="35">
        <v>52794.651541309999</v>
      </c>
      <c r="P69" s="35">
        <f t="shared" ref="P69" si="26">SUM(Q69:S69)</f>
        <v>19312.27887446</v>
      </c>
      <c r="Q69" s="35">
        <v>13048.251277179999</v>
      </c>
      <c r="R69" s="35">
        <v>5496.9189799600008</v>
      </c>
      <c r="S69" s="35">
        <v>767.10861732000001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166470.50995799</v>
      </c>
      <c r="C70" s="35">
        <f t="shared" ref="C70" si="27">I70+O70</f>
        <v>111456.01941638999</v>
      </c>
      <c r="D70" s="35">
        <f t="shared" ref="D70" si="28">J70+P70</f>
        <v>55014.490541599997</v>
      </c>
      <c r="E70" s="35">
        <f t="shared" ref="E70" si="29">K70+Q70</f>
        <v>45619.429310139996</v>
      </c>
      <c r="F70" s="35">
        <f t="shared" ref="F70" si="30">L70+R70</f>
        <v>8077.7649046099996</v>
      </c>
      <c r="G70" s="35">
        <f t="shared" ref="G70" si="31">M70+S70</f>
        <v>1317.2963268499998</v>
      </c>
      <c r="H70" s="35">
        <f t="shared" ref="H70" si="32">SUM(I70:J70)</f>
        <v>96869.038566019997</v>
      </c>
      <c r="I70" s="35">
        <v>61806.179493029995</v>
      </c>
      <c r="J70" s="35">
        <f t="shared" ref="J70" si="33">SUM(K70:M70)</f>
        <v>35062.859072989995</v>
      </c>
      <c r="K70" s="35">
        <v>31763.622169349997</v>
      </c>
      <c r="L70" s="35">
        <v>2722.1850713899998</v>
      </c>
      <c r="M70" s="35">
        <v>577.05183224999996</v>
      </c>
      <c r="N70" s="35">
        <f t="shared" ref="N70" si="34">SUM(O70:P70)</f>
        <v>69601.471391970001</v>
      </c>
      <c r="O70" s="35">
        <v>49649.839923359999</v>
      </c>
      <c r="P70" s="35">
        <f t="shared" ref="P70" si="35">SUM(Q70:S70)</f>
        <v>19951.631468609998</v>
      </c>
      <c r="Q70" s="35">
        <v>13855.807140789999</v>
      </c>
      <c r="R70" s="35">
        <v>5355.5798332200002</v>
      </c>
      <c r="S70" s="35">
        <v>740.24449459999994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176791.26098417997</v>
      </c>
      <c r="C71" s="35">
        <f t="shared" ref="C71" si="36">I71+O71</f>
        <v>122620.55220270999</v>
      </c>
      <c r="D71" s="35">
        <f t="shared" ref="D71" si="37">J71+P71</f>
        <v>54170.708781470006</v>
      </c>
      <c r="E71" s="35">
        <f t="shared" ref="E71" si="38">K71+Q71</f>
        <v>45132.0182135</v>
      </c>
      <c r="F71" s="35">
        <f t="shared" ref="F71" si="39">L71+R71</f>
        <v>7670.7176664199997</v>
      </c>
      <c r="G71" s="35">
        <f t="shared" ref="G71" si="40">M71+S71</f>
        <v>1367.9729015499997</v>
      </c>
      <c r="H71" s="35">
        <f t="shared" ref="H71" si="41">SUM(I71:J71)</f>
        <v>101590.02079442999</v>
      </c>
      <c r="I71" s="35">
        <v>67166.607062499999</v>
      </c>
      <c r="J71" s="35">
        <f t="shared" ref="J71" si="42">SUM(K71:M71)</f>
        <v>34423.413731929999</v>
      </c>
      <c r="K71" s="35">
        <v>31439.7327802</v>
      </c>
      <c r="L71" s="35">
        <v>2402.8746209900005</v>
      </c>
      <c r="M71" s="35">
        <v>580.80633073999991</v>
      </c>
      <c r="N71" s="35">
        <f t="shared" ref="N71" si="43">SUM(O71:P71)</f>
        <v>75201.240189749995</v>
      </c>
      <c r="O71" s="35">
        <v>55453.945140209995</v>
      </c>
      <c r="P71" s="35">
        <f t="shared" ref="P71" si="44">SUM(Q71:S71)</f>
        <v>19747.295049540004</v>
      </c>
      <c r="Q71" s="35">
        <v>13692.285433300001</v>
      </c>
      <c r="R71" s="35">
        <v>5267.8430454299996</v>
      </c>
      <c r="S71" s="35">
        <v>787.16657080999994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180030.56933892</v>
      </c>
      <c r="C72" s="35">
        <f t="shared" ref="C72" si="45">I72+O72</f>
        <v>126141.9481033</v>
      </c>
      <c r="D72" s="35">
        <f t="shared" ref="D72" si="46">J72+P72</f>
        <v>53888.621235619998</v>
      </c>
      <c r="E72" s="35">
        <f t="shared" ref="E72" si="47">K72+Q72</f>
        <v>44377.90248864</v>
      </c>
      <c r="F72" s="35">
        <f t="shared" ref="F72" si="48">L72+R72</f>
        <v>8111.7501378899997</v>
      </c>
      <c r="G72" s="35">
        <f t="shared" ref="G72" si="49">M72+S72</f>
        <v>1398.96860909</v>
      </c>
      <c r="H72" s="35">
        <f t="shared" ref="H72" si="50">SUM(I72:J72)</f>
        <v>99562.089193470005</v>
      </c>
      <c r="I72" s="35">
        <v>67043.887227080006</v>
      </c>
      <c r="J72" s="35">
        <f t="shared" ref="J72" si="51">SUM(K72:M72)</f>
        <v>32518.201966389999</v>
      </c>
      <c r="K72" s="35">
        <v>29192.744157690002</v>
      </c>
      <c r="L72" s="35">
        <v>2777.60950357</v>
      </c>
      <c r="M72" s="35">
        <v>547.84830512999997</v>
      </c>
      <c r="N72" s="35">
        <f t="shared" ref="N72" si="52">SUM(O72:P72)</f>
        <v>80468.480145449998</v>
      </c>
      <c r="O72" s="35">
        <v>59098.060876219999</v>
      </c>
      <c r="P72" s="35">
        <f t="shared" ref="P72" si="53">SUM(Q72:S72)</f>
        <v>21370.419269229998</v>
      </c>
      <c r="Q72" s="35">
        <v>15185.15833095</v>
      </c>
      <c r="R72" s="35">
        <v>5334.1406343199997</v>
      </c>
      <c r="S72" s="35">
        <v>851.12030396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179244.96785163999</v>
      </c>
      <c r="C73" s="35">
        <f t="shared" ref="C73" si="54">I73+O73</f>
        <v>130005.18223176</v>
      </c>
      <c r="D73" s="35">
        <f t="shared" ref="D73" si="55">J73+P73</f>
        <v>49239.78561988</v>
      </c>
      <c r="E73" s="35">
        <f t="shared" ref="E73" si="56">K73+Q73</f>
        <v>42171.691255199999</v>
      </c>
      <c r="F73" s="35">
        <f t="shared" ref="F73" si="57">L73+R73</f>
        <v>5719.2361001699992</v>
      </c>
      <c r="G73" s="35">
        <f t="shared" ref="G73" si="58">M73+S73</f>
        <v>1348.8582645100003</v>
      </c>
      <c r="H73" s="35">
        <f t="shared" ref="H73" si="59">SUM(I73:J73)</f>
        <v>95133.602233329992</v>
      </c>
      <c r="I73" s="35">
        <v>65713.339699839999</v>
      </c>
      <c r="J73" s="35">
        <f t="shared" ref="J73" si="60">SUM(K73:M73)</f>
        <v>29420.262533489997</v>
      </c>
      <c r="K73" s="35">
        <v>26209.682770159998</v>
      </c>
      <c r="L73" s="35">
        <v>2564.5588748299997</v>
      </c>
      <c r="M73" s="35">
        <v>646.02088850000018</v>
      </c>
      <c r="N73" s="35">
        <f t="shared" ref="N73" si="61">SUM(O73:P73)</f>
        <v>84111.365618309996</v>
      </c>
      <c r="O73" s="35">
        <v>64291.842531920003</v>
      </c>
      <c r="P73" s="35">
        <f t="shared" ref="P73" si="62">SUM(Q73:S73)</f>
        <v>19819.52308639</v>
      </c>
      <c r="Q73" s="35">
        <v>15962.00848504</v>
      </c>
      <c r="R73" s="35">
        <v>3154.6772253399999</v>
      </c>
      <c r="S73" s="35">
        <v>702.83737601000007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181584.31220033002</v>
      </c>
      <c r="C74" s="35">
        <f t="shared" ref="C74" si="63">I74+O74</f>
        <v>128649.80519709</v>
      </c>
      <c r="D74" s="35">
        <f t="shared" ref="D74" si="64">J74+P74</f>
        <v>52934.507003239996</v>
      </c>
      <c r="E74" s="35">
        <f t="shared" ref="E74" si="65">K74+Q74</f>
        <v>47724.111927159996</v>
      </c>
      <c r="F74" s="35">
        <f t="shared" ref="F74" si="66">L74+R74</f>
        <v>4176.63850611</v>
      </c>
      <c r="G74" s="35">
        <f t="shared" ref="G74" si="67">M74+S74</f>
        <v>1033.7565699700001</v>
      </c>
      <c r="H74" s="35">
        <f t="shared" ref="H74" si="68">SUM(I74:J74)</f>
        <v>95172.144756880007</v>
      </c>
      <c r="I74" s="35">
        <v>63006.391966759998</v>
      </c>
      <c r="J74" s="35">
        <f t="shared" ref="J74" si="69">SUM(K74:M74)</f>
        <v>32165.752790120001</v>
      </c>
      <c r="K74" s="35">
        <v>30130.162744159999</v>
      </c>
      <c r="L74" s="35">
        <v>1387.7447100699999</v>
      </c>
      <c r="M74" s="35">
        <v>647.84533589000011</v>
      </c>
      <c r="N74" s="35">
        <f t="shared" ref="N74" si="70">SUM(O74:P74)</f>
        <v>86412.167443449987</v>
      </c>
      <c r="O74" s="35">
        <v>65643.413230329999</v>
      </c>
      <c r="P74" s="35">
        <f t="shared" ref="P74" si="71">SUM(Q74:S74)</f>
        <v>20768.754213119995</v>
      </c>
      <c r="Q74" s="35">
        <v>17593.949182999997</v>
      </c>
      <c r="R74" s="35">
        <v>2788.8937960399999</v>
      </c>
      <c r="S74" s="35">
        <v>385.91123408000004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182345.43863004001</v>
      </c>
      <c r="C75" s="35">
        <f t="shared" ref="C75" si="72">I75+O75</f>
        <v>131281.52263412002</v>
      </c>
      <c r="D75" s="35">
        <f t="shared" ref="D75" si="73">J75+P75</f>
        <v>51063.915995920004</v>
      </c>
      <c r="E75" s="35">
        <f t="shared" ref="E75" si="74">K75+Q75</f>
        <v>46276.25999577</v>
      </c>
      <c r="F75" s="35">
        <f t="shared" ref="F75" si="75">L75+R75</f>
        <v>3885.66620715</v>
      </c>
      <c r="G75" s="35">
        <f t="shared" ref="G75" si="76">M75+S75</f>
        <v>901.98979300000008</v>
      </c>
      <c r="H75" s="35">
        <f t="shared" ref="H75" si="77">SUM(I75:J75)</f>
        <v>98685.003476879996</v>
      </c>
      <c r="I75" s="35">
        <v>66120.336975209997</v>
      </c>
      <c r="J75" s="35">
        <f t="shared" ref="J75" si="78">SUM(K75:M75)</f>
        <v>32564.666501669999</v>
      </c>
      <c r="K75" s="35">
        <v>30843.332881800001</v>
      </c>
      <c r="L75" s="35">
        <v>1189.59510077</v>
      </c>
      <c r="M75" s="35">
        <v>531.73851910000008</v>
      </c>
      <c r="N75" s="35">
        <f t="shared" ref="N75" si="79">SUM(O75:P75)</f>
        <v>83660.435153160011</v>
      </c>
      <c r="O75" s="35">
        <v>65161.185658910006</v>
      </c>
      <c r="P75" s="35">
        <f t="shared" ref="P75" si="80">SUM(Q75:S75)</f>
        <v>18499.249494250002</v>
      </c>
      <c r="Q75" s="35">
        <v>15432.927113970001</v>
      </c>
      <c r="R75" s="35">
        <v>2696.0711063799999</v>
      </c>
      <c r="S75" s="35">
        <v>370.2512739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187548.519218</v>
      </c>
      <c r="C76" s="35">
        <f t="shared" ref="C76" si="81">I76+O76</f>
        <v>138173.09245651</v>
      </c>
      <c r="D76" s="35">
        <f t="shared" ref="D76" si="82">J76+P76</f>
        <v>49375.426761490002</v>
      </c>
      <c r="E76" s="35">
        <f t="shared" ref="E76" si="83">K76+Q76</f>
        <v>44829.220095889999</v>
      </c>
      <c r="F76" s="35">
        <f t="shared" ref="F76" si="84">L76+R76</f>
        <v>3621.78023149</v>
      </c>
      <c r="G76" s="35">
        <f t="shared" ref="G76" si="85">M76+S76</f>
        <v>924.42643410999995</v>
      </c>
      <c r="H76" s="35">
        <f t="shared" ref="H76" si="86">SUM(I76:J76)</f>
        <v>99639.553675459989</v>
      </c>
      <c r="I76" s="35">
        <v>67336.517037419995</v>
      </c>
      <c r="J76" s="35">
        <f t="shared" ref="J76" si="87">SUM(K76:M76)</f>
        <v>32303.036638040001</v>
      </c>
      <c r="K76" s="35">
        <v>30635.89377726</v>
      </c>
      <c r="L76" s="35">
        <v>1113.8330721199998</v>
      </c>
      <c r="M76" s="35">
        <v>553.30978865999998</v>
      </c>
      <c r="N76" s="35">
        <f t="shared" ref="N76" si="88">SUM(O76:P76)</f>
        <v>87908.965542540012</v>
      </c>
      <c r="O76" s="35">
        <v>70836.575419090004</v>
      </c>
      <c r="P76" s="35">
        <f t="shared" ref="P76" si="89">SUM(Q76:S76)</f>
        <v>17072.390123450001</v>
      </c>
      <c r="Q76" s="35">
        <v>14193.326318629999</v>
      </c>
      <c r="R76" s="35">
        <v>2507.94715937</v>
      </c>
      <c r="S76" s="35">
        <v>371.11664544999996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189895.68191986001</v>
      </c>
      <c r="C77" s="35">
        <f t="shared" ref="C77" si="90">I77+O77</f>
        <v>139047.60672099001</v>
      </c>
      <c r="D77" s="35">
        <f t="shared" ref="D77" si="91">J77+P77</f>
        <v>50848.075198870007</v>
      </c>
      <c r="E77" s="35">
        <f t="shared" ref="E77" si="92">K77+Q77</f>
        <v>46726.108996440002</v>
      </c>
      <c r="F77" s="35">
        <f t="shared" ref="F77" si="93">L77+R77</f>
        <v>3253.2102230299997</v>
      </c>
      <c r="G77" s="35">
        <f t="shared" ref="G77" si="94">M77+S77</f>
        <v>868.75597939999989</v>
      </c>
      <c r="H77" s="35">
        <f t="shared" ref="H77" si="95">SUM(I77:J77)</f>
        <v>102004.22173297001</v>
      </c>
      <c r="I77" s="35">
        <v>67558.750011900003</v>
      </c>
      <c r="J77" s="35">
        <f t="shared" ref="J77" si="96">SUM(K77:M77)</f>
        <v>34445.471721070004</v>
      </c>
      <c r="K77" s="35">
        <v>32824.700399189998</v>
      </c>
      <c r="L77" s="35">
        <v>1145.2309798899998</v>
      </c>
      <c r="M77" s="35">
        <v>475.54034198999994</v>
      </c>
      <c r="N77" s="35">
        <f t="shared" ref="N77" si="97">SUM(O77:P77)</f>
        <v>87891.460186890006</v>
      </c>
      <c r="O77" s="35">
        <v>71488.856709090003</v>
      </c>
      <c r="P77" s="35">
        <f t="shared" ref="P77" si="98">SUM(Q77:S77)</f>
        <v>16402.603477800003</v>
      </c>
      <c r="Q77" s="35">
        <v>13901.408597250002</v>
      </c>
      <c r="R77" s="35">
        <v>2107.9792431400001</v>
      </c>
      <c r="S77" s="35">
        <v>393.21563741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192457.70913563002</v>
      </c>
      <c r="C78" s="35">
        <f t="shared" ref="C78" si="99">I78+O78</f>
        <v>143390.95159651001</v>
      </c>
      <c r="D78" s="35">
        <f t="shared" ref="D78" si="100">J78+P78</f>
        <v>49066.757539119993</v>
      </c>
      <c r="E78" s="35">
        <f t="shared" ref="E78" si="101">K78+Q78</f>
        <v>44810.011344329992</v>
      </c>
      <c r="F78" s="35">
        <f t="shared" ref="F78" si="102">L78+R78</f>
        <v>3112.44809923</v>
      </c>
      <c r="G78" s="35">
        <f t="shared" ref="G78" si="103">M78+S78</f>
        <v>1144.2980955600001</v>
      </c>
      <c r="H78" s="35">
        <f t="shared" ref="H78" si="104">SUM(I78:J78)</f>
        <v>100830.62274866</v>
      </c>
      <c r="I78" s="35">
        <v>68235.06238463</v>
      </c>
      <c r="J78" s="35">
        <f t="shared" ref="J78" si="105">SUM(K78:M78)</f>
        <v>32595.560364029996</v>
      </c>
      <c r="K78" s="35">
        <v>31005.858003299996</v>
      </c>
      <c r="L78" s="35">
        <v>1127.5551157800001</v>
      </c>
      <c r="M78" s="35">
        <v>462.14724495000002</v>
      </c>
      <c r="N78" s="35">
        <f t="shared" ref="N78" si="106">SUM(O78:P78)</f>
        <v>91627.086386969997</v>
      </c>
      <c r="O78" s="35">
        <v>75155.889211879999</v>
      </c>
      <c r="P78" s="35">
        <f t="shared" ref="P78" si="107">SUM(Q78:S78)</f>
        <v>16471.197175090001</v>
      </c>
      <c r="Q78" s="35">
        <v>13804.15334103</v>
      </c>
      <c r="R78" s="35">
        <v>1984.89298345</v>
      </c>
      <c r="S78" s="35">
        <v>682.15085061000002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190099.72427685</v>
      </c>
      <c r="C79" s="35">
        <f t="shared" ref="C79" si="108">I79+O79</f>
        <v>143619.46252726001</v>
      </c>
      <c r="D79" s="35">
        <f t="shared" ref="D79" si="109">J79+P79</f>
        <v>46480.261749589998</v>
      </c>
      <c r="E79" s="35">
        <f t="shared" ref="E79" si="110">K79+Q79</f>
        <v>41859.626311089996</v>
      </c>
      <c r="F79" s="35">
        <f t="shared" ref="F79" si="111">L79+R79</f>
        <v>3505.7673507099998</v>
      </c>
      <c r="G79" s="35">
        <f t="shared" ref="G79" si="112">M79+S79</f>
        <v>1114.8680877900001</v>
      </c>
      <c r="H79" s="35">
        <f t="shared" ref="H79" si="113">SUM(I79:J79)</f>
        <v>99112.924180720001</v>
      </c>
      <c r="I79" s="35">
        <v>67054.800657610002</v>
      </c>
      <c r="J79" s="35">
        <f t="shared" ref="J79" si="114">SUM(K79:M79)</f>
        <v>32058.123523109996</v>
      </c>
      <c r="K79" s="35">
        <v>30482.362017579999</v>
      </c>
      <c r="L79" s="35">
        <v>1133.8051288500003</v>
      </c>
      <c r="M79" s="35">
        <v>441.95637668000012</v>
      </c>
      <c r="N79" s="35">
        <f t="shared" ref="N79" si="115">SUM(O79:P79)</f>
        <v>90986.800096130013</v>
      </c>
      <c r="O79" s="35">
        <v>76564.661869650008</v>
      </c>
      <c r="P79" s="35">
        <f t="shared" ref="P79" si="116">SUM(Q79:S79)</f>
        <v>14422.13822648</v>
      </c>
      <c r="Q79" s="35">
        <v>11377.264293509999</v>
      </c>
      <c r="R79" s="35">
        <v>2371.9622218599998</v>
      </c>
      <c r="S79" s="35">
        <v>672.91171110999994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191383.68947985995</v>
      </c>
      <c r="C80" s="35">
        <f t="shared" ref="C80" si="117">I80+O80</f>
        <v>140619.84798471001</v>
      </c>
      <c r="D80" s="35">
        <f t="shared" ref="D80" si="118">J80+P80</f>
        <v>50763.841495150002</v>
      </c>
      <c r="E80" s="35">
        <f t="shared" ref="E80" si="119">K80+Q80</f>
        <v>45910.521354160002</v>
      </c>
      <c r="F80" s="35">
        <f t="shared" ref="F80" si="120">L80+R80</f>
        <v>3796.2363616600001</v>
      </c>
      <c r="G80" s="35">
        <f t="shared" ref="G80" si="121">M80+S80</f>
        <v>1057.08377933</v>
      </c>
      <c r="H80" s="35">
        <f t="shared" ref="H80" si="122">SUM(I80:J80)</f>
        <v>105524.50691816001</v>
      </c>
      <c r="I80" s="35">
        <v>68760.094591410001</v>
      </c>
      <c r="J80" s="35">
        <f t="shared" ref="J80" si="123">SUM(K80:M80)</f>
        <v>36764.412326750004</v>
      </c>
      <c r="K80" s="35">
        <v>34998.478808690001</v>
      </c>
      <c r="L80" s="35">
        <v>1367.8110155300001</v>
      </c>
      <c r="M80" s="35">
        <v>398.12250253000002</v>
      </c>
      <c r="N80" s="35">
        <f t="shared" ref="N80" si="124">SUM(O80:P80)</f>
        <v>85859.182561699999</v>
      </c>
      <c r="O80" s="35">
        <v>71859.753393299994</v>
      </c>
      <c r="P80" s="35">
        <f t="shared" ref="P80" si="125">SUM(Q80:S80)</f>
        <v>13999.4291684</v>
      </c>
      <c r="Q80" s="35">
        <v>10912.04254547</v>
      </c>
      <c r="R80" s="35">
        <v>2428.42534613</v>
      </c>
      <c r="S80" s="35">
        <v>658.96127679999995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188493.81639329001</v>
      </c>
      <c r="C81" s="35">
        <f t="shared" ref="C81" si="126">I81+O81</f>
        <v>138281.77815223002</v>
      </c>
      <c r="D81" s="35">
        <f t="shared" ref="D81" si="127">J81+P81</f>
        <v>50212.03824106</v>
      </c>
      <c r="E81" s="35">
        <f t="shared" ref="E81" si="128">K81+Q81</f>
        <v>45350.348220970001</v>
      </c>
      <c r="F81" s="35">
        <f t="shared" ref="F81" si="129">L81+R81</f>
        <v>3829.5731224400001</v>
      </c>
      <c r="G81" s="35">
        <f t="shared" ref="G81" si="130">M81+S81</f>
        <v>1032.1168976500001</v>
      </c>
      <c r="H81" s="35">
        <f t="shared" ref="H81" si="131">SUM(I81:J81)</f>
        <v>106820.14683792001</v>
      </c>
      <c r="I81" s="35">
        <v>70670.194348210003</v>
      </c>
      <c r="J81" s="35">
        <f t="shared" ref="J81" si="132">SUM(K81:M81)</f>
        <v>36149.952489709998</v>
      </c>
      <c r="K81" s="35">
        <v>34460.842796229997</v>
      </c>
      <c r="L81" s="35">
        <v>1328.1795897100001</v>
      </c>
      <c r="M81" s="35">
        <v>360.93010377000002</v>
      </c>
      <c r="N81" s="35">
        <f t="shared" ref="N81" si="133">SUM(O81:P81)</f>
        <v>81673.669555369997</v>
      </c>
      <c r="O81" s="35">
        <v>67611.583804020003</v>
      </c>
      <c r="P81" s="35">
        <f t="shared" ref="P81" si="134">SUM(Q81:S81)</f>
        <v>14062.085751350001</v>
      </c>
      <c r="Q81" s="35">
        <v>10889.50542474</v>
      </c>
      <c r="R81" s="35">
        <v>2501.3935327300001</v>
      </c>
      <c r="S81" s="35">
        <v>671.18679387999998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200376.08705784997</v>
      </c>
      <c r="C82" s="35">
        <f t="shared" ref="C82" si="135">I82+O82</f>
        <v>144615.07731576997</v>
      </c>
      <c r="D82" s="35">
        <f t="shared" ref="D82" si="136">J82+P82</f>
        <v>55761.009742079987</v>
      </c>
      <c r="E82" s="35">
        <f t="shared" ref="E82" si="137">K82+Q82</f>
        <v>50578.636839879997</v>
      </c>
      <c r="F82" s="35">
        <f t="shared" ref="F82" si="138">L82+R82</f>
        <v>4046.9772601599998</v>
      </c>
      <c r="G82" s="35">
        <f t="shared" ref="G82" si="139">M82+S82</f>
        <v>1135.39564204</v>
      </c>
      <c r="H82" s="35">
        <f t="shared" ref="H82" si="140">SUM(I82:J82)</f>
        <v>113757.77105683999</v>
      </c>
      <c r="I82" s="35">
        <v>74034.666264209998</v>
      </c>
      <c r="J82" s="35">
        <f t="shared" ref="J82" si="141">SUM(K82:M82)</f>
        <v>39723.104792629987</v>
      </c>
      <c r="K82" s="35">
        <v>37974.483935039993</v>
      </c>
      <c r="L82" s="35">
        <v>1378.41887995</v>
      </c>
      <c r="M82" s="35">
        <v>370.20197764</v>
      </c>
      <c r="N82" s="35">
        <f t="shared" ref="N82" si="142">SUM(O82:P82)</f>
        <v>86618.316001009996</v>
      </c>
      <c r="O82" s="35">
        <v>70580.41105155999</v>
      </c>
      <c r="P82" s="35">
        <f t="shared" ref="P82" si="143">SUM(Q82:S82)</f>
        <v>16037.904949450001</v>
      </c>
      <c r="Q82" s="35">
        <v>12604.152904840001</v>
      </c>
      <c r="R82" s="35">
        <v>2668.55838021</v>
      </c>
      <c r="S82" s="35">
        <v>765.19366439999999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194964.19878955997</v>
      </c>
      <c r="C83" s="35">
        <f t="shared" ref="C83" si="144">I83+O83</f>
        <v>139730.43727287999</v>
      </c>
      <c r="D83" s="35">
        <f t="shared" ref="D83" si="145">J83+P83</f>
        <v>55233.761516679995</v>
      </c>
      <c r="E83" s="35">
        <f t="shared" ref="E83" si="146">K83+Q83</f>
        <v>49715.822120299999</v>
      </c>
      <c r="F83" s="35">
        <f t="shared" ref="F83" si="147">L83+R83</f>
        <v>4183.1197959600004</v>
      </c>
      <c r="G83" s="35">
        <f t="shared" ref="G83" si="148">M83+S83</f>
        <v>1334.8196004200001</v>
      </c>
      <c r="H83" s="35">
        <f t="shared" ref="H83" si="149">SUM(I83:J83)</f>
        <v>111878.50943224999</v>
      </c>
      <c r="I83" s="35">
        <v>73694.749842859994</v>
      </c>
      <c r="J83" s="35">
        <f t="shared" ref="J83" si="150">SUM(K83:M83)</f>
        <v>38183.759589389992</v>
      </c>
      <c r="K83" s="35">
        <v>36078.456993699998</v>
      </c>
      <c r="L83" s="35">
        <v>1563.8633546799999</v>
      </c>
      <c r="M83" s="35">
        <v>541.43924101000005</v>
      </c>
      <c r="N83" s="35">
        <f t="shared" ref="N83" si="151">SUM(O83:P83)</f>
        <v>83085.689357309995</v>
      </c>
      <c r="O83" s="35">
        <v>66035.68743002</v>
      </c>
      <c r="P83" s="35">
        <f t="shared" ref="P83" si="152">SUM(Q83:S83)</f>
        <v>17050.001927289999</v>
      </c>
      <c r="Q83" s="35">
        <v>13637.3651266</v>
      </c>
      <c r="R83" s="35">
        <v>2619.2564412800002</v>
      </c>
      <c r="S83" s="35">
        <v>793.3803594100001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195307.62351573</v>
      </c>
      <c r="C84" s="35">
        <f t="shared" ref="C84" si="153">I84+O84</f>
        <v>144410.90695939999</v>
      </c>
      <c r="D84" s="35">
        <f t="shared" ref="D84" si="154">J84+P84</f>
        <v>50896.71655633</v>
      </c>
      <c r="E84" s="35">
        <f t="shared" ref="E84" si="155">K84+Q84</f>
        <v>45743.736014359994</v>
      </c>
      <c r="F84" s="35">
        <f t="shared" ref="F84" si="156">L84+R84</f>
        <v>4332.4076866400001</v>
      </c>
      <c r="G84" s="35">
        <f t="shared" ref="G84" si="157">M84+S84</f>
        <v>820.57285533000004</v>
      </c>
      <c r="H84" s="35">
        <f t="shared" ref="H84" si="158">SUM(I84:J84)</f>
        <v>110960.517523</v>
      </c>
      <c r="I84" s="35">
        <v>75972.667445450003</v>
      </c>
      <c r="J84" s="35">
        <f t="shared" ref="J84" si="159">SUM(K84:M84)</f>
        <v>34987.85007755</v>
      </c>
      <c r="K84" s="35">
        <v>33022.693309269998</v>
      </c>
      <c r="L84" s="35">
        <v>1640.1980708900001</v>
      </c>
      <c r="M84" s="35">
        <v>324.95869739</v>
      </c>
      <c r="N84" s="35">
        <f t="shared" ref="N84" si="160">SUM(O84:P84)</f>
        <v>84347.105992730008</v>
      </c>
      <c r="O84" s="35">
        <v>68438.23951395</v>
      </c>
      <c r="P84" s="35">
        <f t="shared" ref="P84" si="161">SUM(Q84:S84)</f>
        <v>15908.866478780001</v>
      </c>
      <c r="Q84" s="35">
        <v>12721.04270509</v>
      </c>
      <c r="R84" s="35">
        <v>2692.20961575</v>
      </c>
      <c r="S84" s="35">
        <v>495.61415794000004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204079.12278701001</v>
      </c>
      <c r="C85" s="35">
        <f t="shared" ref="C85" si="162">I85+O85</f>
        <v>149972.02629418002</v>
      </c>
      <c r="D85" s="35">
        <f t="shared" ref="D85" si="163">J85+P85</f>
        <v>54107.096492830002</v>
      </c>
      <c r="E85" s="35">
        <f t="shared" ref="E85" si="164">K85+Q85</f>
        <v>48569.613421829999</v>
      </c>
      <c r="F85" s="35">
        <f t="shared" ref="F85" si="165">L85+R85</f>
        <v>4743.9031339599996</v>
      </c>
      <c r="G85" s="35">
        <f t="shared" ref="G85" si="166">M85+S85</f>
        <v>793.57993704</v>
      </c>
      <c r="H85" s="35">
        <f t="shared" ref="H85" si="167">SUM(I85:J85)</f>
        <v>116423.72911574</v>
      </c>
      <c r="I85" s="35">
        <v>78005.240884819999</v>
      </c>
      <c r="J85" s="35">
        <f t="shared" ref="J85" si="168">SUM(K85:M85)</f>
        <v>38418.488230920004</v>
      </c>
      <c r="K85" s="35">
        <v>35962.921264310004</v>
      </c>
      <c r="L85" s="35">
        <v>2152.2565375499998</v>
      </c>
      <c r="M85" s="35">
        <v>303.31042905999999</v>
      </c>
      <c r="N85" s="35">
        <f t="shared" ref="N85" si="169">SUM(O85:P85)</f>
        <v>87655.393671269994</v>
      </c>
      <c r="O85" s="35">
        <v>71966.785409360004</v>
      </c>
      <c r="P85" s="35">
        <f t="shared" ref="P85" si="170">SUM(Q85:S85)</f>
        <v>15688.608261909998</v>
      </c>
      <c r="Q85" s="35">
        <v>12606.692157519999</v>
      </c>
      <c r="R85" s="35">
        <v>2591.6465964099998</v>
      </c>
      <c r="S85" s="35">
        <v>490.26950797999996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207219.98889229004</v>
      </c>
      <c r="C86" s="35">
        <f t="shared" ref="C86" si="171">I86+O86</f>
        <v>153534.15108106</v>
      </c>
      <c r="D86" s="35">
        <f t="shared" ref="D86" si="172">J86+P86</f>
        <v>53685.837811230005</v>
      </c>
      <c r="E86" s="35">
        <f t="shared" ref="E86" si="173">K86+Q86</f>
        <v>47682.998963720005</v>
      </c>
      <c r="F86" s="35">
        <f t="shared" ref="F86" si="174">L86+R86</f>
        <v>5241.7833462500002</v>
      </c>
      <c r="G86" s="35">
        <f t="shared" ref="G86" si="175">M86+S86</f>
        <v>761.05550126000003</v>
      </c>
      <c r="H86" s="35">
        <f t="shared" ref="H86" si="176">SUM(I86:J86)</f>
        <v>118846.95804083999</v>
      </c>
      <c r="I86" s="35">
        <v>80904.722185319988</v>
      </c>
      <c r="J86" s="35">
        <f t="shared" ref="J86" si="177">SUM(K86:M86)</f>
        <v>37942.235855520004</v>
      </c>
      <c r="K86" s="35">
        <v>34969.663882510002</v>
      </c>
      <c r="L86" s="35">
        <v>2657.62083583</v>
      </c>
      <c r="M86" s="35">
        <v>314.95113718000005</v>
      </c>
      <c r="N86" s="35">
        <f t="shared" ref="N86" si="178">SUM(O86:P86)</f>
        <v>88373.030851450007</v>
      </c>
      <c r="O86" s="35">
        <v>72629.428895740013</v>
      </c>
      <c r="P86" s="35">
        <f t="shared" ref="P86" si="179">SUM(Q86:S86)</f>
        <v>15743.601955709999</v>
      </c>
      <c r="Q86" s="35">
        <v>12713.33508121</v>
      </c>
      <c r="R86" s="35">
        <v>2584.1625104200002</v>
      </c>
      <c r="S86" s="35">
        <v>446.10436407999998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202592.03023003001</v>
      </c>
      <c r="C87" s="35">
        <f t="shared" ref="C87" si="180">I87+O87</f>
        <v>149456.87567353999</v>
      </c>
      <c r="D87" s="35">
        <f t="shared" ref="D87" si="181">J87+P87</f>
        <v>53135.154556489993</v>
      </c>
      <c r="E87" s="35">
        <f t="shared" ref="E87" si="182">K87+Q87</f>
        <v>47237.239092959993</v>
      </c>
      <c r="F87" s="35">
        <f t="shared" ref="F87" si="183">L87+R87</f>
        <v>5175.8786890899992</v>
      </c>
      <c r="G87" s="35">
        <f t="shared" ref="G87" si="184">M87+S87</f>
        <v>722.03677444000004</v>
      </c>
      <c r="H87" s="35">
        <f t="shared" ref="H87" si="185">SUM(I87:J87)</f>
        <v>115770.71166556998</v>
      </c>
      <c r="I87" s="35">
        <v>78022.86691859999</v>
      </c>
      <c r="J87" s="35">
        <f t="shared" ref="J87" si="186">SUM(K87:M87)</f>
        <v>37747.844746969997</v>
      </c>
      <c r="K87" s="35">
        <v>34845.980957269996</v>
      </c>
      <c r="L87" s="35">
        <v>2627.1260740399998</v>
      </c>
      <c r="M87" s="35">
        <v>274.73771565999999</v>
      </c>
      <c r="N87" s="35">
        <f t="shared" ref="N87" si="187">SUM(O87:P87)</f>
        <v>86821.318564460002</v>
      </c>
      <c r="O87" s="35">
        <v>71434.008754940005</v>
      </c>
      <c r="P87" s="35">
        <f t="shared" ref="P87" si="188">SUM(Q87:S87)</f>
        <v>15387.309809519998</v>
      </c>
      <c r="Q87" s="35">
        <v>12391.258135689999</v>
      </c>
      <c r="R87" s="35">
        <v>2548.7526150499998</v>
      </c>
      <c r="S87" s="35">
        <v>447.29905878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202424.39809163997</v>
      </c>
      <c r="C88" s="35">
        <f t="shared" ref="C88" si="189">I88+O88</f>
        <v>153293.72364198999</v>
      </c>
      <c r="D88" s="35">
        <f t="shared" ref="D88" si="190">J88+P88</f>
        <v>49130.674449649996</v>
      </c>
      <c r="E88" s="35">
        <f t="shared" ref="E88" si="191">K88+Q88</f>
        <v>44151.375379019999</v>
      </c>
      <c r="F88" s="35">
        <f t="shared" ref="F88" si="192">L88+R88</f>
        <v>4119.6996366499998</v>
      </c>
      <c r="G88" s="35">
        <f t="shared" ref="G88" si="193">M88+S88</f>
        <v>859.59943397999996</v>
      </c>
      <c r="H88" s="35">
        <f t="shared" ref="H88" si="194">SUM(I88:J88)</f>
        <v>116587.11035346999</v>
      </c>
      <c r="I88" s="35">
        <v>81286.312855169992</v>
      </c>
      <c r="J88" s="35">
        <f t="shared" ref="J88" si="195">SUM(K88:M88)</f>
        <v>35300.797498299995</v>
      </c>
      <c r="K88" s="35">
        <v>32553.226706009998</v>
      </c>
      <c r="L88" s="35">
        <v>2373.8844404799997</v>
      </c>
      <c r="M88" s="35">
        <v>373.68635181000002</v>
      </c>
      <c r="N88" s="35">
        <f t="shared" ref="N88" si="196">SUM(O88:P88)</f>
        <v>85837.287738169995</v>
      </c>
      <c r="O88" s="35">
        <v>72007.410786819994</v>
      </c>
      <c r="P88" s="35">
        <f t="shared" ref="P88" si="197">SUM(Q88:S88)</f>
        <v>13829.876951350001</v>
      </c>
      <c r="Q88" s="35">
        <v>11598.14867301</v>
      </c>
      <c r="R88" s="35">
        <v>1745.81519617</v>
      </c>
      <c r="S88" s="35">
        <v>485.91308217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206216.12267219002</v>
      </c>
      <c r="C89" s="35">
        <f t="shared" ref="C89" si="198">I89+O89</f>
        <v>156323.51027873001</v>
      </c>
      <c r="D89" s="35">
        <f t="shared" ref="D89" si="199">J89+P89</f>
        <v>49892.612393460004</v>
      </c>
      <c r="E89" s="35">
        <f t="shared" ref="E89" si="200">K89+Q89</f>
        <v>45536.033462959997</v>
      </c>
      <c r="F89" s="35">
        <f t="shared" ref="F89" si="201">L89+R89</f>
        <v>3509.0462205399999</v>
      </c>
      <c r="G89" s="35">
        <f t="shared" ref="G89" si="202">M89+S89</f>
        <v>847.53270996000003</v>
      </c>
      <c r="H89" s="35">
        <f t="shared" ref="H89" si="203">SUM(I89:J89)</f>
        <v>114660.89283094001</v>
      </c>
      <c r="I89" s="35">
        <v>78523.871728140002</v>
      </c>
      <c r="J89" s="35">
        <f t="shared" ref="J89" si="204">SUM(K89:M89)</f>
        <v>36137.021102800005</v>
      </c>
      <c r="K89" s="35">
        <v>33496.973318240001</v>
      </c>
      <c r="L89" s="35">
        <v>2272.3470699499999</v>
      </c>
      <c r="M89" s="35">
        <v>367.70071461000003</v>
      </c>
      <c r="N89" s="35">
        <f t="shared" ref="N89" si="205">SUM(O89:P89)</f>
        <v>91555.229841249995</v>
      </c>
      <c r="O89" s="35">
        <v>77799.638550589996</v>
      </c>
      <c r="P89" s="35">
        <f t="shared" ref="P89" si="206">SUM(Q89:S89)</f>
        <v>13755.591290659999</v>
      </c>
      <c r="Q89" s="35">
        <v>12039.060144719999</v>
      </c>
      <c r="R89" s="35">
        <v>1236.69915059</v>
      </c>
      <c r="S89" s="35">
        <v>479.83199535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204355.29871904</v>
      </c>
      <c r="C90" s="35">
        <f t="shared" ref="C90" si="207">I90+O90</f>
        <v>152844.02791994999</v>
      </c>
      <c r="D90" s="35">
        <f t="shared" ref="D90" si="208">J90+P90</f>
        <v>51511.270799089994</v>
      </c>
      <c r="E90" s="35">
        <f t="shared" ref="E90" si="209">K90+Q90</f>
        <v>47091.588242489997</v>
      </c>
      <c r="F90" s="35">
        <f t="shared" ref="F90" si="210">L90+R90</f>
        <v>3524.3367598200002</v>
      </c>
      <c r="G90" s="35">
        <f t="shared" ref="G90" si="211">M90+S90</f>
        <v>895.34579678</v>
      </c>
      <c r="H90" s="35">
        <f t="shared" ref="H90" si="212">SUM(I90:J90)</f>
        <v>111590.28778875998</v>
      </c>
      <c r="I90" s="35">
        <v>75086.200565209991</v>
      </c>
      <c r="J90" s="35">
        <f t="shared" ref="J90" si="213">SUM(K90:M90)</f>
        <v>36504.087223549992</v>
      </c>
      <c r="K90" s="35">
        <v>33830.283335089996</v>
      </c>
      <c r="L90" s="35">
        <v>2302.2096133100003</v>
      </c>
      <c r="M90" s="35">
        <v>371.59427514999999</v>
      </c>
      <c r="N90" s="35">
        <f t="shared" ref="N90" si="214">SUM(O90:P90)</f>
        <v>92765.010930279997</v>
      </c>
      <c r="O90" s="35">
        <v>77757.827354740002</v>
      </c>
      <c r="P90" s="35">
        <f t="shared" ref="P90" si="215">SUM(Q90:S90)</f>
        <v>15007.183575540001</v>
      </c>
      <c r="Q90" s="35">
        <v>13261.304907400001</v>
      </c>
      <c r="R90" s="35">
        <v>1222.1271465099999</v>
      </c>
      <c r="S90" s="35">
        <v>523.75152162999996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210536.99232191002</v>
      </c>
      <c r="C91" s="35">
        <f t="shared" ref="C91" si="216">I91+O91</f>
        <v>162018.14177152002</v>
      </c>
      <c r="D91" s="35">
        <f t="shared" ref="D91" si="217">J91+P91</f>
        <v>48518.850550389994</v>
      </c>
      <c r="E91" s="35">
        <f t="shared" ref="E91" si="218">K91+Q91</f>
        <v>44536.451656069999</v>
      </c>
      <c r="F91" s="35">
        <f t="shared" ref="F91" si="219">L91+R91</f>
        <v>3169.0840425700003</v>
      </c>
      <c r="G91" s="35">
        <f t="shared" ref="G91" si="220">M91+S91</f>
        <v>813.31485175</v>
      </c>
      <c r="H91" s="35">
        <f t="shared" ref="H91" si="221">SUM(I91:J91)</f>
        <v>111708.72188150001</v>
      </c>
      <c r="I91" s="35">
        <v>77085.665219050003</v>
      </c>
      <c r="J91" s="35">
        <f t="shared" ref="J91" si="222">SUM(K91:M91)</f>
        <v>34623.056662449999</v>
      </c>
      <c r="K91" s="35">
        <v>32184.313082889999</v>
      </c>
      <c r="L91" s="35">
        <v>2145.6294557800002</v>
      </c>
      <c r="M91" s="35">
        <v>293.11412378</v>
      </c>
      <c r="N91" s="35">
        <f t="shared" ref="N91" si="223">SUM(O91:P91)</f>
        <v>98828.270440410008</v>
      </c>
      <c r="O91" s="35">
        <v>84932.476552470005</v>
      </c>
      <c r="P91" s="35">
        <f t="shared" ref="P91" si="224">SUM(Q91:S91)</f>
        <v>13895.793887939999</v>
      </c>
      <c r="Q91" s="35">
        <v>12352.13857318</v>
      </c>
      <c r="R91" s="35">
        <v>1023.45458679</v>
      </c>
      <c r="S91" s="35">
        <v>520.20072797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207788.86174577003</v>
      </c>
      <c r="C92" s="35">
        <f t="shared" ref="C92" si="225">I92+O92</f>
        <v>156618.84747824998</v>
      </c>
      <c r="D92" s="35">
        <f t="shared" ref="D92" si="226">J92+P92</f>
        <v>51170.014267519997</v>
      </c>
      <c r="E92" s="35">
        <f t="shared" ref="E92" si="227">K92+Q92</f>
        <v>47230.994742210001</v>
      </c>
      <c r="F92" s="35">
        <f t="shared" ref="F92" si="228">L92+R92</f>
        <v>3063.6328274999996</v>
      </c>
      <c r="G92" s="35">
        <f t="shared" ref="G92" si="229">M92+S92</f>
        <v>875.38669780999999</v>
      </c>
      <c r="H92" s="35">
        <f t="shared" ref="H92" si="230">SUM(I92:J92)</f>
        <v>113976.83129167999</v>
      </c>
      <c r="I92" s="35">
        <v>77005.683146700001</v>
      </c>
      <c r="J92" s="35">
        <f t="shared" ref="J92" si="231">SUM(K92:M92)</f>
        <v>36971.148144979998</v>
      </c>
      <c r="K92" s="35">
        <v>34492.809871969999</v>
      </c>
      <c r="L92" s="35">
        <v>2165.0661895099997</v>
      </c>
      <c r="M92" s="35">
        <v>313.27208350000001</v>
      </c>
      <c r="N92" s="35">
        <f t="shared" ref="N92" si="232">SUM(O92:P92)</f>
        <v>93812.030454089996</v>
      </c>
      <c r="O92" s="35">
        <v>79613.164331549997</v>
      </c>
      <c r="P92" s="35">
        <f t="shared" ref="P92" si="233">SUM(Q92:S92)</f>
        <v>14198.866122539999</v>
      </c>
      <c r="Q92" s="35">
        <v>12738.18487024</v>
      </c>
      <c r="R92" s="35">
        <v>898.56663799</v>
      </c>
      <c r="S92" s="35">
        <v>562.11461430999998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204857.13924977</v>
      </c>
      <c r="C93" s="35">
        <f t="shared" ref="C93" si="234">I93+O93</f>
        <v>152920.56266895999</v>
      </c>
      <c r="D93" s="35">
        <f t="shared" ref="D93" si="235">J93+P93</f>
        <v>51936.576580809997</v>
      </c>
      <c r="E93" s="35">
        <f t="shared" ref="E93" si="236">K93+Q93</f>
        <v>47912.036158570001</v>
      </c>
      <c r="F93" s="35">
        <f t="shared" ref="F93" si="237">L93+R93</f>
        <v>3121.2317922699999</v>
      </c>
      <c r="G93" s="35">
        <f t="shared" ref="G93" si="238">M93+S93</f>
        <v>903.30862997000008</v>
      </c>
      <c r="H93" s="35">
        <f t="shared" ref="H93" si="239">SUM(I93:J93)</f>
        <v>111868.21976896998</v>
      </c>
      <c r="I93" s="35">
        <v>74134.89722603999</v>
      </c>
      <c r="J93" s="35">
        <f t="shared" ref="J93" si="240">SUM(K93:M93)</f>
        <v>37733.32254293</v>
      </c>
      <c r="K93" s="35">
        <v>35122.490642880002</v>
      </c>
      <c r="L93" s="35">
        <v>2278.71176741</v>
      </c>
      <c r="M93" s="35">
        <v>332.12013264000001</v>
      </c>
      <c r="N93" s="35">
        <f t="shared" ref="N93" si="241">SUM(O93:P93)</f>
        <v>92988.919480800003</v>
      </c>
      <c r="O93" s="35">
        <v>78785.665442919999</v>
      </c>
      <c r="P93" s="35">
        <f t="shared" ref="P93" si="242">SUM(Q93:S93)</f>
        <v>14203.25403788</v>
      </c>
      <c r="Q93" s="35">
        <v>12789.545515690001</v>
      </c>
      <c r="R93" s="35">
        <v>842.52002486000004</v>
      </c>
      <c r="S93" s="35">
        <v>571.18849733000002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224012.41428886997</v>
      </c>
      <c r="C94" s="35">
        <f t="shared" ref="C94" si="243">I94+O94</f>
        <v>135210.38551990001</v>
      </c>
      <c r="D94" s="35">
        <f t="shared" ref="D94" si="244">J94+P94</f>
        <v>88802.028768969991</v>
      </c>
      <c r="E94" s="35">
        <f t="shared" ref="E94" si="245">K94+Q94</f>
        <v>59659.879014279999</v>
      </c>
      <c r="F94" s="35">
        <f t="shared" ref="F94" si="246">L94+R94</f>
        <v>3198.45732791</v>
      </c>
      <c r="G94" s="35">
        <f t="shared" ref="G94" si="247">M94+S94</f>
        <v>25943.692426780002</v>
      </c>
      <c r="H94" s="35">
        <f t="shared" ref="H94" si="248">SUM(I94:J94)</f>
        <v>125793.80287118998</v>
      </c>
      <c r="I94" s="35">
        <v>80018.108754739995</v>
      </c>
      <c r="J94" s="35">
        <f t="shared" ref="J94" si="249">SUM(K94:M94)</f>
        <v>45775.694116449995</v>
      </c>
      <c r="K94" s="35">
        <v>43018.920219629996</v>
      </c>
      <c r="L94" s="35">
        <v>2361.4455620200001</v>
      </c>
      <c r="M94" s="35">
        <v>395.32833479999999</v>
      </c>
      <c r="N94" s="35">
        <f t="shared" ref="N94" si="250">SUM(O94:P94)</f>
        <v>98218.611417680004</v>
      </c>
      <c r="O94" s="35">
        <v>55192.276765160001</v>
      </c>
      <c r="P94" s="35">
        <f t="shared" ref="P94" si="251">SUM(Q94:S94)</f>
        <v>43026.334652520003</v>
      </c>
      <c r="Q94" s="35">
        <v>16640.95879465</v>
      </c>
      <c r="R94" s="35">
        <v>837.01176588999999</v>
      </c>
      <c r="S94" s="35">
        <v>25548.364091980002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212717.96944176999</v>
      </c>
      <c r="C95" s="35">
        <f t="shared" ref="C95" si="252">I95+O95</f>
        <v>128925.75164219999</v>
      </c>
      <c r="D95" s="35">
        <f t="shared" ref="D95" si="253">J95+P95</f>
        <v>83792.217799570004</v>
      </c>
      <c r="E95" s="35">
        <f t="shared" ref="E95" si="254">K95+Q95</f>
        <v>54871.932487350001</v>
      </c>
      <c r="F95" s="35">
        <f t="shared" ref="F95" si="255">L95+R95</f>
        <v>3811.7815561399993</v>
      </c>
      <c r="G95" s="35">
        <f t="shared" ref="G95" si="256">M95+S95</f>
        <v>25108.503756080001</v>
      </c>
      <c r="H95" s="35">
        <f t="shared" ref="H95" si="257">SUM(I95:J95)</f>
        <v>121333.96405609998</v>
      </c>
      <c r="I95" s="35">
        <v>76728.557651229989</v>
      </c>
      <c r="J95" s="35">
        <f t="shared" ref="J95" si="258">SUM(K95:M95)</f>
        <v>44605.406404869995</v>
      </c>
      <c r="K95" s="35">
        <v>40479.77083062</v>
      </c>
      <c r="L95" s="35">
        <v>2878.1658696899995</v>
      </c>
      <c r="M95" s="35">
        <v>1247.4697045600001</v>
      </c>
      <c r="N95" s="35">
        <f t="shared" ref="N95" si="259">SUM(O95:P95)</f>
        <v>91384.005385669996</v>
      </c>
      <c r="O95" s="35">
        <v>52197.193990970001</v>
      </c>
      <c r="P95" s="35">
        <f t="shared" ref="P95" si="260">SUM(Q95:S95)</f>
        <v>39186.811394700002</v>
      </c>
      <c r="Q95" s="35">
        <v>14392.161656730001</v>
      </c>
      <c r="R95" s="35">
        <v>933.61568645000011</v>
      </c>
      <c r="S95" s="35">
        <v>23861.034051520001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211421.50371697001</v>
      </c>
      <c r="C96" s="35">
        <f t="shared" ref="C96" si="261">I96+O96</f>
        <v>130603.18525572</v>
      </c>
      <c r="D96" s="35">
        <f t="shared" ref="D96" si="262">J96+P96</f>
        <v>80818.31846124999</v>
      </c>
      <c r="E96" s="35">
        <f t="shared" ref="E96" si="263">K96+Q96</f>
        <v>53100.625154950001</v>
      </c>
      <c r="F96" s="35">
        <f t="shared" ref="F96" si="264">L96+R96</f>
        <v>3505.3706122100002</v>
      </c>
      <c r="G96" s="35">
        <f t="shared" ref="G96" si="265">M96+S96</f>
        <v>24212.322694089999</v>
      </c>
      <c r="H96" s="35">
        <f t="shared" ref="H96" si="266">SUM(I96:J96)</f>
        <v>123359.18152225998</v>
      </c>
      <c r="I96" s="35">
        <v>79891.735128679997</v>
      </c>
      <c r="J96" s="35">
        <f t="shared" ref="J96" si="267">SUM(K96:M96)</f>
        <v>43467.446393579994</v>
      </c>
      <c r="K96" s="35">
        <v>39460.50659248</v>
      </c>
      <c r="L96" s="35">
        <v>2719.80585978</v>
      </c>
      <c r="M96" s="35">
        <v>1287.1339413200001</v>
      </c>
      <c r="N96" s="35">
        <f t="shared" ref="N96" si="268">SUM(O96:P96)</f>
        <v>88062.32219471001</v>
      </c>
      <c r="O96" s="35">
        <v>50711.450127040007</v>
      </c>
      <c r="P96" s="35">
        <f t="shared" ref="P96" si="269">SUM(Q96:S96)</f>
        <v>37350.872067670003</v>
      </c>
      <c r="Q96" s="35">
        <v>13640.118562470001</v>
      </c>
      <c r="R96" s="35">
        <v>785.56475243</v>
      </c>
      <c r="S96" s="35">
        <v>22925.188752769998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208204.0186792</v>
      </c>
      <c r="C97" s="35">
        <f t="shared" ref="C97" si="270">I97+O97</f>
        <v>128153.26347695</v>
      </c>
      <c r="D97" s="35">
        <f t="shared" ref="D97" si="271">J97+P97</f>
        <v>80050.755202250002</v>
      </c>
      <c r="E97" s="35">
        <f t="shared" ref="E97" si="272">K97+Q97</f>
        <v>50763.825268340006</v>
      </c>
      <c r="F97" s="35">
        <f t="shared" ref="F97" si="273">L97+R97</f>
        <v>4681.1485039899999</v>
      </c>
      <c r="G97" s="35">
        <f t="shared" ref="G97" si="274">M97+S97</f>
        <v>24605.78142992</v>
      </c>
      <c r="H97" s="35">
        <f t="shared" ref="H97" si="275">SUM(I97:J97)</f>
        <v>123507.75408047999</v>
      </c>
      <c r="I97" s="35">
        <v>80642.593536410001</v>
      </c>
      <c r="J97" s="35">
        <f t="shared" ref="J97" si="276">SUM(K97:M97)</f>
        <v>42865.16054407</v>
      </c>
      <c r="K97" s="35">
        <v>37833.490288110006</v>
      </c>
      <c r="L97" s="35">
        <v>3761.9749465299997</v>
      </c>
      <c r="M97" s="35">
        <v>1269.69530943</v>
      </c>
      <c r="N97" s="35">
        <f t="shared" ref="N97" si="277">SUM(O97:P97)</f>
        <v>84696.264598720009</v>
      </c>
      <c r="O97" s="35">
        <v>47510.66994054</v>
      </c>
      <c r="P97" s="35">
        <f t="shared" ref="P97" si="278">SUM(Q97:S97)</f>
        <v>37185.594658180002</v>
      </c>
      <c r="Q97" s="35">
        <v>12930.33498023</v>
      </c>
      <c r="R97" s="35">
        <v>919.17355745999998</v>
      </c>
      <c r="S97" s="35">
        <v>23336.086120489999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215484.66302283999</v>
      </c>
      <c r="C98" s="35">
        <f t="shared" ref="C98" si="279">I98+O98</f>
        <v>135286.11011412001</v>
      </c>
      <c r="D98" s="35">
        <f t="shared" ref="D98" si="280">J98+P98</f>
        <v>80198.552908719998</v>
      </c>
      <c r="E98" s="35">
        <f t="shared" ref="E98" si="281">K98+Q98</f>
        <v>52438.376700869994</v>
      </c>
      <c r="F98" s="35">
        <f t="shared" ref="F98" si="282">L98+R98</f>
        <v>2476.9651068899998</v>
      </c>
      <c r="G98" s="35">
        <f t="shared" ref="G98" si="283">M98+S98</f>
        <v>25283.211100959998</v>
      </c>
      <c r="H98" s="35">
        <f t="shared" ref="H98" si="284">SUM(I98:J98)</f>
        <v>129299.36615382999</v>
      </c>
      <c r="I98" s="35">
        <v>88501.534035460005</v>
      </c>
      <c r="J98" s="35">
        <f t="shared" ref="J98" si="285">SUM(K98:M98)</f>
        <v>40797.832118369995</v>
      </c>
      <c r="K98" s="35">
        <v>38543.910245699997</v>
      </c>
      <c r="L98" s="35">
        <v>1548.6766814799998</v>
      </c>
      <c r="M98" s="35">
        <v>705.24519119000001</v>
      </c>
      <c r="N98" s="35">
        <f t="shared" ref="N98" si="286">SUM(O98:P98)</f>
        <v>86185.296869009995</v>
      </c>
      <c r="O98" s="35">
        <v>46784.57607866</v>
      </c>
      <c r="P98" s="35">
        <f t="shared" ref="P98" si="287">SUM(Q98:S98)</f>
        <v>39400.720790350002</v>
      </c>
      <c r="Q98" s="35">
        <v>13894.466455170001</v>
      </c>
      <c r="R98" s="35">
        <v>928.28842541000006</v>
      </c>
      <c r="S98" s="35">
        <v>24577.965909769999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222479.64334503</v>
      </c>
      <c r="C99" s="35">
        <f t="shared" ref="C99" si="288">I99+O99</f>
        <v>142538.71811093</v>
      </c>
      <c r="D99" s="35">
        <f t="shared" ref="D99" si="289">J99+P99</f>
        <v>79940.925234099996</v>
      </c>
      <c r="E99" s="35">
        <f t="shared" ref="E99" si="290">K99+Q99</f>
        <v>50039.091544540002</v>
      </c>
      <c r="F99" s="35">
        <f t="shared" ref="F99" si="291">L99+R99</f>
        <v>3970.6148238800001</v>
      </c>
      <c r="G99" s="35">
        <f t="shared" ref="G99" si="292">M99+S99</f>
        <v>25931.218865679999</v>
      </c>
      <c r="H99" s="35">
        <f t="shared" ref="H99" si="293">SUM(I99:J99)</f>
        <v>133994.63369665001</v>
      </c>
      <c r="I99" s="35">
        <v>95015.965414420003</v>
      </c>
      <c r="J99" s="35">
        <f t="shared" ref="J99" si="294">SUM(K99:M99)</f>
        <v>38978.668282230006</v>
      </c>
      <c r="K99" s="35">
        <v>36353.548094730002</v>
      </c>
      <c r="L99" s="35">
        <v>1929.3287007800002</v>
      </c>
      <c r="M99" s="35">
        <v>695.79148671999997</v>
      </c>
      <c r="N99" s="35">
        <f t="shared" ref="N99" si="295">SUM(O99:P99)</f>
        <v>88485.009648379986</v>
      </c>
      <c r="O99" s="35">
        <v>47522.752696509997</v>
      </c>
      <c r="P99" s="35">
        <f t="shared" ref="P99" si="296">SUM(Q99:S99)</f>
        <v>40962.256951869997</v>
      </c>
      <c r="Q99" s="35">
        <v>13685.54344981</v>
      </c>
      <c r="R99" s="35">
        <v>2041.2861230999999</v>
      </c>
      <c r="S99" s="35">
        <v>25235.427378959997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210658.64086695004</v>
      </c>
      <c r="C100" s="35">
        <f t="shared" ref="C100" si="297">I100+O100</f>
        <v>128658.54224087001</v>
      </c>
      <c r="D100" s="35">
        <f t="shared" ref="D100" si="298">J100+P100</f>
        <v>82000.098626079998</v>
      </c>
      <c r="E100" s="35">
        <f t="shared" ref="E100" si="299">K100+Q100</f>
        <v>52777.366336239997</v>
      </c>
      <c r="F100" s="35">
        <f t="shared" ref="F100" si="300">L100+R100</f>
        <v>4017.2855915300001</v>
      </c>
      <c r="G100" s="35">
        <f t="shared" ref="G100" si="301">M100+S100</f>
        <v>25205.446698309999</v>
      </c>
      <c r="H100" s="35">
        <f t="shared" ref="H100" si="302">SUM(I100:J100)</f>
        <v>120354.50944102</v>
      </c>
      <c r="I100" s="35">
        <v>79232.974734560004</v>
      </c>
      <c r="J100" s="35">
        <f t="shared" ref="J100" si="303">SUM(K100:M100)</f>
        <v>41121.534706459999</v>
      </c>
      <c r="K100" s="35">
        <v>38416.742260630002</v>
      </c>
      <c r="L100" s="35">
        <v>1902.09274486</v>
      </c>
      <c r="M100" s="35">
        <v>802.69970096999998</v>
      </c>
      <c r="N100" s="35">
        <f t="shared" ref="N100" si="304">SUM(O100:P100)</f>
        <v>90304.131425930012</v>
      </c>
      <c r="O100" s="35">
        <v>49425.567506310006</v>
      </c>
      <c r="P100" s="35">
        <f t="shared" ref="P100" si="305">SUM(Q100:S100)</f>
        <v>40878.563919619999</v>
      </c>
      <c r="Q100" s="35">
        <v>14360.624075609998</v>
      </c>
      <c r="R100" s="35">
        <v>2115.1928466700001</v>
      </c>
      <c r="S100" s="35">
        <v>24402.74699734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217281.03989527002</v>
      </c>
      <c r="C101" s="35">
        <f t="shared" ref="C101" si="306">I101+O101</f>
        <v>136592.6120355</v>
      </c>
      <c r="D101" s="35">
        <f t="shared" ref="D101" si="307">J101+P101</f>
        <v>80688.427859769989</v>
      </c>
      <c r="E101" s="35">
        <f t="shared" ref="E101" si="308">K101+Q101</f>
        <v>54397.301079569996</v>
      </c>
      <c r="F101" s="35">
        <f t="shared" ref="F101" si="309">L101+R101</f>
        <v>4227.71881192</v>
      </c>
      <c r="G101" s="35">
        <f t="shared" ref="G101" si="310">M101+S101</f>
        <v>22063.40796828</v>
      </c>
      <c r="H101" s="35">
        <f t="shared" ref="H101" si="311">SUM(I101:J101)</f>
        <v>128751.16972005001</v>
      </c>
      <c r="I101" s="35">
        <v>86608.756409290014</v>
      </c>
      <c r="J101" s="35">
        <f t="shared" ref="J101" si="312">SUM(K101:M101)</f>
        <v>42142.413310759999</v>
      </c>
      <c r="K101" s="35">
        <v>39788.829292499999</v>
      </c>
      <c r="L101" s="35">
        <v>1838.5117940799998</v>
      </c>
      <c r="M101" s="35">
        <v>515.07222418000003</v>
      </c>
      <c r="N101" s="35">
        <f t="shared" ref="N101" si="313">SUM(O101:P101)</f>
        <v>88529.87017522</v>
      </c>
      <c r="O101" s="35">
        <v>49983.855626210003</v>
      </c>
      <c r="P101" s="35">
        <f t="shared" ref="P101" si="314">SUM(Q101:S101)</f>
        <v>38546.014549009997</v>
      </c>
      <c r="Q101" s="35">
        <v>14608.471787070001</v>
      </c>
      <c r="R101" s="35">
        <v>2389.2070178399999</v>
      </c>
      <c r="S101" s="35">
        <v>21548.335744100001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212472.57873482001</v>
      </c>
      <c r="C102" s="35">
        <f t="shared" ref="C102" si="315">I102+O102</f>
        <v>133642.30830251001</v>
      </c>
      <c r="D102" s="35">
        <f t="shared" ref="D102" si="316">J102+P102</f>
        <v>78830.270432310004</v>
      </c>
      <c r="E102" s="35">
        <f t="shared" ref="E102" si="317">K102+Q102</f>
        <v>51222.693328189998</v>
      </c>
      <c r="F102" s="35">
        <f t="shared" ref="F102" si="318">L102+R102</f>
        <v>4693.7301759900001</v>
      </c>
      <c r="G102" s="35">
        <f t="shared" ref="G102" si="319">M102+S102</f>
        <v>22913.846928129999</v>
      </c>
      <c r="H102" s="35">
        <f t="shared" ref="H102" si="320">SUM(I102:J102)</f>
        <v>116858.6405327</v>
      </c>
      <c r="I102" s="35">
        <v>78370.351634480001</v>
      </c>
      <c r="J102" s="35">
        <f t="shared" ref="J102" si="321">SUM(K102:M102)</f>
        <v>38488.288898220002</v>
      </c>
      <c r="K102" s="35">
        <v>35416.971251460003</v>
      </c>
      <c r="L102" s="35">
        <v>2169.0121238500001</v>
      </c>
      <c r="M102" s="35">
        <v>902.30552291000004</v>
      </c>
      <c r="N102" s="35">
        <f t="shared" ref="N102" si="322">SUM(O102:P102)</f>
        <v>95613.93820212</v>
      </c>
      <c r="O102" s="35">
        <v>55271.956668030005</v>
      </c>
      <c r="P102" s="35">
        <f t="shared" ref="P102" si="323">SUM(Q102:S102)</f>
        <v>40341.981534089995</v>
      </c>
      <c r="Q102" s="35">
        <v>15805.722076729999</v>
      </c>
      <c r="R102" s="35">
        <v>2524.7180521400001</v>
      </c>
      <c r="S102" s="35">
        <v>22011.541405219999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214747.14867667004</v>
      </c>
      <c r="C103" s="35">
        <f t="shared" ref="C103" si="324">I103+O103</f>
        <v>136878.35460018</v>
      </c>
      <c r="D103" s="35">
        <f t="shared" ref="D103" si="325">J103+P103</f>
        <v>77868.794076489998</v>
      </c>
      <c r="E103" s="35">
        <f t="shared" ref="E103" si="326">K103+Q103</f>
        <v>51159.897180179993</v>
      </c>
      <c r="F103" s="35">
        <f t="shared" ref="F103" si="327">L103+R103</f>
        <v>5250.4708049999999</v>
      </c>
      <c r="G103" s="35">
        <f t="shared" ref="G103" si="328">M103+S103</f>
        <v>21458.426091310001</v>
      </c>
      <c r="H103" s="35">
        <f t="shared" ref="H103" si="329">SUM(I103:J103)</f>
        <v>115649.5519393</v>
      </c>
      <c r="I103" s="35">
        <v>77773.258101960004</v>
      </c>
      <c r="J103" s="35">
        <f t="shared" ref="J103" si="330">SUM(K103:M103)</f>
        <v>37876.293837339996</v>
      </c>
      <c r="K103" s="35">
        <v>34841.021728729997</v>
      </c>
      <c r="L103" s="35">
        <v>2272.13432805</v>
      </c>
      <c r="M103" s="35">
        <v>763.13778056000001</v>
      </c>
      <c r="N103" s="35">
        <f t="shared" ref="N103" si="331">SUM(O103:P103)</f>
        <v>99097.596737369997</v>
      </c>
      <c r="O103" s="35">
        <v>59105.096498219995</v>
      </c>
      <c r="P103" s="35">
        <f t="shared" ref="P103" si="332">SUM(Q103:S103)</f>
        <v>39992.500239150002</v>
      </c>
      <c r="Q103" s="35">
        <v>16318.87545145</v>
      </c>
      <c r="R103" s="35">
        <v>2978.3364769499999</v>
      </c>
      <c r="S103" s="35">
        <v>20695.288310750002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210168.39542493</v>
      </c>
      <c r="C104" s="35">
        <f t="shared" ref="C104" si="333">I104+O104</f>
        <v>135744.86882540002</v>
      </c>
      <c r="D104" s="35">
        <f t="shared" ref="D104" si="334">J104+P104</f>
        <v>74423.526599530014</v>
      </c>
      <c r="E104" s="35">
        <f t="shared" ref="E104" si="335">K104+Q104</f>
        <v>51108.836518529999</v>
      </c>
      <c r="F104" s="35">
        <f t="shared" ref="F104" si="336">L104+R104</f>
        <v>5351.7375482400003</v>
      </c>
      <c r="G104" s="35">
        <f t="shared" ref="G104" si="337">M104+S104</f>
        <v>17962.952532760002</v>
      </c>
      <c r="H104" s="35">
        <f t="shared" ref="H104" si="338">SUM(I104:J104)</f>
        <v>114333.20689765</v>
      </c>
      <c r="I104" s="35">
        <v>77004.738260790007</v>
      </c>
      <c r="J104" s="35">
        <f t="shared" ref="J104" si="339">SUM(K104:M104)</f>
        <v>37328.468636860001</v>
      </c>
      <c r="K104" s="35">
        <v>34439.365743369999</v>
      </c>
      <c r="L104" s="35">
        <v>2421.0213683799998</v>
      </c>
      <c r="M104" s="35">
        <v>468.08152511000003</v>
      </c>
      <c r="N104" s="35">
        <f t="shared" ref="N104" si="340">SUM(O104:P104)</f>
        <v>95835.188527279999</v>
      </c>
      <c r="O104" s="35">
        <v>58740.130564610001</v>
      </c>
      <c r="P104" s="35">
        <f t="shared" ref="P104" si="341">SUM(Q104:S104)</f>
        <v>37095.057962670006</v>
      </c>
      <c r="Q104" s="35">
        <v>16669.47077516</v>
      </c>
      <c r="R104" s="35">
        <v>2930.71617986</v>
      </c>
      <c r="S104" s="35">
        <v>17494.871007650003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199058.20931655</v>
      </c>
      <c r="C105" s="35">
        <f t="shared" ref="C105" si="342">I105+O105</f>
        <v>123404.48139179</v>
      </c>
      <c r="D105" s="35">
        <f t="shared" ref="D105" si="343">J105+P105</f>
        <v>75653.727924759994</v>
      </c>
      <c r="E105" s="35">
        <f t="shared" ref="E105" si="344">K105+Q105</f>
        <v>50524.643959189998</v>
      </c>
      <c r="F105" s="35">
        <f t="shared" ref="F105" si="345">L105+R105</f>
        <v>6713.9994814700003</v>
      </c>
      <c r="G105" s="35">
        <f t="shared" ref="G105" si="346">M105+S105</f>
        <v>18415.0844841</v>
      </c>
      <c r="H105" s="35">
        <f t="shared" ref="H105" si="347">SUM(I105:J105)</f>
        <v>110754.64369984</v>
      </c>
      <c r="I105" s="35">
        <v>72825.330366170005</v>
      </c>
      <c r="J105" s="35">
        <f t="shared" ref="J105" si="348">SUM(K105:M105)</f>
        <v>37929.313333669998</v>
      </c>
      <c r="K105" s="35">
        <v>33293.793640309996</v>
      </c>
      <c r="L105" s="35">
        <v>3754.3434665100003</v>
      </c>
      <c r="M105" s="35">
        <v>881.17622685000003</v>
      </c>
      <c r="N105" s="35">
        <f t="shared" ref="N105" si="349">SUM(O105:P105)</f>
        <v>88303.565616709995</v>
      </c>
      <c r="O105" s="35">
        <v>50579.151025619998</v>
      </c>
      <c r="P105" s="35">
        <f t="shared" ref="P105" si="350">SUM(Q105:S105)</f>
        <v>37724.414591089997</v>
      </c>
      <c r="Q105" s="35">
        <v>17230.850318879999</v>
      </c>
      <c r="R105" s="35">
        <v>2959.65601496</v>
      </c>
      <c r="S105" s="35">
        <v>17533.908257250001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220025.21715961999</v>
      </c>
      <c r="C106" s="35">
        <f t="shared" ref="C106" si="351">I106+O106</f>
        <v>137303.84151092</v>
      </c>
      <c r="D106" s="35">
        <f t="shared" ref="D106" si="352">J106+P106</f>
        <v>82721.375648699992</v>
      </c>
      <c r="E106" s="35">
        <f t="shared" ref="E106" si="353">K106+Q106</f>
        <v>57510.025407589994</v>
      </c>
      <c r="F106" s="35">
        <f t="shared" ref="F106" si="354">L106+R106</f>
        <v>6646.6251811600005</v>
      </c>
      <c r="G106" s="35">
        <f t="shared" ref="G106" si="355">M106+S106</f>
        <v>18564.725059950004</v>
      </c>
      <c r="H106" s="35">
        <f t="shared" ref="H106" si="356">SUM(I106:J106)</f>
        <v>133117.22687785001</v>
      </c>
      <c r="I106" s="35">
        <v>88942.571346370009</v>
      </c>
      <c r="J106" s="35">
        <f t="shared" ref="J106" si="357">SUM(K106:M106)</f>
        <v>44174.655531479999</v>
      </c>
      <c r="K106" s="35">
        <v>39240.586061849994</v>
      </c>
      <c r="L106" s="35">
        <v>3753.9065978900003</v>
      </c>
      <c r="M106" s="35">
        <v>1180.1628717400001</v>
      </c>
      <c r="N106" s="35">
        <f t="shared" ref="N106" si="358">SUM(O106:P106)</f>
        <v>86907.990281770006</v>
      </c>
      <c r="O106" s="35">
        <v>48361.270164549998</v>
      </c>
      <c r="P106" s="35">
        <f t="shared" ref="P106" si="359">SUM(Q106:S106)</f>
        <v>38546.72011722</v>
      </c>
      <c r="Q106" s="35">
        <v>18269.43934574</v>
      </c>
      <c r="R106" s="35">
        <v>2892.7185832700002</v>
      </c>
      <c r="S106" s="35">
        <v>17384.562188210002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214588.02726624996</v>
      </c>
      <c r="C107" s="35">
        <f t="shared" ref="C107" si="360">I107+O107</f>
        <v>138942.49715034</v>
      </c>
      <c r="D107" s="35">
        <f t="shared" ref="D107" si="361">J107+P107</f>
        <v>75645.530115909991</v>
      </c>
      <c r="E107" s="35">
        <f t="shared" ref="E107" si="362">K107+Q107</f>
        <v>55244.587769149992</v>
      </c>
      <c r="F107" s="35">
        <f t="shared" ref="F107" si="363">L107+R107</f>
        <v>4457.7969860399999</v>
      </c>
      <c r="G107" s="35">
        <f t="shared" ref="G107" si="364">M107+S107</f>
        <v>15943.145360720002</v>
      </c>
      <c r="H107" s="35">
        <f t="shared" ref="H107" si="365">SUM(I107:J107)</f>
        <v>131231.36633064001</v>
      </c>
      <c r="I107" s="35">
        <v>90685.145090770005</v>
      </c>
      <c r="J107" s="35">
        <f t="shared" ref="J107" si="366">SUM(K107:M107)</f>
        <v>40546.221239869999</v>
      </c>
      <c r="K107" s="35">
        <v>37597.528193339997</v>
      </c>
      <c r="L107" s="35">
        <v>1631.3270464499999</v>
      </c>
      <c r="M107" s="35">
        <v>1317.36600008</v>
      </c>
      <c r="N107" s="35">
        <f t="shared" ref="N107" si="367">SUM(O107:P107)</f>
        <v>83356.660935609994</v>
      </c>
      <c r="O107" s="35">
        <v>48257.352059569996</v>
      </c>
      <c r="P107" s="35">
        <f t="shared" ref="P107" si="368">SUM(Q107:S107)</f>
        <v>35099.308876039999</v>
      </c>
      <c r="Q107" s="35">
        <v>17647.059575809999</v>
      </c>
      <c r="R107" s="35">
        <v>2826.4699395900002</v>
      </c>
      <c r="S107" s="35">
        <v>14625.779360640001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220265.09081771999</v>
      </c>
      <c r="C108" s="35">
        <f t="shared" ref="C108" si="369">I108+O108</f>
        <v>144454.79275178001</v>
      </c>
      <c r="D108" s="35">
        <f t="shared" ref="D108" si="370">J108+P108</f>
        <v>75810.298065940005</v>
      </c>
      <c r="E108" s="35">
        <f t="shared" ref="E108" si="371">K108+Q108</f>
        <v>53177.636317869998</v>
      </c>
      <c r="F108" s="35">
        <f t="shared" ref="F108" si="372">L108+R108</f>
        <v>6955.2285366199994</v>
      </c>
      <c r="G108" s="35">
        <f t="shared" ref="G108" si="373">M108+S108</f>
        <v>15677.433211449999</v>
      </c>
      <c r="H108" s="35">
        <f t="shared" ref="H108" si="374">SUM(I108:J108)</f>
        <v>135448.24901930999</v>
      </c>
      <c r="I108" s="35">
        <v>93964.740309750006</v>
      </c>
      <c r="J108" s="35">
        <f t="shared" ref="J108" si="375">SUM(K108:M108)</f>
        <v>41483.508709560003</v>
      </c>
      <c r="K108" s="35">
        <v>36083.822703619997</v>
      </c>
      <c r="L108" s="35">
        <v>4221.2952025599998</v>
      </c>
      <c r="M108" s="35">
        <v>1178.3908033799999</v>
      </c>
      <c r="N108" s="35">
        <f t="shared" ref="N108" si="376">SUM(O108:P108)</f>
        <v>84816.841798409994</v>
      </c>
      <c r="O108" s="35">
        <v>50490.052442029999</v>
      </c>
      <c r="P108" s="35">
        <f t="shared" ref="P108" si="377">SUM(Q108:S108)</f>
        <v>34326.789356380003</v>
      </c>
      <c r="Q108" s="35">
        <v>17093.813614250001</v>
      </c>
      <c r="R108" s="35">
        <v>2733.9333340600001</v>
      </c>
      <c r="S108" s="35">
        <v>14499.04240807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216735.71990952</v>
      </c>
      <c r="C109" s="35">
        <f t="shared" ref="C109" si="378">I109+O109</f>
        <v>140729.55456342999</v>
      </c>
      <c r="D109" s="35">
        <f t="shared" ref="D109" si="379">J109+P109</f>
        <v>76006.165346089998</v>
      </c>
      <c r="E109" s="35">
        <f t="shared" ref="E109" si="380">K109+Q109</f>
        <v>53029.236801849998</v>
      </c>
      <c r="F109" s="35">
        <f t="shared" ref="F109" si="381">L109+R109</f>
        <v>6069.7007393700005</v>
      </c>
      <c r="G109" s="35">
        <f t="shared" ref="G109" si="382">M109+S109</f>
        <v>16907.227804869999</v>
      </c>
      <c r="H109" s="35">
        <f t="shared" ref="H109" si="383">SUM(I109:J109)</f>
        <v>132390.88202803</v>
      </c>
      <c r="I109" s="35">
        <v>91598.434728690001</v>
      </c>
      <c r="J109" s="35">
        <f t="shared" ref="J109" si="384">SUM(K109:M109)</f>
        <v>40792.447299339998</v>
      </c>
      <c r="K109" s="35">
        <v>36024.73028661</v>
      </c>
      <c r="L109" s="35">
        <v>3368.2980409100001</v>
      </c>
      <c r="M109" s="35">
        <v>1399.41897182</v>
      </c>
      <c r="N109" s="35">
        <f t="shared" ref="N109" si="385">SUM(O109:P109)</f>
        <v>84344.837881490006</v>
      </c>
      <c r="O109" s="35">
        <v>49131.119834739999</v>
      </c>
      <c r="P109" s="35">
        <f t="shared" ref="P109" si="386">SUM(Q109:S109)</f>
        <v>35213.71804675</v>
      </c>
      <c r="Q109" s="35">
        <v>17004.506515240002</v>
      </c>
      <c r="R109" s="35">
        <v>2701.40269846</v>
      </c>
      <c r="S109" s="35">
        <v>15507.80883305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219201.14907006</v>
      </c>
      <c r="C110" s="35">
        <f t="shared" ref="C110" si="387">I110+O110</f>
        <v>140836.05335696999</v>
      </c>
      <c r="D110" s="35">
        <f t="shared" ref="D110" si="388">J110+P110</f>
        <v>78365.095713090006</v>
      </c>
      <c r="E110" s="35">
        <f t="shared" ref="E110" si="389">K110+Q110</f>
        <v>55765.708517979998</v>
      </c>
      <c r="F110" s="35">
        <f t="shared" ref="F110" si="390">L110+R110</f>
        <v>6094.8171838899998</v>
      </c>
      <c r="G110" s="35">
        <f t="shared" ref="G110" si="391">M110+S110</f>
        <v>16504.570011219999</v>
      </c>
      <c r="H110" s="35">
        <f t="shared" ref="H110" si="392">SUM(I110:J110)</f>
        <v>134533.16015524001</v>
      </c>
      <c r="I110" s="35">
        <v>91717.418356180002</v>
      </c>
      <c r="J110" s="35">
        <f t="shared" ref="J110" si="393">SUM(K110:M110)</f>
        <v>42815.741799060001</v>
      </c>
      <c r="K110" s="35">
        <v>38245.602033019997</v>
      </c>
      <c r="L110" s="35">
        <v>3566.1551995900004</v>
      </c>
      <c r="M110" s="35">
        <v>1003.9845664500001</v>
      </c>
      <c r="N110" s="35">
        <f t="shared" ref="N110" si="394">SUM(O110:P110)</f>
        <v>84667.988914819987</v>
      </c>
      <c r="O110" s="35">
        <v>49118.635000789996</v>
      </c>
      <c r="P110" s="35">
        <f t="shared" ref="P110" si="395">SUM(Q110:S110)</f>
        <v>35549.353914029998</v>
      </c>
      <c r="Q110" s="35">
        <v>17520.106484960001</v>
      </c>
      <c r="R110" s="35">
        <v>2528.6619842999999</v>
      </c>
      <c r="S110" s="35">
        <v>15500.58544477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220063.39136489999</v>
      </c>
      <c r="C111" s="35">
        <f t="shared" ref="C111" si="396">I111+O111</f>
        <v>143099.37982949999</v>
      </c>
      <c r="D111" s="35">
        <f t="shared" ref="D111" si="397">J111+P111</f>
        <v>76964.011535400001</v>
      </c>
      <c r="E111" s="35">
        <f t="shared" ref="E111" si="398">K111+Q111</f>
        <v>53898.375428980005</v>
      </c>
      <c r="F111" s="35">
        <f t="shared" ref="F111" si="399">L111+R111</f>
        <v>6493.6599612199998</v>
      </c>
      <c r="G111" s="35">
        <f t="shared" ref="G111" si="400">M111+S111</f>
        <v>16571.976145200002</v>
      </c>
      <c r="H111" s="35">
        <f t="shared" ref="H111" si="401">SUM(I111:J111)</f>
        <v>135588.36882179001</v>
      </c>
      <c r="I111" s="35">
        <v>93045.961713529992</v>
      </c>
      <c r="J111" s="35">
        <f t="shared" ref="J111" si="402">SUM(K111:M111)</f>
        <v>42542.407108260006</v>
      </c>
      <c r="K111" s="35">
        <v>37653.655869810005</v>
      </c>
      <c r="L111" s="35">
        <v>3907.77002954</v>
      </c>
      <c r="M111" s="35">
        <v>980.98120890999996</v>
      </c>
      <c r="N111" s="35">
        <f t="shared" ref="N111" si="403">SUM(O111:P111)</f>
        <v>84475.022543109997</v>
      </c>
      <c r="O111" s="35">
        <v>50053.418115969995</v>
      </c>
      <c r="P111" s="35">
        <f t="shared" ref="P111" si="404">SUM(Q111:S111)</f>
        <v>34421.604427140002</v>
      </c>
      <c r="Q111" s="35">
        <v>16244.71955917</v>
      </c>
      <c r="R111" s="35">
        <v>2585.8899316799998</v>
      </c>
      <c r="S111" s="35">
        <v>15590.994936290001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218826.50469325</v>
      </c>
      <c r="C112" s="35">
        <f t="shared" ref="C112" si="405">I112+O112</f>
        <v>143931.67526183001</v>
      </c>
      <c r="D112" s="35">
        <f t="shared" ref="D112" si="406">J112+P112</f>
        <v>74894.829431419988</v>
      </c>
      <c r="E112" s="35">
        <f t="shared" ref="E112" si="407">K112+Q112</f>
        <v>51949.373352129995</v>
      </c>
      <c r="F112" s="35">
        <f t="shared" ref="F112" si="408">L112+R112</f>
        <v>5270.8450488899998</v>
      </c>
      <c r="G112" s="35">
        <f t="shared" ref="G112" si="409">M112+S112</f>
        <v>17674.611030399999</v>
      </c>
      <c r="H112" s="35">
        <f t="shared" ref="H112" si="410">SUM(I112:J112)</f>
        <v>129779.59681414001</v>
      </c>
      <c r="I112" s="35">
        <v>89190.158842550009</v>
      </c>
      <c r="J112" s="35">
        <f t="shared" ref="J112" si="411">SUM(K112:M112)</f>
        <v>40589.43797159</v>
      </c>
      <c r="K112" s="35">
        <v>36189.267682239995</v>
      </c>
      <c r="L112" s="35">
        <v>3390.47798719</v>
      </c>
      <c r="M112" s="35">
        <v>1009.6923021599999</v>
      </c>
      <c r="N112" s="35">
        <f t="shared" ref="N112" si="412">SUM(O112:P112)</f>
        <v>89046.907879109989</v>
      </c>
      <c r="O112" s="35">
        <v>54741.51641928</v>
      </c>
      <c r="P112" s="35">
        <f t="shared" ref="P112" si="413">SUM(Q112:S112)</f>
        <v>34305.391459829996</v>
      </c>
      <c r="Q112" s="35">
        <v>15760.105669889999</v>
      </c>
      <c r="R112" s="35">
        <v>1880.3670617</v>
      </c>
      <c r="S112" s="35">
        <v>16664.918728239998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249524.05164334003</v>
      </c>
      <c r="C113" s="35">
        <f t="shared" ref="C113" si="414">I113+O113</f>
        <v>169683.68844773999</v>
      </c>
      <c r="D113" s="35">
        <f t="shared" ref="D113" si="415">J113+P113</f>
        <v>79840.363195599988</v>
      </c>
      <c r="E113" s="35">
        <f t="shared" ref="E113" si="416">K113+Q113</f>
        <v>49706.623726459999</v>
      </c>
      <c r="F113" s="35">
        <f t="shared" ref="F113" si="417">L113+R113</f>
        <v>6086.8540530399996</v>
      </c>
      <c r="G113" s="35">
        <f t="shared" ref="G113" si="418">M113+S113</f>
        <v>24046.885416099998</v>
      </c>
      <c r="H113" s="35">
        <f t="shared" ref="H113" si="419">SUM(I113:J113)</f>
        <v>131686.30604562999</v>
      </c>
      <c r="I113" s="35">
        <v>92089.3592126</v>
      </c>
      <c r="J113" s="35">
        <f t="shared" ref="J113" si="420">SUM(K113:M113)</f>
        <v>39596.946833029993</v>
      </c>
      <c r="K113" s="35">
        <v>34729.517974599999</v>
      </c>
      <c r="L113" s="35">
        <v>3900.39575762</v>
      </c>
      <c r="M113" s="35">
        <v>967.03310080999995</v>
      </c>
      <c r="N113" s="35">
        <f t="shared" ref="N113" si="421">SUM(O113:P113)</f>
        <v>117837.74559771</v>
      </c>
      <c r="O113" s="35">
        <v>77594.329235140001</v>
      </c>
      <c r="P113" s="35">
        <f t="shared" ref="P113" si="422">SUM(Q113:S113)</f>
        <v>40243.416362570002</v>
      </c>
      <c r="Q113" s="35">
        <v>14977.105751859999</v>
      </c>
      <c r="R113" s="35">
        <v>2186.4582954199996</v>
      </c>
      <c r="S113" s="35">
        <v>23079.852315289998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238417.20959062001</v>
      </c>
      <c r="C114" s="35">
        <f t="shared" ref="C114" si="423">I114+O114</f>
        <v>160598.31732311001</v>
      </c>
      <c r="D114" s="35">
        <f t="shared" ref="D114" si="424">J114+P114</f>
        <v>77818.892267510004</v>
      </c>
      <c r="E114" s="35">
        <f t="shared" ref="E114" si="425">K114+Q114</f>
        <v>49152.851146860005</v>
      </c>
      <c r="F114" s="35">
        <f t="shared" ref="F114" si="426">L114+R114</f>
        <v>5350.19473062</v>
      </c>
      <c r="G114" s="35">
        <f t="shared" ref="G114" si="427">M114+S114</f>
        <v>23315.846390030001</v>
      </c>
      <c r="H114" s="35">
        <f t="shared" ref="H114" si="428">SUM(I114:J114)</f>
        <v>128578.58761662</v>
      </c>
      <c r="I114" s="35">
        <v>89098.516518200006</v>
      </c>
      <c r="J114" s="35">
        <f t="shared" ref="J114" si="429">SUM(K114:M114)</f>
        <v>39480.071098419998</v>
      </c>
      <c r="K114" s="35">
        <v>34531.460580190003</v>
      </c>
      <c r="L114" s="35">
        <v>3954.0052754300004</v>
      </c>
      <c r="M114" s="35">
        <v>994.60524280000004</v>
      </c>
      <c r="N114" s="35">
        <f t="shared" ref="N114" si="430">SUM(O114:P114)</f>
        <v>109838.62197399999</v>
      </c>
      <c r="O114" s="35">
        <v>71499.800804909988</v>
      </c>
      <c r="P114" s="35">
        <f t="shared" ref="P114" si="431">SUM(Q114:S114)</f>
        <v>38338.821169090006</v>
      </c>
      <c r="Q114" s="35">
        <v>14621.390566670001</v>
      </c>
      <c r="R114" s="35">
        <v>1396.18945519</v>
      </c>
      <c r="S114" s="35">
        <v>22321.241147230001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239073.98906408998</v>
      </c>
      <c r="C115" s="35">
        <f t="shared" ref="C115" si="432">I115+O115</f>
        <v>160019.69552312</v>
      </c>
      <c r="D115" s="35">
        <f t="shared" ref="D115" si="433">J115+P115</f>
        <v>79054.293540970015</v>
      </c>
      <c r="E115" s="35">
        <f t="shared" ref="E115" si="434">K115+Q115</f>
        <v>52212.189319459998</v>
      </c>
      <c r="F115" s="35">
        <f t="shared" ref="F115" si="435">L115+R115</f>
        <v>5527.3537062800006</v>
      </c>
      <c r="G115" s="35">
        <f t="shared" ref="G115" si="436">M115+S115</f>
        <v>21314.75051523</v>
      </c>
      <c r="H115" s="35">
        <f t="shared" ref="H115" si="437">SUM(I115:J115)</f>
        <v>136658.81142412001</v>
      </c>
      <c r="I115" s="35">
        <v>94953.081149849997</v>
      </c>
      <c r="J115" s="35">
        <f t="shared" ref="J115" si="438">SUM(K115:M115)</f>
        <v>41705.730274270005</v>
      </c>
      <c r="K115" s="35">
        <v>35998.84570369</v>
      </c>
      <c r="L115" s="35">
        <v>4316.9823025200003</v>
      </c>
      <c r="M115" s="35">
        <v>1389.9022680600001</v>
      </c>
      <c r="N115" s="35">
        <f t="shared" ref="N115" si="439">SUM(O115:P115)</f>
        <v>102415.17763997</v>
      </c>
      <c r="O115" s="35">
        <v>65066.61437327</v>
      </c>
      <c r="P115" s="35">
        <f t="shared" ref="P115" si="440">SUM(Q115:S115)</f>
        <v>37348.563266700003</v>
      </c>
      <c r="Q115" s="35">
        <v>16213.34361577</v>
      </c>
      <c r="R115" s="35">
        <v>1210.3714037600002</v>
      </c>
      <c r="S115" s="35">
        <v>19924.848247170001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244046.73891071999</v>
      </c>
      <c r="C116" s="35">
        <f t="shared" ref="C116" si="441">I116+O116</f>
        <v>168641.26258484001</v>
      </c>
      <c r="D116" s="35">
        <f t="shared" ref="D116" si="442">J116+P116</f>
        <v>75405.476325880009</v>
      </c>
      <c r="E116" s="35">
        <f t="shared" ref="E116" si="443">K116+Q116</f>
        <v>48871.548121760003</v>
      </c>
      <c r="F116" s="35">
        <f t="shared" ref="F116" si="444">L116+R116</f>
        <v>5425.3744246100005</v>
      </c>
      <c r="G116" s="35">
        <f t="shared" ref="G116" si="445">M116+S116</f>
        <v>21108.553779509999</v>
      </c>
      <c r="H116" s="35">
        <f t="shared" ref="H116" si="446">SUM(I116:J116)</f>
        <v>138557.13897824002</v>
      </c>
      <c r="I116" s="35">
        <v>97169.666587860003</v>
      </c>
      <c r="J116" s="35">
        <f t="shared" ref="J116" si="447">SUM(K116:M116)</f>
        <v>41387.472390380004</v>
      </c>
      <c r="K116" s="35">
        <v>36234.289425580006</v>
      </c>
      <c r="L116" s="35">
        <v>4174.8817866300005</v>
      </c>
      <c r="M116" s="35">
        <v>978.30117816999996</v>
      </c>
      <c r="N116" s="35">
        <f t="shared" ref="N116" si="448">SUM(O116:P116)</f>
        <v>105489.59993247999</v>
      </c>
      <c r="O116" s="35">
        <v>71471.595996980002</v>
      </c>
      <c r="P116" s="35">
        <f t="shared" ref="P116" si="449">SUM(Q116:S116)</f>
        <v>34018.003935499997</v>
      </c>
      <c r="Q116" s="35">
        <v>12637.258696180001</v>
      </c>
      <c r="R116" s="35">
        <v>1250.4926379799999</v>
      </c>
      <c r="S116" s="35">
        <v>20130.252601339998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242333.17784061001</v>
      </c>
      <c r="C117" s="35">
        <f t="shared" ref="C117" si="450">I117+O117</f>
        <v>170142.95559202001</v>
      </c>
      <c r="D117" s="35">
        <f t="shared" ref="D117" si="451">J117+P117</f>
        <v>72190.222248589998</v>
      </c>
      <c r="E117" s="35">
        <f t="shared" ref="E117" si="452">K117+Q117</f>
        <v>50737.197016409991</v>
      </c>
      <c r="F117" s="35">
        <f t="shared" ref="F117" si="453">L117+R117</f>
        <v>5738.3024813199991</v>
      </c>
      <c r="G117" s="35">
        <f t="shared" ref="G117" si="454">M117+S117</f>
        <v>15714.722750859999</v>
      </c>
      <c r="H117" s="35">
        <f t="shared" ref="H117" si="455">SUM(I117:J117)</f>
        <v>136053.06363729</v>
      </c>
      <c r="I117" s="35">
        <v>96462.542169370005</v>
      </c>
      <c r="J117" s="35">
        <f t="shared" ref="J117" si="456">SUM(K117:M117)</f>
        <v>39590.52146792</v>
      </c>
      <c r="K117" s="35">
        <v>34267.136336179996</v>
      </c>
      <c r="L117" s="35">
        <v>4344.5823502899993</v>
      </c>
      <c r="M117" s="35">
        <v>978.80278145000011</v>
      </c>
      <c r="N117" s="35">
        <f t="shared" ref="N117" si="457">SUM(O117:P117)</f>
        <v>106280.11420332</v>
      </c>
      <c r="O117" s="35">
        <v>73680.413422650003</v>
      </c>
      <c r="P117" s="35">
        <f t="shared" ref="P117" si="458">SUM(Q117:S117)</f>
        <v>32599.700780669998</v>
      </c>
      <c r="Q117" s="35">
        <v>16470.060680229999</v>
      </c>
      <c r="R117" s="35">
        <v>1393.7201310299999</v>
      </c>
      <c r="S117" s="35">
        <v>14735.919969409999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294066.90566854004</v>
      </c>
      <c r="C118" s="35">
        <f t="shared" ref="C118" si="459">I118+O118</f>
        <v>223759.77930587</v>
      </c>
      <c r="D118" s="35">
        <f t="shared" ref="D118" si="460">J118+P118</f>
        <v>70307.126362669995</v>
      </c>
      <c r="E118" s="35">
        <f t="shared" ref="E118" si="461">K118+Q118</f>
        <v>49247.190656189996</v>
      </c>
      <c r="F118" s="35">
        <f t="shared" ref="F118" si="462">L118+R118</f>
        <v>5553.53815072</v>
      </c>
      <c r="G118" s="35">
        <f t="shared" ref="G118" si="463">M118+S118</f>
        <v>15506.397555760001</v>
      </c>
      <c r="H118" s="35">
        <f t="shared" ref="H118" si="464">SUM(I118:J118)</f>
        <v>164196.68071533</v>
      </c>
      <c r="I118" s="35">
        <v>123306.02884474999</v>
      </c>
      <c r="J118" s="35">
        <f t="shared" ref="J118" si="465">SUM(K118:M118)</f>
        <v>40890.651870579997</v>
      </c>
      <c r="K118" s="35">
        <v>35482.26856638</v>
      </c>
      <c r="L118" s="35">
        <v>4153.7267978899999</v>
      </c>
      <c r="M118" s="35">
        <v>1254.6565063100002</v>
      </c>
      <c r="N118" s="35">
        <f t="shared" ref="N118" si="466">SUM(O118:P118)</f>
        <v>129870.22495321</v>
      </c>
      <c r="O118" s="35">
        <v>100453.75046112</v>
      </c>
      <c r="P118" s="35">
        <f t="shared" ref="P118" si="467">SUM(Q118:S118)</f>
        <v>29416.474492089998</v>
      </c>
      <c r="Q118" s="35">
        <v>13764.922089809999</v>
      </c>
      <c r="R118" s="35">
        <v>1399.81135283</v>
      </c>
      <c r="S118" s="35">
        <v>14251.74104945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314084.53384626994</v>
      </c>
      <c r="C119" s="35">
        <f t="shared" ref="C119" si="468">I119+O119</f>
        <v>244725.27994175997</v>
      </c>
      <c r="D119" s="35">
        <f t="shared" ref="D119" si="469">J119+P119</f>
        <v>69359.253904509998</v>
      </c>
      <c r="E119" s="35">
        <f t="shared" ref="E119" si="470">K119+Q119</f>
        <v>48825.424074429997</v>
      </c>
      <c r="F119" s="35">
        <f t="shared" ref="F119" si="471">L119+R119</f>
        <v>6579.7392290100006</v>
      </c>
      <c r="G119" s="35">
        <f t="shared" ref="G119" si="472">M119+S119</f>
        <v>13954.09060107</v>
      </c>
      <c r="H119" s="35">
        <f t="shared" ref="H119" si="473">SUM(I119:J119)</f>
        <v>171787.80081125998</v>
      </c>
      <c r="I119" s="35">
        <v>129519.15000187999</v>
      </c>
      <c r="J119" s="35">
        <f t="shared" ref="J119" si="474">SUM(K119:M119)</f>
        <v>42268.650809379993</v>
      </c>
      <c r="K119" s="35">
        <v>36440.843790139996</v>
      </c>
      <c r="L119" s="35">
        <v>4900.4567228900005</v>
      </c>
      <c r="M119" s="35">
        <v>927.35029635000001</v>
      </c>
      <c r="N119" s="35">
        <f t="shared" ref="N119" si="475">SUM(O119:P119)</f>
        <v>142296.73303500999</v>
      </c>
      <c r="O119" s="35">
        <v>115206.12993987999</v>
      </c>
      <c r="P119" s="35">
        <f t="shared" ref="P119" si="476">SUM(Q119:S119)</f>
        <v>27090.603095129998</v>
      </c>
      <c r="Q119" s="35">
        <v>12384.580284289999</v>
      </c>
      <c r="R119" s="35">
        <v>1679.2825061199999</v>
      </c>
      <c r="S119" s="35">
        <v>13026.74030472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313920.75068914</v>
      </c>
      <c r="C120" s="35">
        <f t="shared" ref="C120" si="477">I120+O120</f>
        <v>244420.07469126</v>
      </c>
      <c r="D120" s="35">
        <f t="shared" ref="D120" si="478">J120+P120</f>
        <v>69500.675997879996</v>
      </c>
      <c r="E120" s="35">
        <f t="shared" ref="E120" si="479">K120+Q120</f>
        <v>48366.317061279995</v>
      </c>
      <c r="F120" s="35">
        <f t="shared" ref="F120" si="480">L120+R120</f>
        <v>6785.3421599100002</v>
      </c>
      <c r="G120" s="35">
        <f t="shared" ref="G120" si="481">M120+S120</f>
        <v>14349.016776689999</v>
      </c>
      <c r="H120" s="35">
        <f t="shared" ref="H120" si="482">SUM(I120:J120)</f>
        <v>171231.87245975999</v>
      </c>
      <c r="I120" s="35">
        <v>128946.07926531999</v>
      </c>
      <c r="J120" s="35">
        <f t="shared" ref="J120" si="483">SUM(K120:M120)</f>
        <v>42285.79319443999</v>
      </c>
      <c r="K120" s="35">
        <v>36067.159986479994</v>
      </c>
      <c r="L120" s="35">
        <v>4805.2117237000002</v>
      </c>
      <c r="M120" s="35">
        <v>1413.4214842599999</v>
      </c>
      <c r="N120" s="35">
        <f t="shared" ref="N120" si="484">SUM(O120:P120)</f>
        <v>142688.87822938</v>
      </c>
      <c r="O120" s="35">
        <v>115473.99542594</v>
      </c>
      <c r="P120" s="35">
        <f t="shared" ref="P120" si="485">SUM(Q120:S120)</f>
        <v>27214.882803439999</v>
      </c>
      <c r="Q120" s="35">
        <v>12299.157074800001</v>
      </c>
      <c r="R120" s="35">
        <v>1980.1304362100002</v>
      </c>
      <c r="S120" s="35">
        <v>12935.59529243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300107.54066633002</v>
      </c>
      <c r="C121" s="35">
        <f t="shared" ref="C121" si="486">I121+O121</f>
        <v>230040.50765431</v>
      </c>
      <c r="D121" s="35">
        <f t="shared" ref="D121" si="487">J121+P121</f>
        <v>70067.033012019994</v>
      </c>
      <c r="E121" s="35">
        <f t="shared" ref="E121" si="488">K121+Q121</f>
        <v>50322.393201420011</v>
      </c>
      <c r="F121" s="35">
        <f t="shared" ref="F121" si="489">L121+R121</f>
        <v>6334.2633831800003</v>
      </c>
      <c r="G121" s="35">
        <f t="shared" ref="G121" si="490">M121+S121</f>
        <v>13410.37642742</v>
      </c>
      <c r="H121" s="35">
        <f t="shared" ref="H121" si="491">SUM(I121:J121)</f>
        <v>153511.25746244</v>
      </c>
      <c r="I121" s="35">
        <v>109424.28498015</v>
      </c>
      <c r="J121" s="35">
        <f t="shared" ref="J121" si="492">SUM(K121:M121)</f>
        <v>44086.972482290003</v>
      </c>
      <c r="K121" s="35">
        <v>38050.377557800006</v>
      </c>
      <c r="L121" s="35">
        <v>4625.08418188</v>
      </c>
      <c r="M121" s="35">
        <v>1411.5107426099999</v>
      </c>
      <c r="N121" s="35">
        <f t="shared" ref="N121" si="493">SUM(O121:P121)</f>
        <v>146596.28320388999</v>
      </c>
      <c r="O121" s="35">
        <v>120616.22267416</v>
      </c>
      <c r="P121" s="35">
        <f t="shared" ref="P121" si="494">SUM(Q121:S121)</f>
        <v>25980.060529729999</v>
      </c>
      <c r="Q121" s="35">
        <v>12272.015643620001</v>
      </c>
      <c r="R121" s="35">
        <v>1709.1792013000002</v>
      </c>
      <c r="S121" s="35">
        <v>11998.86568481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288906.65599927003</v>
      </c>
      <c r="C122" s="35">
        <f t="shared" ref="C122" si="495">I122+O122</f>
        <v>220371.61343081002</v>
      </c>
      <c r="D122" s="35">
        <f t="shared" ref="D122" si="496">J122+P122</f>
        <v>68535.04256845999</v>
      </c>
      <c r="E122" s="35">
        <f t="shared" ref="E122" si="497">K122+Q122</f>
        <v>48046.196628220001</v>
      </c>
      <c r="F122" s="35">
        <f t="shared" ref="F122" si="498">L122+R122</f>
        <v>7008.35791384</v>
      </c>
      <c r="G122" s="35">
        <f t="shared" ref="G122" si="499">M122+S122</f>
        <v>13480.488026399998</v>
      </c>
      <c r="H122" s="35">
        <f t="shared" ref="H122" si="500">SUM(I122:J122)</f>
        <v>148416.80932192001</v>
      </c>
      <c r="I122" s="35">
        <v>105621.0699576</v>
      </c>
      <c r="J122" s="35">
        <f t="shared" ref="J122" si="501">SUM(K122:M122)</f>
        <v>42795.739364319998</v>
      </c>
      <c r="K122" s="35">
        <v>36597.277289229998</v>
      </c>
      <c r="L122" s="35">
        <v>5106.8075071700005</v>
      </c>
      <c r="M122" s="35">
        <v>1091.6545679199999</v>
      </c>
      <c r="N122" s="35">
        <f t="shared" ref="N122" si="502">SUM(O122:P122)</f>
        <v>140489.84667735</v>
      </c>
      <c r="O122" s="35">
        <v>114750.54347321001</v>
      </c>
      <c r="P122" s="35">
        <f t="shared" ref="P122" si="503">SUM(Q122:S122)</f>
        <v>25739.30320414</v>
      </c>
      <c r="Q122" s="35">
        <v>11448.919338989999</v>
      </c>
      <c r="R122" s="35">
        <v>1901.5504066699998</v>
      </c>
      <c r="S122" s="35">
        <v>12388.83345848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293710.65645482001</v>
      </c>
      <c r="C123" s="35">
        <f t="shared" ref="C123" si="504">I123+O123</f>
        <v>216890.92066162001</v>
      </c>
      <c r="D123" s="35">
        <f t="shared" ref="D123" si="505">J123+P123</f>
        <v>76819.735793200001</v>
      </c>
      <c r="E123" s="35">
        <f t="shared" ref="E123" si="506">K123+Q123</f>
        <v>60384.134123290001</v>
      </c>
      <c r="F123" s="35">
        <f t="shared" ref="F123" si="507">L123+R123</f>
        <v>6830.3020347199999</v>
      </c>
      <c r="G123" s="35">
        <f t="shared" ref="G123" si="508">M123+S123</f>
        <v>9605.2996351900001</v>
      </c>
      <c r="H123" s="35">
        <f t="shared" ref="H123" si="509">SUM(I123:J123)</f>
        <v>154122.48135750002</v>
      </c>
      <c r="I123" s="35">
        <v>102266.19377702</v>
      </c>
      <c r="J123" s="35">
        <f t="shared" ref="J123" si="510">SUM(K123:M123)</f>
        <v>51856.287580479999</v>
      </c>
      <c r="K123" s="35">
        <v>46032.607995589999</v>
      </c>
      <c r="L123" s="35">
        <v>4912.7286794399997</v>
      </c>
      <c r="M123" s="35">
        <v>910.95090544999994</v>
      </c>
      <c r="N123" s="35">
        <f t="shared" ref="N123" si="511">SUM(O123:P123)</f>
        <v>139588.17509732</v>
      </c>
      <c r="O123" s="35">
        <v>114624.72688460001</v>
      </c>
      <c r="P123" s="35">
        <f t="shared" ref="P123" si="512">SUM(Q123:S123)</f>
        <v>24963.448212720003</v>
      </c>
      <c r="Q123" s="35">
        <v>14351.526127700003</v>
      </c>
      <c r="R123" s="35">
        <v>1917.57335528</v>
      </c>
      <c r="S123" s="35">
        <v>8694.3487297400006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293514.89488908002</v>
      </c>
      <c r="C124" s="35">
        <f t="shared" ref="C124" si="513">I124+O124</f>
        <v>212490.68482741999</v>
      </c>
      <c r="D124" s="35">
        <f t="shared" ref="D124" si="514">J124+P124</f>
        <v>81024.210061660007</v>
      </c>
      <c r="E124" s="35">
        <f t="shared" ref="E124" si="515">K124+Q124</f>
        <v>65342.852821740002</v>
      </c>
      <c r="F124" s="35">
        <f t="shared" ref="F124" si="516">L124+R124</f>
        <v>6313.6850527399993</v>
      </c>
      <c r="G124" s="35">
        <f t="shared" ref="G124" si="517">M124+S124</f>
        <v>9367.67218718</v>
      </c>
      <c r="H124" s="35">
        <f t="shared" ref="H124" si="518">SUM(I124:J124)</f>
        <v>160845.68678697001</v>
      </c>
      <c r="I124" s="35">
        <v>105611.3880616</v>
      </c>
      <c r="J124" s="35">
        <f t="shared" ref="J124" si="519">SUM(K124:M124)</f>
        <v>55234.298725370005</v>
      </c>
      <c r="K124" s="35">
        <v>49794.411572120007</v>
      </c>
      <c r="L124" s="35">
        <v>4542.9765234499991</v>
      </c>
      <c r="M124" s="35">
        <v>896.91062980000004</v>
      </c>
      <c r="N124" s="35">
        <f t="shared" ref="N124" si="520">SUM(O124:P124)</f>
        <v>132669.20810211002</v>
      </c>
      <c r="O124" s="35">
        <v>106879.29676582001</v>
      </c>
      <c r="P124" s="35">
        <f t="shared" ref="P124" si="521">SUM(Q124:S124)</f>
        <v>25789.911336289999</v>
      </c>
      <c r="Q124" s="35">
        <v>15548.441249619998</v>
      </c>
      <c r="R124" s="35">
        <v>1770.7085292899999</v>
      </c>
      <c r="S124" s="35">
        <v>8470.7615573799994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309084.65075239004</v>
      </c>
      <c r="C125" s="35">
        <f t="shared" ref="C125" si="522">I125+O125</f>
        <v>223974.32095475</v>
      </c>
      <c r="D125" s="35">
        <f t="shared" ref="D125" si="523">J125+P125</f>
        <v>85110.329797639992</v>
      </c>
      <c r="E125" s="35">
        <f t="shared" ref="E125" si="524">K125+Q125</f>
        <v>71514.528761059992</v>
      </c>
      <c r="F125" s="35">
        <f t="shared" ref="F125" si="525">L125+R125</f>
        <v>7064.1061713900008</v>
      </c>
      <c r="G125" s="35">
        <f t="shared" ref="G125" si="526">M125+S125</f>
        <v>6531.6948651900002</v>
      </c>
      <c r="H125" s="35">
        <f t="shared" ref="H125" si="527">SUM(I125:J125)</f>
        <v>168757.06117874998</v>
      </c>
      <c r="I125" s="35">
        <v>108110.26225769999</v>
      </c>
      <c r="J125" s="35">
        <f t="shared" ref="J125" si="528">SUM(K125:M125)</f>
        <v>60646.798921049995</v>
      </c>
      <c r="K125" s="35">
        <v>54731.535629269994</v>
      </c>
      <c r="L125" s="35">
        <v>5059.7328535100005</v>
      </c>
      <c r="M125" s="35">
        <v>855.53043826999999</v>
      </c>
      <c r="N125" s="35">
        <f t="shared" ref="N125" si="529">SUM(O125:P125)</f>
        <v>140327.58957364</v>
      </c>
      <c r="O125" s="35">
        <v>115864.05869705</v>
      </c>
      <c r="P125" s="35">
        <f t="shared" ref="P125" si="530">SUM(Q125:S125)</f>
        <v>24463.530876590001</v>
      </c>
      <c r="Q125" s="35">
        <v>16782.993131790001</v>
      </c>
      <c r="R125" s="35">
        <v>2004.3733178800001</v>
      </c>
      <c r="S125" s="35">
        <v>5676.1644269200006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307383.31776521</v>
      </c>
      <c r="C126" s="35">
        <f t="shared" ref="C126" si="531">I126+O126</f>
        <v>220268.55000163001</v>
      </c>
      <c r="D126" s="35">
        <f t="shared" ref="D126" si="532">J126+P126</f>
        <v>87114.767763579992</v>
      </c>
      <c r="E126" s="35">
        <f t="shared" ref="E126" si="533">K126+Q126</f>
        <v>74444.086301069998</v>
      </c>
      <c r="F126" s="35">
        <f t="shared" ref="F126" si="534">L126+R126</f>
        <v>6900.3007222699998</v>
      </c>
      <c r="G126" s="35">
        <f t="shared" ref="G126" si="535">M126+S126</f>
        <v>5770.3807402399998</v>
      </c>
      <c r="H126" s="35">
        <f t="shared" ref="H126" si="536">SUM(I126:J126)</f>
        <v>174283.96157384</v>
      </c>
      <c r="I126" s="35">
        <v>110736.18804189001</v>
      </c>
      <c r="J126" s="35">
        <f t="shared" ref="J126" si="537">SUM(K126:M126)</f>
        <v>63547.773531949992</v>
      </c>
      <c r="K126" s="35">
        <v>57377.911773569998</v>
      </c>
      <c r="L126" s="35">
        <v>4866.4026290499996</v>
      </c>
      <c r="M126" s="35">
        <v>1303.45912933</v>
      </c>
      <c r="N126" s="35">
        <f t="shared" ref="N126" si="538">SUM(O126:P126)</f>
        <v>133099.35619137</v>
      </c>
      <c r="O126" s="35">
        <v>109532.36195974</v>
      </c>
      <c r="P126" s="35">
        <f t="shared" ref="P126" si="539">SUM(Q126:S126)</f>
        <v>23566.99423163</v>
      </c>
      <c r="Q126" s="35">
        <v>17066.174527499999</v>
      </c>
      <c r="R126" s="35">
        <v>2033.89809322</v>
      </c>
      <c r="S126" s="35">
        <v>4466.9216109099998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321172.59676201001</v>
      </c>
      <c r="C127" s="35">
        <f t="shared" ref="C127" si="540">I127+O127</f>
        <v>230032.15532319</v>
      </c>
      <c r="D127" s="35">
        <f t="shared" ref="D127" si="541">J127+P127</f>
        <v>91140.441438820009</v>
      </c>
      <c r="E127" s="35">
        <f t="shared" ref="E127" si="542">K127+Q127</f>
        <v>78398.926932900009</v>
      </c>
      <c r="F127" s="35">
        <f t="shared" ref="F127" si="543">L127+R127</f>
        <v>6723.9625270799997</v>
      </c>
      <c r="G127" s="35">
        <f t="shared" ref="G127" si="544">M127+S127</f>
        <v>6017.5519788399997</v>
      </c>
      <c r="H127" s="35">
        <f t="shared" ref="H127" si="545">SUM(I127:J127)</f>
        <v>179871.10188007</v>
      </c>
      <c r="I127" s="35">
        <v>112463.52279694</v>
      </c>
      <c r="J127" s="35">
        <f t="shared" ref="J127" si="546">SUM(K127:M127)</f>
        <v>67407.579083130011</v>
      </c>
      <c r="K127" s="35">
        <v>60654.766525880004</v>
      </c>
      <c r="L127" s="35">
        <v>4670.9914183199999</v>
      </c>
      <c r="M127" s="35">
        <v>2081.82113893</v>
      </c>
      <c r="N127" s="35">
        <f t="shared" ref="N127" si="547">SUM(O127:P127)</f>
        <v>141301.49488194002</v>
      </c>
      <c r="O127" s="35">
        <v>117568.63252625</v>
      </c>
      <c r="P127" s="35">
        <f t="shared" ref="P127" si="548">SUM(Q127:S127)</f>
        <v>23732.862355690002</v>
      </c>
      <c r="Q127" s="35">
        <v>17744.160407020001</v>
      </c>
      <c r="R127" s="35">
        <v>2052.9711087599999</v>
      </c>
      <c r="S127" s="35">
        <v>3935.7308399100002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331154.80197599996</v>
      </c>
      <c r="C128" s="35">
        <f t="shared" ref="C128" si="549">I128+O128</f>
        <v>237239.49751426</v>
      </c>
      <c r="D128" s="35">
        <f t="shared" ref="D128" si="550">J128+P128</f>
        <v>93915.304461740001</v>
      </c>
      <c r="E128" s="35">
        <f t="shared" ref="E128" si="551">K128+Q128</f>
        <v>81887.30373503</v>
      </c>
      <c r="F128" s="35">
        <f t="shared" ref="F128" si="552">L128+R128</f>
        <v>6611.0860574800008</v>
      </c>
      <c r="G128" s="35">
        <f t="shared" ref="G128" si="553">M128+S128</f>
        <v>5416.9146692300001</v>
      </c>
      <c r="H128" s="35">
        <f t="shared" ref="H128" si="554">SUM(I128:J128)</f>
        <v>191259.32605904</v>
      </c>
      <c r="I128" s="35">
        <v>120938.36423526</v>
      </c>
      <c r="J128" s="35">
        <f t="shared" ref="J128" si="555">SUM(K128:M128)</f>
        <v>70320.961823780002</v>
      </c>
      <c r="K128" s="35">
        <v>63737.492798210005</v>
      </c>
      <c r="L128" s="35">
        <v>4462.1513548900002</v>
      </c>
      <c r="M128" s="35">
        <v>2121.31767068</v>
      </c>
      <c r="N128" s="35">
        <f t="shared" ref="N128" si="556">SUM(O128:P128)</f>
        <v>139895.47591695999</v>
      </c>
      <c r="O128" s="35">
        <v>116301.133279</v>
      </c>
      <c r="P128" s="35">
        <f t="shared" ref="P128" si="557">SUM(Q128:S128)</f>
        <v>23594.342637959999</v>
      </c>
      <c r="Q128" s="35">
        <v>18149.810936820002</v>
      </c>
      <c r="R128" s="35">
        <v>2148.9347025900001</v>
      </c>
      <c r="S128" s="35">
        <v>3295.5969985499996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331736.41232364002</v>
      </c>
      <c r="C129" s="35">
        <f t="shared" ref="C129" si="558">I129+O129</f>
        <v>244539.03027695999</v>
      </c>
      <c r="D129" s="35">
        <f t="shared" ref="D129" si="559">J129+P129</f>
        <v>87197.382046679995</v>
      </c>
      <c r="E129" s="35">
        <f t="shared" ref="E129" si="560">K129+Q129</f>
        <v>77221.738706079996</v>
      </c>
      <c r="F129" s="35">
        <f t="shared" ref="F129" si="561">L129+R129</f>
        <v>6683.60793517</v>
      </c>
      <c r="G129" s="35">
        <f t="shared" ref="G129" si="562">M129+S129</f>
        <v>3292.0354054300001</v>
      </c>
      <c r="H129" s="35">
        <f t="shared" ref="H129" si="563">SUM(I129:J129)</f>
        <v>191685.19113847002</v>
      </c>
      <c r="I129" s="35">
        <v>128281.41178556001</v>
      </c>
      <c r="J129" s="35">
        <f t="shared" ref="J129" si="564">SUM(K129:M129)</f>
        <v>63403.779352910002</v>
      </c>
      <c r="K129" s="35">
        <v>57602.296769799999</v>
      </c>
      <c r="L129" s="35">
        <v>4828.4754245300001</v>
      </c>
      <c r="M129" s="35">
        <v>973.00715858000001</v>
      </c>
      <c r="N129" s="35">
        <f t="shared" ref="N129" si="565">SUM(O129:P129)</f>
        <v>140051.22118517</v>
      </c>
      <c r="O129" s="35">
        <v>116257.6184914</v>
      </c>
      <c r="P129" s="35">
        <f t="shared" ref="P129" si="566">SUM(Q129:S129)</f>
        <v>23793.602693770001</v>
      </c>
      <c r="Q129" s="35">
        <v>19619.44193628</v>
      </c>
      <c r="R129" s="35">
        <v>1855.1325106400002</v>
      </c>
      <c r="S129" s="35">
        <v>2319.02824685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332510.22577931004</v>
      </c>
      <c r="C130" s="35">
        <f t="shared" ref="C130" si="567">I130+O130</f>
        <v>237069.25320501003</v>
      </c>
      <c r="D130" s="35">
        <f t="shared" ref="D130" si="568">J130+P130</f>
        <v>95440.972574300002</v>
      </c>
      <c r="E130" s="35">
        <f t="shared" ref="E130" si="569">K130+Q130</f>
        <v>83501.662140340006</v>
      </c>
      <c r="F130" s="35">
        <f t="shared" ref="F130" si="570">L130+R130</f>
        <v>8020.2513940200006</v>
      </c>
      <c r="G130" s="35">
        <f t="shared" ref="G130" si="571">M130+S130</f>
        <v>3919.0590399399998</v>
      </c>
      <c r="H130" s="35">
        <f t="shared" ref="H130" si="572">SUM(I130:J130)</f>
        <v>211356.88360249001</v>
      </c>
      <c r="I130" s="35">
        <v>141644.46073397002</v>
      </c>
      <c r="J130" s="35">
        <f t="shared" ref="J130" si="573">SUM(K130:M130)</f>
        <v>69712.422868520007</v>
      </c>
      <c r="K130" s="35">
        <v>62009.040815390006</v>
      </c>
      <c r="L130" s="35">
        <v>6398.3238457500001</v>
      </c>
      <c r="M130" s="35">
        <v>1305.0582073799999</v>
      </c>
      <c r="N130" s="35">
        <f t="shared" ref="N130" si="574">SUM(O130:P130)</f>
        <v>121153.34217682001</v>
      </c>
      <c r="O130" s="35">
        <v>95424.792471040011</v>
      </c>
      <c r="P130" s="35">
        <f t="shared" ref="P130" si="575">SUM(Q130:S130)</f>
        <v>25728.549705779998</v>
      </c>
      <c r="Q130" s="35">
        <v>21492.62132495</v>
      </c>
      <c r="R130" s="35">
        <v>1621.92754827</v>
      </c>
      <c r="S130" s="35">
        <v>2614.0008325600002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334698.44941473007</v>
      </c>
      <c r="C131" s="35">
        <f t="shared" ref="C131" si="576">I131+O131</f>
        <v>243855.77989043001</v>
      </c>
      <c r="D131" s="35">
        <f t="shared" ref="D131" si="577">J131+P131</f>
        <v>90842.669524299999</v>
      </c>
      <c r="E131" s="35">
        <f t="shared" ref="E131" si="578">K131+Q131</f>
        <v>78282.212668810011</v>
      </c>
      <c r="F131" s="35">
        <f t="shared" ref="F131" si="579">L131+R131</f>
        <v>8352.80690349</v>
      </c>
      <c r="G131" s="35">
        <f t="shared" ref="G131" si="580">M131+S131</f>
        <v>4207.6499519999998</v>
      </c>
      <c r="H131" s="35">
        <f t="shared" ref="H131" si="581">SUM(I131:J131)</f>
        <v>208647.37321796</v>
      </c>
      <c r="I131" s="35">
        <v>139691.38559826001</v>
      </c>
      <c r="J131" s="35">
        <f t="shared" ref="J131" si="582">SUM(K131:M131)</f>
        <v>68955.987619699998</v>
      </c>
      <c r="K131" s="35">
        <v>60398.779025630007</v>
      </c>
      <c r="L131" s="35">
        <v>6815.58292566</v>
      </c>
      <c r="M131" s="35">
        <v>1741.6256684099999</v>
      </c>
      <c r="N131" s="35">
        <f t="shared" ref="N131" si="583">SUM(O131:P131)</f>
        <v>126051.07619677001</v>
      </c>
      <c r="O131" s="35">
        <v>104164.39429217001</v>
      </c>
      <c r="P131" s="35">
        <f t="shared" ref="P131" si="584">SUM(Q131:S131)</f>
        <v>21886.681904599998</v>
      </c>
      <c r="Q131" s="35">
        <v>17883.43364318</v>
      </c>
      <c r="R131" s="35">
        <v>1537.2239778300002</v>
      </c>
      <c r="S131" s="35">
        <v>2466.0242835899999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329970.23569275002</v>
      </c>
      <c r="C132" s="35">
        <f t="shared" ref="C132" si="585">I132+O132</f>
        <v>244321.43522730001</v>
      </c>
      <c r="D132" s="35">
        <f t="shared" ref="D132" si="586">J132+P132</f>
        <v>85648.800465450011</v>
      </c>
      <c r="E132" s="35">
        <f t="shared" ref="E132" si="587">K132+Q132</f>
        <v>74423.563951140008</v>
      </c>
      <c r="F132" s="35">
        <f t="shared" ref="F132" si="588">L132+R132</f>
        <v>8229.0664403999999</v>
      </c>
      <c r="G132" s="35">
        <f t="shared" ref="G132" si="589">M132+S132</f>
        <v>2996.1700739100006</v>
      </c>
      <c r="H132" s="35">
        <f t="shared" ref="H132" si="590">SUM(I132:J132)</f>
        <v>206629.06947024999</v>
      </c>
      <c r="I132" s="35">
        <v>142159.69899792</v>
      </c>
      <c r="J132" s="35">
        <f t="shared" ref="J132" si="591">SUM(K132:M132)</f>
        <v>64469.370472330003</v>
      </c>
      <c r="K132" s="35">
        <v>56909.780325230007</v>
      </c>
      <c r="L132" s="35">
        <v>6619.9483319600004</v>
      </c>
      <c r="M132" s="35">
        <v>939.64181514000006</v>
      </c>
      <c r="N132" s="35">
        <f t="shared" ref="N132" si="592">SUM(O132:P132)</f>
        <v>123341.1662225</v>
      </c>
      <c r="O132" s="35">
        <v>102161.73622938001</v>
      </c>
      <c r="P132" s="35">
        <f t="shared" ref="P132" si="593">SUM(Q132:S132)</f>
        <v>21179.42999312</v>
      </c>
      <c r="Q132" s="35">
        <v>17513.78362591</v>
      </c>
      <c r="R132" s="35">
        <v>1609.11810844</v>
      </c>
      <c r="S132" s="35">
        <v>2056.5282587700003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343189.03728495998</v>
      </c>
      <c r="C133" s="35">
        <f t="shared" ref="C133" si="594">I133+O133</f>
        <v>258340.28946306001</v>
      </c>
      <c r="D133" s="35">
        <f t="shared" ref="D133" si="595">J133+P133</f>
        <v>84848.747821900004</v>
      </c>
      <c r="E133" s="35">
        <f t="shared" ref="E133" si="596">K133+Q133</f>
        <v>72941.301398700001</v>
      </c>
      <c r="F133" s="35">
        <f t="shared" ref="F133" si="597">L133+R133</f>
        <v>8224.8629428599997</v>
      </c>
      <c r="G133" s="35">
        <f t="shared" ref="G133" si="598">M133+S133</f>
        <v>3682.5834803400003</v>
      </c>
      <c r="H133" s="35">
        <f t="shared" ref="H133" si="599">SUM(I133:J133)</f>
        <v>209787.62894579</v>
      </c>
      <c r="I133" s="35">
        <v>144492.21624628</v>
      </c>
      <c r="J133" s="35">
        <f t="shared" ref="J133" si="600">SUM(K133:M133)</f>
        <v>65295.412699509994</v>
      </c>
      <c r="K133" s="35">
        <v>56733.645921359996</v>
      </c>
      <c r="L133" s="35">
        <v>7012.8837655100006</v>
      </c>
      <c r="M133" s="35">
        <v>1548.8830126400001</v>
      </c>
      <c r="N133" s="35">
        <f t="shared" ref="N133" si="601">SUM(O133:P133)</f>
        <v>133401.40833917001</v>
      </c>
      <c r="O133" s="35">
        <v>113848.07321678</v>
      </c>
      <c r="P133" s="35">
        <f t="shared" ref="P133" si="602">SUM(Q133:S133)</f>
        <v>19553.335122390003</v>
      </c>
      <c r="Q133" s="35">
        <v>16207.65547734</v>
      </c>
      <c r="R133" s="35">
        <v>1211.9791773500001</v>
      </c>
      <c r="S133" s="35">
        <v>2133.7004677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350493.30719216994</v>
      </c>
      <c r="C134" s="35">
        <f t="shared" ref="C134" si="603">I134+O134</f>
        <v>266469.08010776999</v>
      </c>
      <c r="D134" s="35">
        <f t="shared" ref="D134" si="604">J134+P134</f>
        <v>84024.227084400001</v>
      </c>
      <c r="E134" s="35">
        <f t="shared" ref="E134" si="605">K134+Q134</f>
        <v>71626.918976119996</v>
      </c>
      <c r="F134" s="35">
        <f t="shared" ref="F134" si="606">L134+R134</f>
        <v>8439.1134957499999</v>
      </c>
      <c r="G134" s="35">
        <f t="shared" ref="G134" si="607">M134+S134</f>
        <v>3958.1946125300001</v>
      </c>
      <c r="H134" s="35">
        <f t="shared" ref="H134" si="608">SUM(I134:J134)</f>
        <v>211002.20800424</v>
      </c>
      <c r="I134" s="35">
        <v>145502.97736523001</v>
      </c>
      <c r="J134" s="35">
        <f t="shared" ref="J134" si="609">SUM(K134:M134)</f>
        <v>65499.230639009998</v>
      </c>
      <c r="K134" s="35">
        <v>57116.660004339996</v>
      </c>
      <c r="L134" s="35">
        <v>7172.5757519599993</v>
      </c>
      <c r="M134" s="35">
        <v>1209.99488271</v>
      </c>
      <c r="N134" s="35">
        <f t="shared" ref="N134" si="610">SUM(O134:P134)</f>
        <v>139491.09918793</v>
      </c>
      <c r="O134" s="35">
        <v>120966.10274254</v>
      </c>
      <c r="P134" s="35">
        <f t="shared" ref="P134" si="611">SUM(Q134:S134)</f>
        <v>18524.996445389999</v>
      </c>
      <c r="Q134" s="35">
        <v>14510.25897178</v>
      </c>
      <c r="R134" s="35">
        <v>1266.5377437900001</v>
      </c>
      <c r="S134" s="35">
        <v>2748.1997298199999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357645.80750441004</v>
      </c>
      <c r="C135" s="35">
        <f t="shared" ref="C135" si="612">I135+O135</f>
        <v>286111.31344106002</v>
      </c>
      <c r="D135" s="35">
        <f t="shared" ref="D135" si="613">J135+P135</f>
        <v>71534.494063350008</v>
      </c>
      <c r="E135" s="35">
        <f t="shared" ref="E135" si="614">K135+Q135</f>
        <v>59121.595126000007</v>
      </c>
      <c r="F135" s="35">
        <f t="shared" ref="F135" si="615">L135+R135</f>
        <v>7960.1967096200005</v>
      </c>
      <c r="G135" s="35">
        <f t="shared" ref="G135" si="616">M135+S135</f>
        <v>4452.7022277300002</v>
      </c>
      <c r="H135" s="35">
        <f t="shared" ref="H135" si="617">SUM(I135:J135)</f>
        <v>215756.98426033999</v>
      </c>
      <c r="I135" s="35">
        <v>162698.21924353999</v>
      </c>
      <c r="J135" s="35">
        <f t="shared" ref="J135" si="618">SUM(K135:M135)</f>
        <v>53058.765016800004</v>
      </c>
      <c r="K135" s="35">
        <v>44462.184502480006</v>
      </c>
      <c r="L135" s="35">
        <v>6476.9576446500005</v>
      </c>
      <c r="M135" s="35">
        <v>2119.62286967</v>
      </c>
      <c r="N135" s="35">
        <f t="shared" ref="N135" si="619">SUM(O135:P135)</f>
        <v>141888.82324406999</v>
      </c>
      <c r="O135" s="35">
        <v>123413.09419752</v>
      </c>
      <c r="P135" s="35">
        <f t="shared" ref="P135" si="620">SUM(Q135:S135)</f>
        <v>18475.729046550001</v>
      </c>
      <c r="Q135" s="35">
        <v>14659.41062352</v>
      </c>
      <c r="R135" s="35">
        <v>1483.2390649700001</v>
      </c>
      <c r="S135" s="35">
        <v>2333.0793580600002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354714.42446817999</v>
      </c>
      <c r="C136" s="35">
        <f t="shared" ref="C136" si="621">I136+O136</f>
        <v>279414.55834237998</v>
      </c>
      <c r="D136" s="35">
        <f t="shared" ref="D136" si="622">J136+P136</f>
        <v>75299.866125800007</v>
      </c>
      <c r="E136" s="35">
        <f t="shared" ref="E136" si="623">K136+Q136</f>
        <v>61968.490999679998</v>
      </c>
      <c r="F136" s="35">
        <f t="shared" ref="F136" si="624">L136+R136</f>
        <v>7806.1647582799997</v>
      </c>
      <c r="G136" s="35">
        <f t="shared" ref="G136" si="625">M136+S136</f>
        <v>5525.2103678399999</v>
      </c>
      <c r="H136" s="35">
        <f t="shared" ref="H136" si="626">SUM(I136:J136)</f>
        <v>221147.27932246999</v>
      </c>
      <c r="I136" s="35">
        <v>164508.04886772999</v>
      </c>
      <c r="J136" s="35">
        <f t="shared" ref="J136" si="627">SUM(K136:M136)</f>
        <v>56639.230454739998</v>
      </c>
      <c r="K136" s="35">
        <v>47981.518398269996</v>
      </c>
      <c r="L136" s="35">
        <v>6295.6826890999992</v>
      </c>
      <c r="M136" s="35">
        <v>2362.0293673699998</v>
      </c>
      <c r="N136" s="35">
        <f t="shared" ref="N136" si="628">SUM(O136:P136)</f>
        <v>133567.14514571</v>
      </c>
      <c r="O136" s="35">
        <v>114906.50947465</v>
      </c>
      <c r="P136" s="35">
        <f t="shared" ref="P136" si="629">SUM(Q136:S136)</f>
        <v>18660.635671060001</v>
      </c>
      <c r="Q136" s="35">
        <v>13986.972601410002</v>
      </c>
      <c r="R136" s="35">
        <v>1510.4820691800001</v>
      </c>
      <c r="S136" s="35">
        <v>3163.1810004700001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361115.06716906</v>
      </c>
      <c r="C137" s="35">
        <f t="shared" ref="C137" si="630">I137+O137</f>
        <v>269360.49489941</v>
      </c>
      <c r="D137" s="35">
        <f t="shared" ref="D137" si="631">J137+P137</f>
        <v>91754.572269650002</v>
      </c>
      <c r="E137" s="35">
        <f t="shared" ref="E137" si="632">K137+Q137</f>
        <v>77671.482094509993</v>
      </c>
      <c r="F137" s="35">
        <f t="shared" ref="F137" si="633">L137+R137</f>
        <v>8131.5553386600004</v>
      </c>
      <c r="G137" s="35">
        <f t="shared" ref="G137" si="634">M137+S137</f>
        <v>5951.5348364799993</v>
      </c>
      <c r="H137" s="35">
        <f t="shared" ref="H137" si="635">SUM(I137:J137)</f>
        <v>228887.93244836002</v>
      </c>
      <c r="I137" s="35">
        <v>153545.02003701002</v>
      </c>
      <c r="J137" s="35">
        <f t="shared" ref="J137" si="636">SUM(K137:M137)</f>
        <v>75342.91241135</v>
      </c>
      <c r="K137" s="35">
        <v>65890.81490297</v>
      </c>
      <c r="L137" s="35">
        <v>6614.3227713600008</v>
      </c>
      <c r="M137" s="35">
        <v>2837.77473702</v>
      </c>
      <c r="N137" s="35">
        <f t="shared" ref="N137" si="637">SUM(O137:P137)</f>
        <v>132227.13472069998</v>
      </c>
      <c r="O137" s="35">
        <v>115815.47486239999</v>
      </c>
      <c r="P137" s="35">
        <f t="shared" ref="P137" si="638">SUM(Q137:S137)</f>
        <v>16411.659858300001</v>
      </c>
      <c r="Q137" s="35">
        <v>11780.66719154</v>
      </c>
      <c r="R137" s="35">
        <v>1517.2325673</v>
      </c>
      <c r="S137" s="35">
        <v>3113.7600994599998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349879.70409521001</v>
      </c>
      <c r="C138" s="35">
        <f t="shared" ref="C138" si="639">I138+O138</f>
        <v>251925.81607438001</v>
      </c>
      <c r="D138" s="35">
        <f t="shared" ref="D138" si="640">J138+P138</f>
        <v>97953.888020830011</v>
      </c>
      <c r="E138" s="35">
        <f t="shared" ref="E138" si="641">K138+Q138</f>
        <v>81579.673965880007</v>
      </c>
      <c r="F138" s="35">
        <f t="shared" ref="F138" si="642">L138+R138</f>
        <v>8598.2142634499996</v>
      </c>
      <c r="G138" s="35">
        <f t="shared" ref="G138" si="643">M138+S138</f>
        <v>7775.9997915000004</v>
      </c>
      <c r="H138" s="35">
        <f t="shared" ref="H138" si="644">SUM(I138:J138)</f>
        <v>227636.41105535004</v>
      </c>
      <c r="I138" s="35">
        <v>152774.64914190001</v>
      </c>
      <c r="J138" s="35">
        <f t="shared" ref="J138" si="645">SUM(K138:M138)</f>
        <v>74861.761913450013</v>
      </c>
      <c r="K138" s="35">
        <v>65975.708030940004</v>
      </c>
      <c r="L138" s="35">
        <v>6958.21373262</v>
      </c>
      <c r="M138" s="35">
        <v>1927.84014989</v>
      </c>
      <c r="N138" s="35">
        <f t="shared" ref="N138" si="646">SUM(O138:P138)</f>
        <v>122243.29303985999</v>
      </c>
      <c r="O138" s="35">
        <v>99151.166932479988</v>
      </c>
      <c r="P138" s="35">
        <f t="shared" ref="P138" si="647">SUM(Q138:S138)</f>
        <v>23092.126107379998</v>
      </c>
      <c r="Q138" s="35">
        <v>15603.965934939999</v>
      </c>
      <c r="R138" s="35">
        <v>1640.0005308300001</v>
      </c>
      <c r="S138" s="35">
        <v>5848.1596416100001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360563.09973362001</v>
      </c>
      <c r="C139" s="35">
        <f t="shared" ref="C139" si="648">I139+O139</f>
        <v>281321.20913720003</v>
      </c>
      <c r="D139" s="35">
        <f t="shared" ref="D139" si="649">J139+P139</f>
        <v>79241.890596419995</v>
      </c>
      <c r="E139" s="35">
        <f t="shared" ref="E139" si="650">K139+Q139</f>
        <v>62644.12151764</v>
      </c>
      <c r="F139" s="35">
        <f t="shared" ref="F139" si="651">L139+R139</f>
        <v>8556.7035545299987</v>
      </c>
      <c r="G139" s="35">
        <f t="shared" ref="G139" si="652">M139+S139</f>
        <v>8041.0655242499997</v>
      </c>
      <c r="H139" s="35">
        <f t="shared" ref="H139" si="653">SUM(I139:J139)</f>
        <v>240183.83040348004</v>
      </c>
      <c r="I139" s="35">
        <v>185900.40341765003</v>
      </c>
      <c r="J139" s="35">
        <f t="shared" ref="J139" si="654">SUM(K139:M139)</f>
        <v>54283.426985829996</v>
      </c>
      <c r="K139" s="35">
        <v>46527.818405459999</v>
      </c>
      <c r="L139" s="35">
        <v>6648.9903834299994</v>
      </c>
      <c r="M139" s="35">
        <v>1106.61819694</v>
      </c>
      <c r="N139" s="35">
        <f t="shared" ref="N139" si="655">SUM(O139:P139)</f>
        <v>120379.26933014</v>
      </c>
      <c r="O139" s="35">
        <v>95420.805719550001</v>
      </c>
      <c r="P139" s="35">
        <f t="shared" ref="P139" si="656">SUM(Q139:S139)</f>
        <v>24958.463610589999</v>
      </c>
      <c r="Q139" s="35">
        <v>16116.30311218</v>
      </c>
      <c r="R139" s="35">
        <v>1907.7131711</v>
      </c>
      <c r="S139" s="35">
        <v>6934.4473273100002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360987.46228830994</v>
      </c>
      <c r="C140" s="35">
        <f t="shared" ref="C140" si="657">I140+O140</f>
        <v>281852.08499623998</v>
      </c>
      <c r="D140" s="35">
        <f t="shared" ref="D140" si="658">J140+P140</f>
        <v>79135.377292069985</v>
      </c>
      <c r="E140" s="35">
        <f t="shared" ref="E140" si="659">K140+Q140</f>
        <v>63525.41727898</v>
      </c>
      <c r="F140" s="35">
        <f t="shared" ref="F140" si="660">L140+R140</f>
        <v>9598.6745887600009</v>
      </c>
      <c r="G140" s="35">
        <f t="shared" ref="G140" si="661">M140+S140</f>
        <v>6011.2854243299998</v>
      </c>
      <c r="H140" s="35">
        <f t="shared" ref="H140" si="662">SUM(I140:J140)</f>
        <v>242937.68928711995</v>
      </c>
      <c r="I140" s="35">
        <v>186177.85078542997</v>
      </c>
      <c r="J140" s="35">
        <f t="shared" ref="J140" si="663">SUM(K140:M140)</f>
        <v>56759.838501689992</v>
      </c>
      <c r="K140" s="35">
        <v>47982.363743299997</v>
      </c>
      <c r="L140" s="35">
        <v>7665.6650191400004</v>
      </c>
      <c r="M140" s="35">
        <v>1111.8097392500001</v>
      </c>
      <c r="N140" s="35">
        <f t="shared" ref="N140" si="664">SUM(O140:P140)</f>
        <v>118049.77300119</v>
      </c>
      <c r="O140" s="35">
        <v>95674.234210809998</v>
      </c>
      <c r="P140" s="35">
        <f t="shared" ref="P140" si="665">SUM(Q140:S140)</f>
        <v>22375.53879038</v>
      </c>
      <c r="Q140" s="35">
        <v>15543.053535680001</v>
      </c>
      <c r="R140" s="35">
        <v>1933.0095696199999</v>
      </c>
      <c r="S140" s="35">
        <v>4899.4756850799995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366538.29389461997</v>
      </c>
      <c r="C141" s="35">
        <f t="shared" ref="C141" si="666">I141+O141</f>
        <v>290414.05597434996</v>
      </c>
      <c r="D141" s="35">
        <f t="shared" ref="D141" si="667">J141+P141</f>
        <v>76124.23792027001</v>
      </c>
      <c r="E141" s="35">
        <f t="shared" ref="E141" si="668">K141+Q141</f>
        <v>62492.879861379995</v>
      </c>
      <c r="F141" s="35">
        <f t="shared" ref="F141" si="669">L141+R141</f>
        <v>9518.8714078800003</v>
      </c>
      <c r="G141" s="35">
        <f t="shared" ref="G141" si="670">M141+S141</f>
        <v>4112.4866510100001</v>
      </c>
      <c r="H141" s="35">
        <f t="shared" ref="H141" si="671">SUM(I141:J141)</f>
        <v>250716.04530509998</v>
      </c>
      <c r="I141" s="35">
        <v>193951.21892423998</v>
      </c>
      <c r="J141" s="35">
        <f t="shared" ref="J141" si="672">SUM(K141:M141)</f>
        <v>56764.826380860002</v>
      </c>
      <c r="K141" s="35">
        <v>48014.057042219996</v>
      </c>
      <c r="L141" s="35">
        <v>7560.8999285499995</v>
      </c>
      <c r="M141" s="35">
        <v>1189.86941009</v>
      </c>
      <c r="N141" s="35">
        <f t="shared" ref="N141" si="673">SUM(O141:P141)</f>
        <v>115822.24858952002</v>
      </c>
      <c r="O141" s="35">
        <v>96462.837050110014</v>
      </c>
      <c r="P141" s="35">
        <f t="shared" ref="P141" si="674">SUM(Q141:S141)</f>
        <v>19359.411539410001</v>
      </c>
      <c r="Q141" s="35">
        <v>14478.822819160001</v>
      </c>
      <c r="R141" s="35">
        <v>1957.97147933</v>
      </c>
      <c r="S141" s="35">
        <v>2922.6172409200003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381412.17518895003</v>
      </c>
      <c r="C142" s="35">
        <f t="shared" ref="C142" si="675">I142+O142</f>
        <v>304082.15331194003</v>
      </c>
      <c r="D142" s="35">
        <f t="shared" ref="D142" si="676">J142+P142</f>
        <v>77330.021877010004</v>
      </c>
      <c r="E142" s="35">
        <f t="shared" ref="E142" si="677">K142+Q142</f>
        <v>64315.602701800002</v>
      </c>
      <c r="F142" s="35">
        <f t="shared" ref="F142" si="678">L142+R142</f>
        <v>8701.0190767599997</v>
      </c>
      <c r="G142" s="35">
        <f t="shared" ref="G142" si="679">M142+S142</f>
        <v>4313.4000984499999</v>
      </c>
      <c r="H142" s="35">
        <f t="shared" ref="H142" si="680">SUM(I142:J142)</f>
        <v>266683.98202962999</v>
      </c>
      <c r="I142" s="35">
        <v>210227.59876774999</v>
      </c>
      <c r="J142" s="35">
        <f t="shared" ref="J142" si="681">SUM(K142:M142)</f>
        <v>56456.383261880001</v>
      </c>
      <c r="K142" s="35">
        <v>48332.881880500005</v>
      </c>
      <c r="L142" s="35">
        <v>6824.7119341800008</v>
      </c>
      <c r="M142" s="35">
        <v>1298.7894472</v>
      </c>
      <c r="N142" s="35">
        <f t="shared" ref="N142" si="682">SUM(O142:P142)</f>
        <v>114728.19315932</v>
      </c>
      <c r="O142" s="35">
        <v>93854.554544190003</v>
      </c>
      <c r="P142" s="35">
        <f t="shared" ref="P142" si="683">SUM(Q142:S142)</f>
        <v>20873.638615129999</v>
      </c>
      <c r="Q142" s="35">
        <v>15982.720821299999</v>
      </c>
      <c r="R142" s="35">
        <v>1876.3071425799999</v>
      </c>
      <c r="S142" s="35">
        <v>3014.61065125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388507.27289341</v>
      </c>
      <c r="C143" s="35">
        <f t="shared" ref="C143" si="684">I143+O143</f>
        <v>311486.07211165002</v>
      </c>
      <c r="D143" s="35">
        <f t="shared" ref="D143" si="685">J143+P143</f>
        <v>77021.20078176001</v>
      </c>
      <c r="E143" s="35">
        <f t="shared" ref="E143" si="686">K143+Q143</f>
        <v>63153.619403080003</v>
      </c>
      <c r="F143" s="35">
        <f t="shared" ref="F143" si="687">L143+R143</f>
        <v>9854.4705763099992</v>
      </c>
      <c r="G143" s="35">
        <f t="shared" ref="G143" si="688">M143+S143</f>
        <v>4013.1108023699999</v>
      </c>
      <c r="H143" s="35">
        <f t="shared" ref="H143" si="689">SUM(I143:J143)</f>
        <v>253980.33426181</v>
      </c>
      <c r="I143" s="35">
        <v>195617.0052283</v>
      </c>
      <c r="J143" s="35">
        <f t="shared" ref="J143" si="690">SUM(K143:M143)</f>
        <v>58363.329033510003</v>
      </c>
      <c r="K143" s="35">
        <v>47597.530997360001</v>
      </c>
      <c r="L143" s="35">
        <v>7959.3104436699996</v>
      </c>
      <c r="M143" s="35">
        <v>2806.4875924799999</v>
      </c>
      <c r="N143" s="35">
        <f t="shared" ref="N143" si="691">SUM(O143:P143)</f>
        <v>134526.9386316</v>
      </c>
      <c r="O143" s="35">
        <v>115869.06688334999</v>
      </c>
      <c r="P143" s="35">
        <f t="shared" ref="P143" si="692">SUM(Q143:S143)</f>
        <v>18657.871748250003</v>
      </c>
      <c r="Q143" s="35">
        <v>15556.088405720002</v>
      </c>
      <c r="R143" s="35">
        <v>1895.16013264</v>
      </c>
      <c r="S143" s="35">
        <v>1206.62320989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343718.63139339001</v>
      </c>
      <c r="C144" s="35">
        <f t="shared" ref="C144" si="693">I144+O144</f>
        <v>278987.90521278</v>
      </c>
      <c r="D144" s="35">
        <f t="shared" ref="D144" si="694">J144+P144</f>
        <v>64730.72618061</v>
      </c>
      <c r="E144" s="35">
        <f t="shared" ref="E144" si="695">K144+Q144</f>
        <v>51243.59907402</v>
      </c>
      <c r="F144" s="35">
        <f t="shared" ref="F144" si="696">L144+R144</f>
        <v>9187.619041760001</v>
      </c>
      <c r="G144" s="35">
        <f t="shared" ref="G144" si="697">M144+S144</f>
        <v>4299.50806483</v>
      </c>
      <c r="H144" s="35">
        <f t="shared" ref="H144" si="698">SUM(I144:J144)</f>
        <v>226687.93898645998</v>
      </c>
      <c r="I144" s="35">
        <v>180101.01182946999</v>
      </c>
      <c r="J144" s="35">
        <f t="shared" ref="J144" si="699">SUM(K144:M144)</f>
        <v>46586.927156990001</v>
      </c>
      <c r="K144" s="35">
        <v>36137.919070399999</v>
      </c>
      <c r="L144" s="35">
        <v>7319.2554217699999</v>
      </c>
      <c r="M144" s="35">
        <v>3129.7526648200001</v>
      </c>
      <c r="N144" s="35">
        <f t="shared" ref="N144" si="700">SUM(O144:P144)</f>
        <v>117030.69240693</v>
      </c>
      <c r="O144" s="35">
        <v>98886.893383310002</v>
      </c>
      <c r="P144" s="35">
        <f t="shared" ref="P144" si="701">SUM(Q144:S144)</f>
        <v>18143.799023619998</v>
      </c>
      <c r="Q144" s="35">
        <v>15105.68000362</v>
      </c>
      <c r="R144" s="35">
        <v>1868.3636199900002</v>
      </c>
      <c r="S144" s="35">
        <v>1169.7554000099999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325788.15693626995</v>
      </c>
      <c r="C145" s="35">
        <f t="shared" ref="C145" si="702">I145+O145</f>
        <v>273179.89983297</v>
      </c>
      <c r="D145" s="35">
        <f t="shared" ref="D145" si="703">J145+P145</f>
        <v>52608.257103299999</v>
      </c>
      <c r="E145" s="35">
        <f t="shared" ref="E145" si="704">K145+Q145</f>
        <v>42265.98217191</v>
      </c>
      <c r="F145" s="35">
        <f t="shared" ref="F145" si="705">L145+R145</f>
        <v>7659.6273649199993</v>
      </c>
      <c r="G145" s="35">
        <f t="shared" ref="G145" si="706">M145+S145</f>
        <v>2682.6475664700001</v>
      </c>
      <c r="H145" s="35">
        <f t="shared" ref="H145" si="707">SUM(I145:J145)</f>
        <v>225289.82520313998</v>
      </c>
      <c r="I145" s="35">
        <v>188246.92645676999</v>
      </c>
      <c r="J145" s="35">
        <f t="shared" ref="J145" si="708">SUM(K145:M145)</f>
        <v>37042.898746370003</v>
      </c>
      <c r="K145" s="35">
        <v>30173.344216390004</v>
      </c>
      <c r="L145" s="35">
        <v>5322.8110200299998</v>
      </c>
      <c r="M145" s="35">
        <v>1546.7435099500001</v>
      </c>
      <c r="N145" s="35">
        <f t="shared" ref="N145" si="709">SUM(O145:P145)</f>
        <v>100498.33173313001</v>
      </c>
      <c r="O145" s="35">
        <v>84932.973376200011</v>
      </c>
      <c r="P145" s="35">
        <f t="shared" ref="P145" si="710">SUM(Q145:S145)</f>
        <v>15565.358356929997</v>
      </c>
      <c r="Q145" s="35">
        <v>12092.637955519998</v>
      </c>
      <c r="R145" s="35">
        <v>2336.81634489</v>
      </c>
      <c r="S145" s="35">
        <v>1135.90405652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344033.17064487998</v>
      </c>
      <c r="C146" s="35">
        <f t="shared" ref="C146" si="711">I146+O146</f>
        <v>293522.26954428997</v>
      </c>
      <c r="D146" s="35">
        <f t="shared" ref="D146" si="712">J146+P146</f>
        <v>50510.901100590003</v>
      </c>
      <c r="E146" s="35">
        <f t="shared" ref="E146" si="713">K146+Q146</f>
        <v>40133.065076250001</v>
      </c>
      <c r="F146" s="35">
        <f t="shared" ref="F146" si="714">L146+R146</f>
        <v>7941.5762995599998</v>
      </c>
      <c r="G146" s="35">
        <f t="shared" ref="G146" si="715">M146+S146</f>
        <v>2436.2597247799999</v>
      </c>
      <c r="H146" s="35">
        <f t="shared" ref="H146" si="716">SUM(I146:J146)</f>
        <v>244183.67802835998</v>
      </c>
      <c r="I146" s="35">
        <v>203212.94780177998</v>
      </c>
      <c r="J146" s="35">
        <f t="shared" ref="J146" si="717">SUM(K146:M146)</f>
        <v>40970.730226580003</v>
      </c>
      <c r="K146" s="35">
        <v>33437.864354969999</v>
      </c>
      <c r="L146" s="35">
        <v>6168.4957851499994</v>
      </c>
      <c r="M146" s="35">
        <v>1364.37008646</v>
      </c>
      <c r="N146" s="35">
        <f t="shared" ref="N146" si="718">SUM(O146:P146)</f>
        <v>99849.492616520001</v>
      </c>
      <c r="O146" s="35">
        <v>90309.321742510001</v>
      </c>
      <c r="P146" s="35">
        <f t="shared" ref="P146" si="719">SUM(Q146:S146)</f>
        <v>9540.1708740100003</v>
      </c>
      <c r="Q146" s="35">
        <v>6695.2007212799999</v>
      </c>
      <c r="R146" s="35">
        <v>1773.08051441</v>
      </c>
      <c r="S146" s="35">
        <v>1071.8896383199999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339578.10769535002</v>
      </c>
      <c r="C147" s="35">
        <f t="shared" ref="C147" si="720">I147+O147</f>
        <v>285741.94284537999</v>
      </c>
      <c r="D147" s="35">
        <f t="shared" ref="D147" si="721">J147+P147</f>
        <v>53836.16484997001</v>
      </c>
      <c r="E147" s="35">
        <f t="shared" ref="E147" si="722">K147+Q147</f>
        <v>43390.412249240006</v>
      </c>
      <c r="F147" s="35">
        <f t="shared" ref="F147" si="723">L147+R147</f>
        <v>8009.5634802099994</v>
      </c>
      <c r="G147" s="35">
        <f t="shared" ref="G147" si="724">M147+S147</f>
        <v>2436.18912052</v>
      </c>
      <c r="H147" s="35">
        <f t="shared" ref="H147" si="725">SUM(I147:J147)</f>
        <v>238456.13215429999</v>
      </c>
      <c r="I147" s="35">
        <v>194645.49592175998</v>
      </c>
      <c r="J147" s="35">
        <f t="shared" ref="J147" si="726">SUM(K147:M147)</f>
        <v>43810.636232540004</v>
      </c>
      <c r="K147" s="35">
        <v>36180.517193170002</v>
      </c>
      <c r="L147" s="35">
        <v>6289.6781015499992</v>
      </c>
      <c r="M147" s="35">
        <v>1340.44093782</v>
      </c>
      <c r="N147" s="35">
        <f t="shared" ref="N147" si="727">SUM(O147:P147)</f>
        <v>101121.97554105001</v>
      </c>
      <c r="O147" s="35">
        <v>91096.446923620009</v>
      </c>
      <c r="P147" s="35">
        <f t="shared" ref="P147" si="728">SUM(Q147:S147)</f>
        <v>10025.528617430002</v>
      </c>
      <c r="Q147" s="35">
        <v>7209.8950560700005</v>
      </c>
      <c r="R147" s="35">
        <v>1719.8853786599998</v>
      </c>
      <c r="S147" s="35">
        <v>1095.7481827000001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338346.58228711004</v>
      </c>
      <c r="C148" s="35">
        <f t="shared" ref="C148" si="729">I148+O148</f>
        <v>280918.15741788002</v>
      </c>
      <c r="D148" s="35">
        <f t="shared" ref="D148" si="730">J148+P148</f>
        <v>57428.424869230003</v>
      </c>
      <c r="E148" s="35">
        <f t="shared" ref="E148" si="731">K148+Q148</f>
        <v>47676.501350090002</v>
      </c>
      <c r="F148" s="35">
        <f t="shared" ref="F148" si="732">L148+R148</f>
        <v>7468.3704180999994</v>
      </c>
      <c r="G148" s="35">
        <f t="shared" ref="G148" si="733">M148+S148</f>
        <v>2283.55310104</v>
      </c>
      <c r="H148" s="35">
        <f t="shared" ref="H148" si="734">SUM(I148:J148)</f>
        <v>226068.93407079001</v>
      </c>
      <c r="I148" s="35">
        <v>180482.98171566002</v>
      </c>
      <c r="J148" s="35">
        <f t="shared" ref="J148" si="735">SUM(K148:M148)</f>
        <v>45585.952355130001</v>
      </c>
      <c r="K148" s="35">
        <v>38611.362136650001</v>
      </c>
      <c r="L148" s="35">
        <v>5807.0525724199997</v>
      </c>
      <c r="M148" s="35">
        <v>1167.53764606</v>
      </c>
      <c r="N148" s="35">
        <f t="shared" ref="N148" si="736">SUM(O148:P148)</f>
        <v>112277.64821632</v>
      </c>
      <c r="O148" s="35">
        <v>100435.17570222</v>
      </c>
      <c r="P148" s="35">
        <f t="shared" ref="P148" si="737">SUM(Q148:S148)</f>
        <v>11842.472514100002</v>
      </c>
      <c r="Q148" s="35">
        <v>9065.1392134400012</v>
      </c>
      <c r="R148" s="35">
        <v>1661.3178456800001</v>
      </c>
      <c r="S148" s="35">
        <v>1116.01545498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358105.53314042999</v>
      </c>
      <c r="C149" s="35">
        <f t="shared" ref="C149" si="738">I149+O149</f>
        <v>291069.99105219997</v>
      </c>
      <c r="D149" s="35">
        <f t="shared" ref="D149" si="739">J149+P149</f>
        <v>67035.542088229995</v>
      </c>
      <c r="E149" s="35">
        <f t="shared" ref="E149" si="740">K149+Q149</f>
        <v>55505.005900190001</v>
      </c>
      <c r="F149" s="35">
        <f t="shared" ref="F149" si="741">L149+R149</f>
        <v>9053.0405800499993</v>
      </c>
      <c r="G149" s="35">
        <f t="shared" ref="G149" si="742">M149+S149</f>
        <v>2477.4956079899998</v>
      </c>
      <c r="H149" s="35">
        <f t="shared" ref="H149" si="743">SUM(I149:J149)</f>
        <v>212451.93484533002</v>
      </c>
      <c r="I149" s="35">
        <v>163327.84591077</v>
      </c>
      <c r="J149" s="35">
        <f t="shared" ref="J149" si="744">SUM(K149:M149)</f>
        <v>49124.088934560001</v>
      </c>
      <c r="K149" s="35">
        <v>41236.17768501</v>
      </c>
      <c r="L149" s="35">
        <v>6749.74442602</v>
      </c>
      <c r="M149" s="35">
        <v>1138.1668235299999</v>
      </c>
      <c r="N149" s="35">
        <f t="shared" ref="N149" si="745">SUM(O149:P149)</f>
        <v>145653.5982951</v>
      </c>
      <c r="O149" s="35">
        <v>127742.14514143</v>
      </c>
      <c r="P149" s="35">
        <f t="shared" ref="P149" si="746">SUM(Q149:S149)</f>
        <v>17911.453153670001</v>
      </c>
      <c r="Q149" s="35">
        <v>14268.828215179999</v>
      </c>
      <c r="R149" s="35">
        <v>2303.2961540299998</v>
      </c>
      <c r="S149" s="35">
        <v>1339.32878446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358552.44265133003</v>
      </c>
      <c r="C150" s="35">
        <f t="shared" ref="C150" si="747">I150+O150</f>
        <v>294524.33620068</v>
      </c>
      <c r="D150" s="35">
        <f t="shared" ref="D150" si="748">J150+P150</f>
        <v>64028.106450649997</v>
      </c>
      <c r="E150" s="35">
        <f t="shared" ref="E150" si="749">K150+Q150</f>
        <v>53488.231600409999</v>
      </c>
      <c r="F150" s="35">
        <f t="shared" ref="F150" si="750">L150+R150</f>
        <v>8181.3697688400007</v>
      </c>
      <c r="G150" s="35">
        <f t="shared" ref="G150" si="751">M150+S150</f>
        <v>2358.5050814000001</v>
      </c>
      <c r="H150" s="35">
        <f t="shared" ref="H150" si="752">SUM(I150:J150)</f>
        <v>219824.34299074003</v>
      </c>
      <c r="I150" s="35">
        <v>171278.77258335002</v>
      </c>
      <c r="J150" s="35">
        <f t="shared" ref="J150" si="753">SUM(K150:M150)</f>
        <v>48545.570407389998</v>
      </c>
      <c r="K150" s="35">
        <v>41434.524506050002</v>
      </c>
      <c r="L150" s="35">
        <v>5964.4428861800006</v>
      </c>
      <c r="M150" s="35">
        <v>1146.60301516</v>
      </c>
      <c r="N150" s="35">
        <f t="shared" ref="N150" si="754">SUM(O150:P150)</f>
        <v>138728.09966059</v>
      </c>
      <c r="O150" s="35">
        <v>123245.56361732999</v>
      </c>
      <c r="P150" s="35">
        <f t="shared" ref="P150" si="755">SUM(Q150:S150)</f>
        <v>15482.536043259999</v>
      </c>
      <c r="Q150" s="35">
        <v>12053.707094359999</v>
      </c>
      <c r="R150" s="35">
        <v>2216.92688266</v>
      </c>
      <c r="S150" s="35">
        <v>1211.9020662400001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370098.93892665999</v>
      </c>
      <c r="C151" s="35">
        <f t="shared" ref="C151" si="756">I151+O151</f>
        <v>291859.94815339998</v>
      </c>
      <c r="D151" s="35">
        <f t="shared" ref="D151" si="757">J151+P151</f>
        <v>78238.990773260011</v>
      </c>
      <c r="E151" s="35">
        <f t="shared" ref="E151" si="758">K151+Q151</f>
        <v>65468.208885309999</v>
      </c>
      <c r="F151" s="35">
        <f t="shared" ref="F151" si="759">L151+R151</f>
        <v>10322.876735829999</v>
      </c>
      <c r="G151" s="35">
        <f t="shared" ref="G151" si="760">M151+S151</f>
        <v>2447.9051521199999</v>
      </c>
      <c r="H151" s="35">
        <f t="shared" ref="H151" si="761">SUM(I151:J151)</f>
        <v>239731.33779600001</v>
      </c>
      <c r="I151" s="35">
        <v>182303.77269714</v>
      </c>
      <c r="J151" s="35">
        <f t="shared" ref="J151" si="762">SUM(K151:M151)</f>
        <v>57427.565098860003</v>
      </c>
      <c r="K151" s="35">
        <v>49850.619702800002</v>
      </c>
      <c r="L151" s="35">
        <v>6473.7087155700001</v>
      </c>
      <c r="M151" s="35">
        <v>1103.23668049</v>
      </c>
      <c r="N151" s="35">
        <f t="shared" ref="N151" si="763">SUM(O151:P151)</f>
        <v>130367.60113066</v>
      </c>
      <c r="O151" s="35">
        <v>109556.17545626</v>
      </c>
      <c r="P151" s="35">
        <f t="shared" ref="P151" si="764">SUM(Q151:S151)</f>
        <v>20811.425674400001</v>
      </c>
      <c r="Q151" s="35">
        <v>15617.589182510001</v>
      </c>
      <c r="R151" s="35">
        <v>3849.16802026</v>
      </c>
      <c r="S151" s="35">
        <v>1344.6684716300001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393109.89714568999</v>
      </c>
      <c r="C152" s="35">
        <f t="shared" ref="C152" si="765">I152+O152</f>
        <v>315802.74018089997</v>
      </c>
      <c r="D152" s="35">
        <f t="shared" ref="D152" si="766">J152+P152</f>
        <v>77307.156964789989</v>
      </c>
      <c r="E152" s="35">
        <f t="shared" ref="E152" si="767">K152+Q152</f>
        <v>64049.220811129999</v>
      </c>
      <c r="F152" s="35">
        <f t="shared" ref="F152" si="768">L152+R152</f>
        <v>10759.27584973</v>
      </c>
      <c r="G152" s="35">
        <f t="shared" ref="G152" si="769">M152+S152</f>
        <v>2498.6603039299998</v>
      </c>
      <c r="H152" s="35">
        <f t="shared" ref="H152" si="770">SUM(I152:J152)</f>
        <v>257845.62040903998</v>
      </c>
      <c r="I152" s="35">
        <v>202624.77227362999</v>
      </c>
      <c r="J152" s="35">
        <f t="shared" ref="J152" si="771">SUM(K152:M152)</f>
        <v>55220.848135409993</v>
      </c>
      <c r="K152" s="35">
        <v>47177.162895579997</v>
      </c>
      <c r="L152" s="35">
        <v>6952.42313466</v>
      </c>
      <c r="M152" s="35">
        <v>1091.26210517</v>
      </c>
      <c r="N152" s="35">
        <f t="shared" ref="N152" si="772">SUM(O152:P152)</f>
        <v>135264.27673665</v>
      </c>
      <c r="O152" s="35">
        <v>113177.96790727001</v>
      </c>
      <c r="P152" s="35">
        <f t="shared" ref="P152" si="773">SUM(Q152:S152)</f>
        <v>22086.308829379996</v>
      </c>
      <c r="Q152" s="35">
        <v>16872.057915549998</v>
      </c>
      <c r="R152" s="35">
        <v>3806.8527150700002</v>
      </c>
      <c r="S152" s="35">
        <v>1407.39819876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399675.22561504995</v>
      </c>
      <c r="C153" s="35">
        <f t="shared" ref="C153" si="774">I153+O153</f>
        <v>314016.75648922997</v>
      </c>
      <c r="D153" s="35">
        <f t="shared" ref="D153" si="775">J153+P153</f>
        <v>85658.469125820004</v>
      </c>
      <c r="E153" s="35">
        <f t="shared" ref="E153" si="776">K153+Q153</f>
        <v>71886.781849809995</v>
      </c>
      <c r="F153" s="35">
        <f t="shared" ref="F153" si="777">L153+R153</f>
        <v>11013.601025259999</v>
      </c>
      <c r="G153" s="35">
        <f t="shared" ref="G153" si="778">M153+S153</f>
        <v>2758.0862507500001</v>
      </c>
      <c r="H153" s="35">
        <f t="shared" ref="H153" si="779">SUM(I153:J153)</f>
        <v>264809.72501626</v>
      </c>
      <c r="I153" s="35">
        <v>203782.71895762999</v>
      </c>
      <c r="J153" s="35">
        <f t="shared" ref="J153" si="780">SUM(K153:M153)</f>
        <v>61027.006058629995</v>
      </c>
      <c r="K153" s="35">
        <v>52737.758163589999</v>
      </c>
      <c r="L153" s="35">
        <v>7192.7359326899996</v>
      </c>
      <c r="M153" s="35">
        <v>1096.51196235</v>
      </c>
      <c r="N153" s="35">
        <f t="shared" ref="N153" si="781">SUM(O153:P153)</f>
        <v>134865.50059879001</v>
      </c>
      <c r="O153" s="35">
        <v>110234.0375316</v>
      </c>
      <c r="P153" s="35">
        <f t="shared" ref="P153" si="782">SUM(Q153:S153)</f>
        <v>24631.463067190001</v>
      </c>
      <c r="Q153" s="35">
        <v>19149.02368622</v>
      </c>
      <c r="R153" s="35">
        <v>3820.8650925700003</v>
      </c>
      <c r="S153" s="35">
        <v>1661.5742884000001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416430.75792642997</v>
      </c>
      <c r="C154" s="35">
        <f t="shared" ref="C154" si="783">I154+O154</f>
        <v>328029.14366036002</v>
      </c>
      <c r="D154" s="35">
        <f t="shared" ref="D154" si="784">J154+P154</f>
        <v>88401.614266069999</v>
      </c>
      <c r="E154" s="35">
        <f t="shared" ref="E154" si="785">K154+Q154</f>
        <v>75035.816572279989</v>
      </c>
      <c r="F154" s="35">
        <f t="shared" ref="F154" si="786">L154+R154</f>
        <v>10500.25475514</v>
      </c>
      <c r="G154" s="35">
        <f t="shared" ref="G154" si="787">M154+S154</f>
        <v>2865.54293865</v>
      </c>
      <c r="H154" s="35">
        <f t="shared" ref="H154" si="788">SUM(I154:J154)</f>
        <v>287053.57513651997</v>
      </c>
      <c r="I154" s="35">
        <v>224374.77070661</v>
      </c>
      <c r="J154" s="35">
        <f t="shared" ref="J154" si="789">SUM(K154:M154)</f>
        <v>62678.804429909993</v>
      </c>
      <c r="K154" s="35">
        <v>54936.583592479998</v>
      </c>
      <c r="L154" s="35">
        <v>6500.9222654000005</v>
      </c>
      <c r="M154" s="35">
        <v>1241.2985720300001</v>
      </c>
      <c r="N154" s="35">
        <f t="shared" ref="N154" si="790">SUM(O154:P154)</f>
        <v>129377.18278991</v>
      </c>
      <c r="O154" s="35">
        <v>103654.37295375</v>
      </c>
      <c r="P154" s="35">
        <f t="shared" ref="P154" si="791">SUM(Q154:S154)</f>
        <v>25722.809836160002</v>
      </c>
      <c r="Q154" s="35">
        <v>20099.232979799999</v>
      </c>
      <c r="R154" s="35">
        <v>3999.3324897399998</v>
      </c>
      <c r="S154" s="35">
        <v>1624.2443666200002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442860.05592857994</v>
      </c>
      <c r="C155" s="35">
        <f t="shared" ref="C155" si="792">I155+O155</f>
        <v>348627.95882999001</v>
      </c>
      <c r="D155" s="35">
        <f t="shared" ref="D155" si="793">J155+P155</f>
        <v>94232.097098589991</v>
      </c>
      <c r="E155" s="35">
        <f t="shared" ref="E155" si="794">K155+Q155</f>
        <v>79558.967322989993</v>
      </c>
      <c r="F155" s="35">
        <f t="shared" ref="F155" si="795">L155+R155</f>
        <v>11360.77632719</v>
      </c>
      <c r="G155" s="35">
        <f t="shared" ref="G155" si="796">M155+S155</f>
        <v>3312.3534484100001</v>
      </c>
      <c r="H155" s="35">
        <f t="shared" ref="H155" si="797">SUM(I155:J155)</f>
        <v>296189.71755587996</v>
      </c>
      <c r="I155" s="35">
        <v>227241.05731365999</v>
      </c>
      <c r="J155" s="35">
        <f t="shared" ref="J155" si="798">SUM(K155:M155)</f>
        <v>68948.660242219994</v>
      </c>
      <c r="K155" s="35">
        <v>59684.871531079996</v>
      </c>
      <c r="L155" s="35">
        <v>7921.5365949799998</v>
      </c>
      <c r="M155" s="35">
        <v>1342.25211616</v>
      </c>
      <c r="N155" s="35">
        <f t="shared" ref="N155" si="799">SUM(O155:P155)</f>
        <v>146670.3383727</v>
      </c>
      <c r="O155" s="35">
        <v>121386.90151632999</v>
      </c>
      <c r="P155" s="35">
        <f t="shared" ref="P155" si="800">SUM(Q155:S155)</f>
        <v>25283.436856370001</v>
      </c>
      <c r="Q155" s="35">
        <v>19874.09579191</v>
      </c>
      <c r="R155" s="35">
        <v>3439.2397322100005</v>
      </c>
      <c r="S155" s="35">
        <v>1970.1013322499998</v>
      </c>
      <c r="T155" s="35"/>
      <c r="U155" s="35"/>
      <c r="V155" s="35"/>
      <c r="W155" s="35"/>
      <c r="X155" s="35"/>
    </row>
    <row r="156" spans="1:24" collapsed="1">
      <c r="A156" s="9">
        <v>44958</v>
      </c>
      <c r="B156" s="35">
        <v>457415.29571644001</v>
      </c>
      <c r="C156" s="35">
        <f t="shared" ref="C156" si="801">I156+O156</f>
        <v>342515.54919938999</v>
      </c>
      <c r="D156" s="35">
        <f t="shared" ref="D156" si="802">J156+P156</f>
        <v>114899.74651704999</v>
      </c>
      <c r="E156" s="35">
        <f t="shared" ref="E156" si="803">K156+Q156</f>
        <v>100024.93722992</v>
      </c>
      <c r="F156" s="35">
        <f t="shared" ref="F156" si="804">L156+R156</f>
        <v>11663.272573390001</v>
      </c>
      <c r="G156" s="35">
        <f t="shared" ref="G156" si="805">M156+S156</f>
        <v>3211.5367137399999</v>
      </c>
      <c r="H156" s="35">
        <f t="shared" ref="H156" si="806">SUM(I156:J156)</f>
        <v>309805.52020855004</v>
      </c>
      <c r="I156" s="35">
        <v>226547.51666386001</v>
      </c>
      <c r="J156" s="35">
        <f t="shared" ref="J156" si="807">SUM(K156:M156)</f>
        <v>83258.00354469</v>
      </c>
      <c r="K156" s="35">
        <v>73623.93558351</v>
      </c>
      <c r="L156" s="35">
        <v>8371.4541217200003</v>
      </c>
      <c r="M156" s="35">
        <v>1262.61383946</v>
      </c>
      <c r="N156" s="35">
        <f t="shared" ref="N156" si="808">SUM(O156:P156)</f>
        <v>147609.77550788998</v>
      </c>
      <c r="O156" s="35">
        <v>115968.03253552999</v>
      </c>
      <c r="P156" s="35">
        <f t="shared" ref="P156" si="809">SUM(Q156:S156)</f>
        <v>31641.742972359996</v>
      </c>
      <c r="Q156" s="35">
        <v>26401.001646409997</v>
      </c>
      <c r="R156" s="35">
        <v>3291.8184516700003</v>
      </c>
      <c r="S156" s="35">
        <v>1948.9228742800001</v>
      </c>
      <c r="T156" s="35"/>
      <c r="U156" s="35"/>
      <c r="V156" s="35"/>
      <c r="W156" s="35"/>
      <c r="X156" s="35"/>
    </row>
    <row r="157" spans="1:24">
      <c r="A157" s="9">
        <v>44986</v>
      </c>
      <c r="B157" s="35">
        <v>505474.09710260993</v>
      </c>
      <c r="C157" s="35">
        <f t="shared" ref="C157" si="810">I157+O157</f>
        <v>357623.59323465999</v>
      </c>
      <c r="D157" s="35">
        <f t="shared" ref="D157" si="811">J157+P157</f>
        <v>147850.50386795</v>
      </c>
      <c r="E157" s="35">
        <f t="shared" ref="E157" si="812">K157+Q157</f>
        <v>134004.95834693999</v>
      </c>
      <c r="F157" s="35">
        <f t="shared" ref="F157" si="813">L157+R157</f>
        <v>10443.58584639</v>
      </c>
      <c r="G157" s="35">
        <f t="shared" ref="G157" si="814">M157+S157</f>
        <v>3401.9596746200004</v>
      </c>
      <c r="H157" s="35">
        <f t="shared" ref="H157" si="815">SUM(I157:J157)</f>
        <v>339902.17421504</v>
      </c>
      <c r="I157" s="35">
        <v>235285.23921022</v>
      </c>
      <c r="J157" s="35">
        <f t="shared" ref="J157" si="816">SUM(K157:M157)</f>
        <v>104616.93500482</v>
      </c>
      <c r="K157" s="35">
        <v>96348.599635919993</v>
      </c>
      <c r="L157" s="35">
        <v>7149.5153814200003</v>
      </c>
      <c r="M157" s="35">
        <v>1118.81998748</v>
      </c>
      <c r="N157" s="35">
        <f t="shared" ref="N157" si="817">SUM(O157:P157)</f>
        <v>165571.92288756999</v>
      </c>
      <c r="O157" s="35">
        <v>122338.35402444001</v>
      </c>
      <c r="P157" s="35">
        <f t="shared" ref="P157" si="818">SUM(Q157:S157)</f>
        <v>43233.56886313</v>
      </c>
      <c r="Q157" s="35">
        <v>37656.358711020002</v>
      </c>
      <c r="R157" s="35">
        <v>3294.0704649700001</v>
      </c>
      <c r="S157" s="35">
        <v>2283.1396871400002</v>
      </c>
      <c r="T157" s="35"/>
      <c r="U157" s="35"/>
      <c r="V157" s="35"/>
      <c r="W157" s="35"/>
      <c r="X157" s="35"/>
    </row>
    <row r="158" spans="1:24">
      <c r="A158" s="9">
        <v>45017</v>
      </c>
      <c r="B158" s="35">
        <v>530481.76410077</v>
      </c>
      <c r="C158" s="35">
        <f t="shared" ref="C158" si="819">I158+O158</f>
        <v>364486.01750158996</v>
      </c>
      <c r="D158" s="35">
        <f t="shared" ref="D158" si="820">J158+P158</f>
        <v>165995.74659918001</v>
      </c>
      <c r="E158" s="35">
        <f t="shared" ref="E158" si="821">K158+Q158</f>
        <v>152346.87960490002</v>
      </c>
      <c r="F158" s="35">
        <f t="shared" ref="F158" si="822">L158+R158</f>
        <v>10355.09413415</v>
      </c>
      <c r="G158" s="35">
        <f t="shared" ref="G158" si="823">M158+S158</f>
        <v>3293.77286013</v>
      </c>
      <c r="H158" s="35">
        <f t="shared" ref="H158" si="824">SUM(I158:J158)</f>
        <v>357901.13876017998</v>
      </c>
      <c r="I158" s="35">
        <v>245124.58168144</v>
      </c>
      <c r="J158" s="35">
        <f t="shared" ref="J158" si="825">SUM(K158:M158)</f>
        <v>112776.55707874001</v>
      </c>
      <c r="K158" s="35">
        <v>104650.21225172</v>
      </c>
      <c r="L158" s="35">
        <v>7034.6058471300003</v>
      </c>
      <c r="M158" s="35">
        <v>1091.7389798899999</v>
      </c>
      <c r="N158" s="35">
        <f t="shared" ref="N158" si="826">SUM(O158:P158)</f>
        <v>172580.62534058999</v>
      </c>
      <c r="O158" s="35">
        <v>119361.43582014999</v>
      </c>
      <c r="P158" s="35">
        <f t="shared" ref="P158" si="827">SUM(Q158:S158)</f>
        <v>53219.189520440006</v>
      </c>
      <c r="Q158" s="35">
        <v>47696.667353180004</v>
      </c>
      <c r="R158" s="35">
        <v>3320.4882870199999</v>
      </c>
      <c r="S158" s="35">
        <v>2202.0338802400001</v>
      </c>
      <c r="T158" s="35"/>
      <c r="U158" s="35"/>
      <c r="V158" s="35"/>
      <c r="W158" s="35"/>
      <c r="X158" s="35"/>
    </row>
    <row r="159" spans="1:24">
      <c r="A159" s="9">
        <v>45047</v>
      </c>
      <c r="B159" s="35">
        <v>555281.30894916994</v>
      </c>
      <c r="C159" s="35">
        <f t="shared" ref="C159" si="828">I159+O159</f>
        <v>370599.67961008998</v>
      </c>
      <c r="D159" s="35">
        <f t="shared" ref="D159" si="829">J159+P159</f>
        <v>184681.62933908001</v>
      </c>
      <c r="E159" s="35">
        <f t="shared" ref="E159" si="830">K159+Q159</f>
        <v>170781.18652799999</v>
      </c>
      <c r="F159" s="35">
        <f t="shared" ref="F159" si="831">L159+R159</f>
        <v>10450.865691610001</v>
      </c>
      <c r="G159" s="35">
        <f t="shared" ref="G159" si="832">M159+S159</f>
        <v>3449.5771194700001</v>
      </c>
      <c r="H159" s="35">
        <f t="shared" ref="H159" si="833">SUM(I159:J159)</f>
        <v>373576.29583991005</v>
      </c>
      <c r="I159" s="35">
        <v>247173.59880445001</v>
      </c>
      <c r="J159" s="35">
        <f t="shared" ref="J159" si="834">SUM(K159:M159)</f>
        <v>126402.69703546001</v>
      </c>
      <c r="K159" s="35">
        <v>118251.42263373001</v>
      </c>
      <c r="L159" s="35">
        <v>6991.4789721299994</v>
      </c>
      <c r="M159" s="35">
        <v>1159.7954296</v>
      </c>
      <c r="N159" s="35">
        <f t="shared" ref="N159" si="835">SUM(O159:P159)</f>
        <v>181705.01310926001</v>
      </c>
      <c r="O159" s="35">
        <v>123426.08080564</v>
      </c>
      <c r="P159" s="35">
        <f t="shared" ref="P159" si="836">SUM(Q159:S159)</f>
        <v>58278.932303619993</v>
      </c>
      <c r="Q159" s="35">
        <v>52529.76389427</v>
      </c>
      <c r="R159" s="35">
        <v>3459.3867194800005</v>
      </c>
      <c r="S159" s="35">
        <v>2289.7816898700003</v>
      </c>
      <c r="T159" s="35"/>
      <c r="U159" s="35"/>
      <c r="V159" s="35"/>
      <c r="W159" s="35"/>
      <c r="X159" s="35"/>
    </row>
    <row r="160" spans="1:24">
      <c r="A160" s="9">
        <v>45078</v>
      </c>
      <c r="B160" s="35">
        <v>580403.16143440991</v>
      </c>
      <c r="C160" s="35">
        <f t="shared" ref="C160" si="837">I160+O160</f>
        <v>371071.53210124001</v>
      </c>
      <c r="D160" s="35">
        <f t="shared" ref="D160" si="838">J160+P160</f>
        <v>209331.62933317001</v>
      </c>
      <c r="E160" s="35">
        <f t="shared" ref="E160" si="839">K160+Q160</f>
        <v>196119.17145237001</v>
      </c>
      <c r="F160" s="35">
        <f t="shared" ref="F160" si="840">L160+R160</f>
        <v>10011.729470329999</v>
      </c>
      <c r="G160" s="35">
        <f t="shared" ref="G160" si="841">M160+S160</f>
        <v>3200.7284104700002</v>
      </c>
      <c r="H160" s="35">
        <f t="shared" ref="H160" si="842">SUM(I160:J160)</f>
        <v>386850.18614077003</v>
      </c>
      <c r="I160" s="35">
        <v>243849.92204999001</v>
      </c>
      <c r="J160" s="35">
        <f t="shared" ref="J160" si="843">SUM(K160:M160)</f>
        <v>143000.26409078002</v>
      </c>
      <c r="K160" s="35">
        <v>135082.28539872001</v>
      </c>
      <c r="L160" s="35">
        <v>6774.9685988500005</v>
      </c>
      <c r="M160" s="35">
        <v>1143.0100932100002</v>
      </c>
      <c r="N160" s="35">
        <f t="shared" ref="N160" si="844">SUM(O160:P160)</f>
        <v>193552.97529363999</v>
      </c>
      <c r="O160" s="35">
        <v>127221.61005124998</v>
      </c>
      <c r="P160" s="35">
        <f t="shared" ref="P160" si="845">SUM(Q160:S160)</f>
        <v>66331.365242389991</v>
      </c>
      <c r="Q160" s="35">
        <v>61036.886053649992</v>
      </c>
      <c r="R160" s="35">
        <v>3236.7608714799999</v>
      </c>
      <c r="S160" s="35">
        <v>2057.7183172599998</v>
      </c>
      <c r="T160" s="35"/>
      <c r="U160" s="35"/>
      <c r="V160" s="35"/>
      <c r="W160" s="35"/>
      <c r="X160" s="35"/>
    </row>
    <row r="161" spans="1:24">
      <c r="A161" s="9">
        <v>45108</v>
      </c>
      <c r="B161" s="35">
        <v>603588.98560010002</v>
      </c>
      <c r="C161" s="35">
        <f t="shared" ref="C161" si="846">I161+O161</f>
        <v>379685.88114846998</v>
      </c>
      <c r="D161" s="35">
        <f t="shared" ref="D161" si="847">J161+P161</f>
        <v>223903.10445163</v>
      </c>
      <c r="E161" s="35">
        <f t="shared" ref="E161" si="848">K161+Q161</f>
        <v>210408.24769824999</v>
      </c>
      <c r="F161" s="35">
        <f t="shared" ref="F161" si="849">L161+R161</f>
        <v>10413.245847620001</v>
      </c>
      <c r="G161" s="35">
        <f t="shared" ref="G161" si="850">M161+S161</f>
        <v>3081.6109057599997</v>
      </c>
      <c r="H161" s="35">
        <f t="shared" ref="H161" si="851">SUM(I161:J161)</f>
        <v>407844.05350073997</v>
      </c>
      <c r="I161" s="35">
        <v>254438.71526496997</v>
      </c>
      <c r="J161" s="35">
        <f t="shared" ref="J161" si="852">SUM(K161:M161)</f>
        <v>153405.33823577</v>
      </c>
      <c r="K161" s="35">
        <v>145526.81751269</v>
      </c>
      <c r="L161" s="35">
        <v>6718.5558787600012</v>
      </c>
      <c r="M161" s="35">
        <v>1159.9648443199999</v>
      </c>
      <c r="N161" s="35">
        <f t="shared" ref="N161" si="853">SUM(O161:P161)</f>
        <v>195744.93209936001</v>
      </c>
      <c r="O161" s="35">
        <v>125247.16588350001</v>
      </c>
      <c r="P161" s="35">
        <f t="shared" ref="P161" si="854">SUM(Q161:S161)</f>
        <v>70497.76621586</v>
      </c>
      <c r="Q161" s="35">
        <v>64881.430185559999</v>
      </c>
      <c r="R161" s="35">
        <v>3694.6899688599997</v>
      </c>
      <c r="S161" s="35">
        <v>1921.64606144</v>
      </c>
      <c r="T161" s="35"/>
      <c r="U161" s="35"/>
      <c r="V161" s="35"/>
      <c r="W161" s="35"/>
      <c r="X161" s="35"/>
    </row>
    <row r="162" spans="1:24">
      <c r="A162" s="9">
        <v>45139</v>
      </c>
      <c r="B162" s="35">
        <v>594034.43820402003</v>
      </c>
      <c r="C162" s="35">
        <f t="shared" ref="C162" si="855">I162+O162</f>
        <v>372123.85161619005</v>
      </c>
      <c r="D162" s="35">
        <f t="shared" ref="D162" si="856">J162+P162</f>
        <v>221910.58658782998</v>
      </c>
      <c r="E162" s="35">
        <f t="shared" ref="E162" si="857">K162+Q162</f>
        <v>208821.63638323999</v>
      </c>
      <c r="F162" s="35">
        <f t="shared" ref="F162" si="858">L162+R162</f>
        <v>10082.578268199999</v>
      </c>
      <c r="G162" s="35">
        <f t="shared" ref="G162" si="859">M162+S162</f>
        <v>3006.37193639</v>
      </c>
      <c r="H162" s="35">
        <f t="shared" ref="H162" si="860">SUM(I162:J162)</f>
        <v>402416.8421834</v>
      </c>
      <c r="I162" s="35">
        <v>248098.73801773001</v>
      </c>
      <c r="J162" s="35">
        <f t="shared" ref="J162" si="861">SUM(K162:M162)</f>
        <v>154318.10416567</v>
      </c>
      <c r="K162" s="35">
        <v>146705.62573286</v>
      </c>
      <c r="L162" s="35">
        <v>6493.1383162699995</v>
      </c>
      <c r="M162" s="35">
        <v>1119.3401165400001</v>
      </c>
      <c r="N162" s="35">
        <f t="shared" ref="N162" si="862">SUM(O162:P162)</f>
        <v>191617.59602062003</v>
      </c>
      <c r="O162" s="35">
        <v>124025.11359846001</v>
      </c>
      <c r="P162" s="35">
        <f t="shared" ref="P162" si="863">SUM(Q162:S162)</f>
        <v>67592.482422159999</v>
      </c>
      <c r="Q162" s="35">
        <v>62116.010650379998</v>
      </c>
      <c r="R162" s="35">
        <v>3589.43995193</v>
      </c>
      <c r="S162" s="35">
        <v>1887.0318198499999</v>
      </c>
      <c r="T162" s="35"/>
      <c r="U162" s="35"/>
      <c r="V162" s="35"/>
      <c r="W162" s="35"/>
      <c r="X162" s="35"/>
    </row>
    <row r="163" spans="1:24">
      <c r="A163" s="9">
        <v>45170</v>
      </c>
      <c r="B163" s="35">
        <v>581378.83771482995</v>
      </c>
      <c r="C163" s="35">
        <f t="shared" ref="C163" si="864">I163+O163</f>
        <v>381336.64390307001</v>
      </c>
      <c r="D163" s="35">
        <f t="shared" ref="D163" si="865">J163+P163</f>
        <v>200042.19381175999</v>
      </c>
      <c r="E163" s="35">
        <f t="shared" ref="E163" si="866">K163+Q163</f>
        <v>189068.92155177999</v>
      </c>
      <c r="F163" s="35">
        <f t="shared" ref="F163" si="867">L163+R163</f>
        <v>7879.5686218800001</v>
      </c>
      <c r="G163" s="35">
        <f t="shared" ref="G163" si="868">M163+S163</f>
        <v>3093.7036380999998</v>
      </c>
      <c r="H163" s="35">
        <f t="shared" ref="H163" si="869">SUM(I163:J163)</f>
        <v>407007.79122017999</v>
      </c>
      <c r="I163" s="35">
        <v>266119.09187742003</v>
      </c>
      <c r="J163" s="35">
        <f t="shared" ref="J163" si="870">SUM(K163:M163)</f>
        <v>140888.69934276</v>
      </c>
      <c r="K163" s="35">
        <v>133644.39447067</v>
      </c>
      <c r="L163" s="35">
        <v>5683.6579952399998</v>
      </c>
      <c r="M163" s="35">
        <v>1560.6468768499999</v>
      </c>
      <c r="N163" s="35">
        <f t="shared" ref="N163" si="871">SUM(O163:P163)</f>
        <v>174371.04649465001</v>
      </c>
      <c r="O163" s="35">
        <v>115217.55202565002</v>
      </c>
      <c r="P163" s="35">
        <f t="shared" ref="P163" si="872">SUM(Q163:S163)</f>
        <v>59153.494468999997</v>
      </c>
      <c r="Q163" s="35">
        <v>55424.527081109998</v>
      </c>
      <c r="R163" s="35">
        <v>2195.9106266399999</v>
      </c>
      <c r="S163" s="35">
        <v>1533.0567612499999</v>
      </c>
      <c r="T163" s="35"/>
      <c r="U163" s="35"/>
      <c r="V163" s="35"/>
      <c r="W163" s="35"/>
      <c r="X163" s="35"/>
    </row>
    <row r="164" spans="1:24">
      <c r="A164" s="9">
        <v>45200</v>
      </c>
      <c r="B164" s="35">
        <v>587603.87531648995</v>
      </c>
      <c r="C164" s="35">
        <f t="shared" ref="C164" si="873">I164+O164</f>
        <v>402706.41262819996</v>
      </c>
      <c r="D164" s="35">
        <f t="shared" ref="D164" si="874">J164+P164</f>
        <v>184897.46268828999</v>
      </c>
      <c r="E164" s="35">
        <f t="shared" ref="E164" si="875">K164+Q164</f>
        <v>174052.73153731</v>
      </c>
      <c r="F164" s="35">
        <f t="shared" ref="F164" si="876">L164+R164</f>
        <v>7776.8918112500005</v>
      </c>
      <c r="G164" s="35">
        <f t="shared" ref="G164" si="877">M164+S164</f>
        <v>3067.8393397300001</v>
      </c>
      <c r="H164" s="35">
        <f t="shared" ref="H164" si="878">SUM(I164:J164)</f>
        <v>412381.02183361998</v>
      </c>
      <c r="I164" s="35">
        <v>278362.40426555998</v>
      </c>
      <c r="J164" s="35">
        <f t="shared" ref="J164" si="879">SUM(K164:M164)</f>
        <v>134018.61756806</v>
      </c>
      <c r="K164" s="35">
        <v>126963.89789322001</v>
      </c>
      <c r="L164" s="35">
        <v>5484.5600179500007</v>
      </c>
      <c r="M164" s="35">
        <v>1570.15965689</v>
      </c>
      <c r="N164" s="35">
        <f t="shared" ref="N164" si="880">SUM(O164:P164)</f>
        <v>175222.85348286998</v>
      </c>
      <c r="O164" s="35">
        <v>124344.00836263999</v>
      </c>
      <c r="P164" s="35">
        <f t="shared" ref="P164" si="881">SUM(Q164:S164)</f>
        <v>50878.845120229991</v>
      </c>
      <c r="Q164" s="35">
        <v>47088.833644089995</v>
      </c>
      <c r="R164" s="35">
        <v>2292.3317932999998</v>
      </c>
      <c r="S164" s="35">
        <v>1497.6796828400002</v>
      </c>
      <c r="T164" s="35"/>
      <c r="U164" s="35"/>
      <c r="V164" s="35"/>
      <c r="W164" s="35"/>
      <c r="X164" s="35"/>
    </row>
    <row r="165" spans="1:24">
      <c r="A165" s="9">
        <v>45231</v>
      </c>
      <c r="B165" s="35">
        <v>596188.58782340004</v>
      </c>
      <c r="C165" s="35">
        <f t="shared" ref="C165" si="882">I165+O165</f>
        <v>421148.91131519002</v>
      </c>
      <c r="D165" s="35">
        <f t="shared" ref="D165" si="883">J165+P165</f>
        <v>175039.67650820999</v>
      </c>
      <c r="E165" s="35">
        <f t="shared" ref="E165" si="884">K165+Q165</f>
        <v>163727.15975026999</v>
      </c>
      <c r="F165" s="35">
        <f t="shared" ref="F165" si="885">L165+R165</f>
        <v>8253.2754859300003</v>
      </c>
      <c r="G165" s="35">
        <f t="shared" ref="G165" si="886">M165+S165</f>
        <v>3059.2412720100001</v>
      </c>
      <c r="H165" s="35">
        <f t="shared" ref="H165" si="887">SUM(I165:J165)</f>
        <v>427577.33682645002</v>
      </c>
      <c r="I165" s="35">
        <v>303066.07491045003</v>
      </c>
      <c r="J165" s="35">
        <f t="shared" ref="J165" si="888">SUM(K165:M165)</f>
        <v>124511.261916</v>
      </c>
      <c r="K165" s="35">
        <v>117624.62340574</v>
      </c>
      <c r="L165" s="35">
        <v>5317.902605270001</v>
      </c>
      <c r="M165" s="35">
        <v>1568.7359049899999</v>
      </c>
      <c r="N165" s="35">
        <f t="shared" ref="N165" si="889">SUM(O165:P165)</f>
        <v>168611.25099695</v>
      </c>
      <c r="O165" s="35">
        <v>118082.83640474</v>
      </c>
      <c r="P165" s="35">
        <f t="shared" ref="P165" si="890">SUM(Q165:S165)</f>
        <v>50528.414592209992</v>
      </c>
      <c r="Q165" s="35">
        <v>46102.536344529995</v>
      </c>
      <c r="R165" s="35">
        <v>2935.3728806600002</v>
      </c>
      <c r="S165" s="35">
        <v>1490.50536702</v>
      </c>
      <c r="T165" s="35"/>
      <c r="U165" s="35"/>
      <c r="V165" s="35"/>
      <c r="W165" s="35"/>
      <c r="X165" s="35"/>
    </row>
    <row r="166" spans="1:24">
      <c r="A166" s="9">
        <v>45261</v>
      </c>
      <c r="B166" s="35">
        <v>657588.59489434003</v>
      </c>
      <c r="C166" s="35">
        <f t="shared" ref="C166" si="891">I166+O166</f>
        <v>473843.09705504001</v>
      </c>
      <c r="D166" s="35">
        <f t="shared" ref="D166" si="892">J166+P166</f>
        <v>183745.49783930002</v>
      </c>
      <c r="E166" s="35">
        <f t="shared" ref="E166" si="893">K166+Q166</f>
        <v>171811.16894454</v>
      </c>
      <c r="F166" s="35">
        <f t="shared" ref="F166" si="894">L166+R166</f>
        <v>7789.2529615799995</v>
      </c>
      <c r="G166" s="35">
        <f t="shared" ref="G166" si="895">M166+S166</f>
        <v>4145.07593318</v>
      </c>
      <c r="H166" s="35">
        <f t="shared" ref="H166" si="896">SUM(I166:J166)</f>
        <v>474633.85891181999</v>
      </c>
      <c r="I166" s="35">
        <v>343525.46409818</v>
      </c>
      <c r="J166" s="35">
        <f t="shared" ref="J166" si="897">SUM(K166:M166)</f>
        <v>131108.39481364001</v>
      </c>
      <c r="K166" s="35">
        <v>124358.76439231</v>
      </c>
      <c r="L166" s="35">
        <v>4463.15126573</v>
      </c>
      <c r="M166" s="35">
        <v>2286.4791556</v>
      </c>
      <c r="N166" s="35">
        <f t="shared" ref="N166" si="898">SUM(O166:P166)</f>
        <v>182954.73598252001</v>
      </c>
      <c r="O166" s="35">
        <v>130317.63295686</v>
      </c>
      <c r="P166" s="35">
        <f t="shared" ref="P166" si="899">SUM(Q166:S166)</f>
        <v>52637.103025659999</v>
      </c>
      <c r="Q166" s="35">
        <v>47452.40455223</v>
      </c>
      <c r="R166" s="35">
        <v>3326.1016958499999</v>
      </c>
      <c r="S166" s="35">
        <v>1858.59677758</v>
      </c>
      <c r="T166" s="35"/>
      <c r="U166" s="35"/>
      <c r="V166" s="35"/>
      <c r="W166" s="35"/>
      <c r="X166" s="35"/>
    </row>
    <row r="167" spans="1:24">
      <c r="A167" s="9">
        <v>45292</v>
      </c>
      <c r="B167" s="35">
        <v>665977.08868576994</v>
      </c>
      <c r="C167" s="35">
        <f t="shared" ref="C167" si="900">I167+O167</f>
        <v>478284.5764812</v>
      </c>
      <c r="D167" s="35">
        <f t="shared" ref="D167" si="901">J167+P167</f>
        <v>187692.51220457003</v>
      </c>
      <c r="E167" s="35">
        <f t="shared" ref="E167" si="902">K167+Q167</f>
        <v>176094.53392952</v>
      </c>
      <c r="F167" s="35">
        <f t="shared" ref="F167" si="903">L167+R167</f>
        <v>7726.4171366999999</v>
      </c>
      <c r="G167" s="35">
        <f t="shared" ref="G167" si="904">M167+S167</f>
        <v>3871.56113835</v>
      </c>
      <c r="H167" s="35">
        <f t="shared" ref="H167" si="905">SUM(I167:J167)</f>
        <v>471972.15967053</v>
      </c>
      <c r="I167" s="35">
        <v>336380.08862970001</v>
      </c>
      <c r="J167" s="35">
        <f t="shared" ref="J167" si="906">SUM(K167:M167)</f>
        <v>135592.07104083002</v>
      </c>
      <c r="K167" s="35">
        <v>128988.28650229001</v>
      </c>
      <c r="L167" s="35">
        <v>4372.52451234</v>
      </c>
      <c r="M167" s="35">
        <v>2231.2600262000001</v>
      </c>
      <c r="N167" s="35">
        <f t="shared" ref="N167" si="907">SUM(O167:P167)</f>
        <v>194004.92901523999</v>
      </c>
      <c r="O167" s="35">
        <v>141904.48785149999</v>
      </c>
      <c r="P167" s="35">
        <f t="shared" ref="P167" si="908">SUM(Q167:S167)</f>
        <v>52100.441163740004</v>
      </c>
      <c r="Q167" s="35">
        <v>47106.247427230002</v>
      </c>
      <c r="R167" s="35">
        <v>3353.8926243599999</v>
      </c>
      <c r="S167" s="35">
        <v>1640.3011121499999</v>
      </c>
      <c r="T167" s="35"/>
      <c r="U167" s="35"/>
      <c r="V167" s="35"/>
      <c r="W167" s="35"/>
      <c r="X167" s="35"/>
    </row>
    <row r="168" spans="1:24">
      <c r="A168" s="9">
        <v>45323</v>
      </c>
      <c r="B168" s="35">
        <v>678054.08629341004</v>
      </c>
      <c r="C168" s="35">
        <f t="shared" ref="C168" si="909">I168+O168</f>
        <v>487186.64472222002</v>
      </c>
      <c r="D168" s="35">
        <f t="shared" ref="D168" si="910">J168+P168</f>
        <v>190867.44157118999</v>
      </c>
      <c r="E168" s="35">
        <f t="shared" ref="E168" si="911">K168+Q168</f>
        <v>178838.81997945998</v>
      </c>
      <c r="F168" s="35">
        <f t="shared" ref="F168" si="912">L168+R168</f>
        <v>8346.2157282399985</v>
      </c>
      <c r="G168" s="35">
        <f t="shared" ref="G168" si="913">M168+S168</f>
        <v>3682.4058634900002</v>
      </c>
      <c r="H168" s="35">
        <f t="shared" ref="H168" si="914">SUM(I168:J168)</f>
        <v>484942.48172934004</v>
      </c>
      <c r="I168" s="35">
        <v>346395.94191516005</v>
      </c>
      <c r="J168" s="35">
        <f t="shared" ref="J168" si="915">SUM(K168:M168)</f>
        <v>138546.53981418</v>
      </c>
      <c r="K168" s="35">
        <v>132083.81973377999</v>
      </c>
      <c r="L168" s="35">
        <v>4669.2424319099991</v>
      </c>
      <c r="M168" s="35">
        <v>1793.4776484900001</v>
      </c>
      <c r="N168" s="35">
        <f t="shared" ref="N168" si="916">SUM(O168:P168)</f>
        <v>193111.60456407</v>
      </c>
      <c r="O168" s="35">
        <v>140790.70280706001</v>
      </c>
      <c r="P168" s="35">
        <f t="shared" ref="P168" si="917">SUM(Q168:S168)</f>
        <v>52320.901757009997</v>
      </c>
      <c r="Q168" s="35">
        <v>46755.000245679999</v>
      </c>
      <c r="R168" s="35">
        <v>3676.9732963299998</v>
      </c>
      <c r="S168" s="35">
        <v>1888.9282149999999</v>
      </c>
      <c r="T168" s="35"/>
      <c r="U168" s="35"/>
      <c r="V168" s="35"/>
      <c r="W168" s="35"/>
      <c r="X168" s="35"/>
    </row>
  </sheetData>
  <mergeCells count="10">
    <mergeCell ref="A3:S3"/>
    <mergeCell ref="A6:A8"/>
    <mergeCell ref="B6:B8"/>
    <mergeCell ref="I7:M7"/>
    <mergeCell ref="A4:F4"/>
    <mergeCell ref="O7:S7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8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0" customFormat="1" ht="14.4">
      <c r="A1" s="4" t="s">
        <v>129</v>
      </c>
    </row>
    <row r="2" spans="1:25" s="10" customFormat="1" ht="5.25" customHeight="1">
      <c r="A2" s="41"/>
    </row>
    <row r="3" spans="1:25" ht="27" customHeight="1">
      <c r="A3" s="227" t="s">
        <v>82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</row>
    <row r="4" spans="1:25" ht="12.75" customHeight="1">
      <c r="A4" s="214" t="s">
        <v>186</v>
      </c>
      <c r="B4" s="225"/>
      <c r="C4" s="225"/>
      <c r="D4" s="225"/>
      <c r="E4" s="225"/>
      <c r="F4" s="225"/>
    </row>
    <row r="5" spans="1:25" ht="12.75" customHeight="1">
      <c r="A5" s="29" t="s">
        <v>231</v>
      </c>
      <c r="B5" s="29"/>
      <c r="C5" s="29"/>
      <c r="D5" s="28"/>
      <c r="E5" s="28"/>
      <c r="F5" s="28"/>
    </row>
    <row r="6" spans="1:25" s="18" customFormat="1" ht="12.75" customHeight="1">
      <c r="A6" s="197" t="s">
        <v>0</v>
      </c>
      <c r="B6" s="186" t="s">
        <v>16</v>
      </c>
      <c r="C6" s="200" t="s">
        <v>7</v>
      </c>
      <c r="D6" s="200"/>
      <c r="E6" s="200"/>
      <c r="F6" s="200"/>
      <c r="G6" s="200"/>
      <c r="H6" s="202" t="s">
        <v>2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25" s="18" customFormat="1" ht="12.75" customHeight="1">
      <c r="A7" s="198"/>
      <c r="B7" s="186"/>
      <c r="C7" s="200"/>
      <c r="D7" s="200"/>
      <c r="E7" s="200"/>
      <c r="F7" s="200"/>
      <c r="G7" s="200"/>
      <c r="H7" s="228" t="s">
        <v>13</v>
      </c>
      <c r="I7" s="202" t="s">
        <v>17</v>
      </c>
      <c r="J7" s="203"/>
      <c r="K7" s="203"/>
      <c r="L7" s="203"/>
      <c r="M7" s="204"/>
      <c r="N7" s="228" t="s">
        <v>13</v>
      </c>
      <c r="O7" s="202" t="s">
        <v>9</v>
      </c>
      <c r="P7" s="203"/>
      <c r="Q7" s="203"/>
      <c r="R7" s="203"/>
      <c r="S7" s="204"/>
    </row>
    <row r="8" spans="1:25" s="18" customFormat="1" ht="88.5" customHeight="1">
      <c r="A8" s="199"/>
      <c r="B8" s="186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9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9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26"/>
      <c r="B9" s="125"/>
      <c r="C9" s="125"/>
      <c r="D9" s="125"/>
      <c r="E9" s="127"/>
      <c r="F9" s="127"/>
      <c r="G9" s="127"/>
      <c r="H9" s="132"/>
      <c r="I9" s="127"/>
      <c r="J9" s="127"/>
      <c r="K9" s="127"/>
      <c r="L9" s="127"/>
      <c r="M9" s="127"/>
      <c r="N9" s="132"/>
      <c r="O9" s="127"/>
      <c r="P9" s="127"/>
      <c r="Q9" s="127"/>
      <c r="R9" s="127"/>
      <c r="S9" s="127"/>
    </row>
    <row r="10" spans="1:25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</row>
    <row r="11" spans="1:25" ht="12.75" hidden="1" customHeight="1" outlineLevel="1">
      <c r="A11" s="9">
        <v>40544</v>
      </c>
      <c r="B11" s="35">
        <v>95731.912048689992</v>
      </c>
      <c r="C11" s="35">
        <f>I11+O11</f>
        <v>26299.771469569998</v>
      </c>
      <c r="D11" s="35">
        <f>J11+P11</f>
        <v>69432.140579120009</v>
      </c>
      <c r="E11" s="35">
        <f>K11+Q11</f>
        <v>30250.895532740004</v>
      </c>
      <c r="F11" s="35">
        <f>L11+R11</f>
        <v>33511.445099140001</v>
      </c>
      <c r="G11" s="35">
        <f>M11+S11</f>
        <v>5669.7999472400006</v>
      </c>
      <c r="H11" s="35">
        <f>SUM(I11:J11)</f>
        <v>43351.499985490002</v>
      </c>
      <c r="I11" s="35">
        <v>16213.49501866</v>
      </c>
      <c r="J11" s="35">
        <f>SUM(K11:M11)</f>
        <v>27138.004966830002</v>
      </c>
      <c r="K11" s="35">
        <v>11545.411159680001</v>
      </c>
      <c r="L11" s="35">
        <v>13354.12035897</v>
      </c>
      <c r="M11" s="35">
        <v>2238.4734481800001</v>
      </c>
      <c r="N11" s="35">
        <f>SUM(O11:P11)</f>
        <v>52380.412063200005</v>
      </c>
      <c r="O11" s="35">
        <v>10086.27645091</v>
      </c>
      <c r="P11" s="35">
        <f>SUM(Q11:S11)</f>
        <v>42294.135612290003</v>
      </c>
      <c r="Q11" s="35">
        <v>18705.484373060001</v>
      </c>
      <c r="R11" s="35">
        <v>20157.324740169999</v>
      </c>
      <c r="S11" s="35">
        <v>3431.3264990600001</v>
      </c>
    </row>
    <row r="12" spans="1:25" ht="12.75" hidden="1" customHeight="1" outlineLevel="1">
      <c r="A12" s="9">
        <v>40575</v>
      </c>
      <c r="B12" s="35">
        <v>97829.031111789998</v>
      </c>
      <c r="C12" s="35">
        <f t="shared" ref="C12:C67" si="0">I12+O12</f>
        <v>27530.03354715</v>
      </c>
      <c r="D12" s="35">
        <f t="shared" ref="D12:D67" si="1">J12+P12</f>
        <v>70298.997564639998</v>
      </c>
      <c r="E12" s="35">
        <f t="shared" ref="E12:E67" si="2">K12+Q12</f>
        <v>30088.372310630002</v>
      </c>
      <c r="F12" s="35">
        <f t="shared" ref="F12:F67" si="3">L12+R12</f>
        <v>34409.80285054</v>
      </c>
      <c r="G12" s="35">
        <f t="shared" ref="G12:G67" si="4">M12+S12</f>
        <v>5800.8224034699997</v>
      </c>
      <c r="H12" s="35">
        <f t="shared" ref="H12:H67" si="5">SUM(I12:J12)</f>
        <v>44618.46674502</v>
      </c>
      <c r="I12" s="35">
        <v>17100.790220669998</v>
      </c>
      <c r="J12" s="35">
        <f t="shared" ref="J12:J67" si="6">SUM(K12:M12)</f>
        <v>27517.676524350001</v>
      </c>
      <c r="K12" s="35">
        <v>11520.52300053</v>
      </c>
      <c r="L12" s="35">
        <v>13692.291799799999</v>
      </c>
      <c r="M12" s="35">
        <v>2304.8617240200001</v>
      </c>
      <c r="N12" s="35">
        <f t="shared" ref="N12:N67" si="7">SUM(O12:P12)</f>
        <v>53210.564366769999</v>
      </c>
      <c r="O12" s="35">
        <v>10429.24332648</v>
      </c>
      <c r="P12" s="35">
        <f t="shared" ref="P12:P67" si="8">SUM(Q12:S12)</f>
        <v>42781.32104029</v>
      </c>
      <c r="Q12" s="35">
        <v>18567.849310100002</v>
      </c>
      <c r="R12" s="35">
        <v>20717.511050740002</v>
      </c>
      <c r="S12" s="35">
        <v>3495.9606794499996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100474.67694174001</v>
      </c>
      <c r="C13" s="35">
        <f t="shared" si="0"/>
        <v>28933.2479814</v>
      </c>
      <c r="D13" s="35">
        <f t="shared" si="1"/>
        <v>71541.428960339996</v>
      </c>
      <c r="E13" s="35">
        <f t="shared" si="2"/>
        <v>29576.910033169999</v>
      </c>
      <c r="F13" s="35">
        <f t="shared" si="3"/>
        <v>35415.121609419999</v>
      </c>
      <c r="G13" s="35">
        <f t="shared" si="4"/>
        <v>6549.3973177500002</v>
      </c>
      <c r="H13" s="35">
        <f t="shared" si="5"/>
        <v>45948.010322499998</v>
      </c>
      <c r="I13" s="35">
        <v>17786.95369332</v>
      </c>
      <c r="J13" s="35">
        <f t="shared" si="6"/>
        <v>28161.056629179999</v>
      </c>
      <c r="K13" s="35">
        <v>11397.32949276</v>
      </c>
      <c r="L13" s="35">
        <v>14204.380996360002</v>
      </c>
      <c r="M13" s="35">
        <v>2559.3461400599999</v>
      </c>
      <c r="N13" s="35">
        <f t="shared" si="7"/>
        <v>54526.666619240001</v>
      </c>
      <c r="O13" s="35">
        <v>11146.29428808</v>
      </c>
      <c r="P13" s="35">
        <f t="shared" si="8"/>
        <v>43380.372331159997</v>
      </c>
      <c r="Q13" s="35">
        <v>18179.580540409999</v>
      </c>
      <c r="R13" s="35">
        <v>21210.740613059999</v>
      </c>
      <c r="S13" s="35">
        <v>3990.0511776900003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101945.04003444001</v>
      </c>
      <c r="C14" s="35">
        <f t="shared" si="0"/>
        <v>29577.484306890001</v>
      </c>
      <c r="D14" s="35">
        <f t="shared" si="1"/>
        <v>72367.555727550003</v>
      </c>
      <c r="E14" s="35">
        <f t="shared" si="2"/>
        <v>29023.764579189999</v>
      </c>
      <c r="F14" s="35">
        <f t="shared" si="3"/>
        <v>36586.30246051</v>
      </c>
      <c r="G14" s="35">
        <f t="shared" si="4"/>
        <v>6757.4886878500001</v>
      </c>
      <c r="H14" s="35">
        <f t="shared" si="5"/>
        <v>46579.712367159998</v>
      </c>
      <c r="I14" s="35">
        <v>18529.34834932</v>
      </c>
      <c r="J14" s="35">
        <f t="shared" si="6"/>
        <v>28050.364017840002</v>
      </c>
      <c r="K14" s="35">
        <v>10892.685453780001</v>
      </c>
      <c r="L14" s="35">
        <v>14436.940014350001</v>
      </c>
      <c r="M14" s="35">
        <v>2720.7385497100004</v>
      </c>
      <c r="N14" s="35">
        <f t="shared" si="7"/>
        <v>55365.327667279998</v>
      </c>
      <c r="O14" s="35">
        <v>11048.135957570001</v>
      </c>
      <c r="P14" s="35">
        <f t="shared" si="8"/>
        <v>44317.191709710001</v>
      </c>
      <c r="Q14" s="35">
        <v>18131.07912541</v>
      </c>
      <c r="R14" s="35">
        <v>22149.362446160001</v>
      </c>
      <c r="S14" s="35">
        <v>4036.7501381399998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103688.89024784</v>
      </c>
      <c r="C15" s="35">
        <f t="shared" si="0"/>
        <v>30106.260327669999</v>
      </c>
      <c r="D15" s="35">
        <f t="shared" si="1"/>
        <v>73582.629920170002</v>
      </c>
      <c r="E15" s="35">
        <f t="shared" si="2"/>
        <v>28925.016185340006</v>
      </c>
      <c r="F15" s="35">
        <f t="shared" si="3"/>
        <v>37504.994015739998</v>
      </c>
      <c r="G15" s="35">
        <f t="shared" si="4"/>
        <v>7152.6197190900002</v>
      </c>
      <c r="H15" s="35">
        <f t="shared" si="5"/>
        <v>48019.690010909995</v>
      </c>
      <c r="I15" s="35">
        <v>19079.764591949999</v>
      </c>
      <c r="J15" s="35">
        <f t="shared" si="6"/>
        <v>28939.92541896</v>
      </c>
      <c r="K15" s="35">
        <v>11006.929775840001</v>
      </c>
      <c r="L15" s="35">
        <v>15061.4800161</v>
      </c>
      <c r="M15" s="35">
        <v>2871.51562702</v>
      </c>
      <c r="N15" s="35">
        <f t="shared" si="7"/>
        <v>55669.200236930003</v>
      </c>
      <c r="O15" s="35">
        <v>11026.49573572</v>
      </c>
      <c r="P15" s="35">
        <f t="shared" si="8"/>
        <v>44642.704501209999</v>
      </c>
      <c r="Q15" s="35">
        <v>17918.086409500003</v>
      </c>
      <c r="R15" s="35">
        <v>22443.513999639999</v>
      </c>
      <c r="S15" s="35">
        <v>4281.1040920699998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105965.96413332</v>
      </c>
      <c r="C16" s="35">
        <f t="shared" si="0"/>
        <v>31521.107241979997</v>
      </c>
      <c r="D16" s="35">
        <f t="shared" si="1"/>
        <v>74444.856891340009</v>
      </c>
      <c r="E16" s="35">
        <f t="shared" si="2"/>
        <v>28702.18738892</v>
      </c>
      <c r="F16" s="35">
        <f t="shared" si="3"/>
        <v>38406.94059328</v>
      </c>
      <c r="G16" s="35">
        <f t="shared" si="4"/>
        <v>7335.7289091399998</v>
      </c>
      <c r="H16" s="35">
        <f t="shared" si="5"/>
        <v>48836.479141819997</v>
      </c>
      <c r="I16" s="35">
        <v>19682.102310179998</v>
      </c>
      <c r="J16" s="35">
        <f t="shared" si="6"/>
        <v>29154.376831639998</v>
      </c>
      <c r="K16" s="35">
        <v>10784.30202456</v>
      </c>
      <c r="L16" s="35">
        <v>15436.723850169999</v>
      </c>
      <c r="M16" s="35">
        <v>2933.3509569100001</v>
      </c>
      <c r="N16" s="35">
        <f t="shared" si="7"/>
        <v>57129.484991500009</v>
      </c>
      <c r="O16" s="35">
        <v>11839.0049318</v>
      </c>
      <c r="P16" s="35">
        <f t="shared" si="8"/>
        <v>45290.480059700007</v>
      </c>
      <c r="Q16" s="35">
        <v>17917.885364360001</v>
      </c>
      <c r="R16" s="35">
        <v>22970.216743110002</v>
      </c>
      <c r="S16" s="35">
        <v>4402.3779522300001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108350.08316742998</v>
      </c>
      <c r="C17" s="35">
        <f t="shared" si="0"/>
        <v>31396.327414990003</v>
      </c>
      <c r="D17" s="35">
        <f t="shared" si="1"/>
        <v>76953.755752439989</v>
      </c>
      <c r="E17" s="35">
        <f t="shared" si="2"/>
        <v>29126.985147710002</v>
      </c>
      <c r="F17" s="35">
        <f t="shared" si="3"/>
        <v>40357.4095677</v>
      </c>
      <c r="G17" s="35">
        <f t="shared" si="4"/>
        <v>7469.3610370299994</v>
      </c>
      <c r="H17" s="35">
        <f t="shared" si="5"/>
        <v>50132.444108460004</v>
      </c>
      <c r="I17" s="35">
        <v>20078.242226730003</v>
      </c>
      <c r="J17" s="35">
        <f t="shared" si="6"/>
        <v>30054.201881730001</v>
      </c>
      <c r="K17" s="35">
        <v>10806.80664253</v>
      </c>
      <c r="L17" s="35">
        <v>16233.57276372</v>
      </c>
      <c r="M17" s="35">
        <v>3013.8224754799999</v>
      </c>
      <c r="N17" s="35">
        <f t="shared" si="7"/>
        <v>58217.639058969988</v>
      </c>
      <c r="O17" s="35">
        <v>11318.08518826</v>
      </c>
      <c r="P17" s="35">
        <f t="shared" si="8"/>
        <v>46899.553870709991</v>
      </c>
      <c r="Q17" s="35">
        <v>18320.17850518</v>
      </c>
      <c r="R17" s="35">
        <v>24123.836803979997</v>
      </c>
      <c r="S17" s="35">
        <v>4455.5385615499999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109801.54962121</v>
      </c>
      <c r="C18" s="35">
        <f t="shared" si="0"/>
        <v>32006.003994640003</v>
      </c>
      <c r="D18" s="35">
        <f t="shared" si="1"/>
        <v>77795.545626570005</v>
      </c>
      <c r="E18" s="35">
        <f t="shared" si="2"/>
        <v>28747.051290269999</v>
      </c>
      <c r="F18" s="35">
        <f t="shared" si="3"/>
        <v>42186.188664840003</v>
      </c>
      <c r="G18" s="35">
        <f t="shared" si="4"/>
        <v>6862.3056714599998</v>
      </c>
      <c r="H18" s="35">
        <f t="shared" si="5"/>
        <v>50323.495586970006</v>
      </c>
      <c r="I18" s="35">
        <v>19887.071976800002</v>
      </c>
      <c r="J18" s="35">
        <f t="shared" si="6"/>
        <v>30436.423610170001</v>
      </c>
      <c r="K18" s="35">
        <v>10682.415330510001</v>
      </c>
      <c r="L18" s="35">
        <v>16849.490903220001</v>
      </c>
      <c r="M18" s="35">
        <v>2904.5173764399997</v>
      </c>
      <c r="N18" s="35">
        <f t="shared" si="7"/>
        <v>59478.054034239998</v>
      </c>
      <c r="O18" s="35">
        <v>12118.932017840001</v>
      </c>
      <c r="P18" s="35">
        <f t="shared" si="8"/>
        <v>47359.122016399997</v>
      </c>
      <c r="Q18" s="35">
        <v>18064.635959759999</v>
      </c>
      <c r="R18" s="35">
        <v>25336.697761620002</v>
      </c>
      <c r="S18" s="35">
        <v>3957.7882950200001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110281.60728574</v>
      </c>
      <c r="C19" s="35">
        <f t="shared" si="0"/>
        <v>31197.921307059994</v>
      </c>
      <c r="D19" s="35">
        <f t="shared" si="1"/>
        <v>79083.685978680005</v>
      </c>
      <c r="E19" s="35">
        <f t="shared" si="2"/>
        <v>29583.670759820001</v>
      </c>
      <c r="F19" s="35">
        <f t="shared" si="3"/>
        <v>42583.331179939996</v>
      </c>
      <c r="G19" s="35">
        <f t="shared" si="4"/>
        <v>6916.6840389199997</v>
      </c>
      <c r="H19" s="35">
        <f t="shared" si="5"/>
        <v>50491.105206280001</v>
      </c>
      <c r="I19" s="35">
        <v>19085.615023929997</v>
      </c>
      <c r="J19" s="35">
        <f t="shared" si="6"/>
        <v>31405.49018235</v>
      </c>
      <c r="K19" s="35">
        <v>11258.01534279</v>
      </c>
      <c r="L19" s="35">
        <v>17191.22912453</v>
      </c>
      <c r="M19" s="35">
        <v>2956.2457150299997</v>
      </c>
      <c r="N19" s="35">
        <f t="shared" si="7"/>
        <v>59790.502079459999</v>
      </c>
      <c r="O19" s="35">
        <v>12112.306283129999</v>
      </c>
      <c r="P19" s="35">
        <f t="shared" si="8"/>
        <v>47678.195796330001</v>
      </c>
      <c r="Q19" s="35">
        <v>18325.655417030001</v>
      </c>
      <c r="R19" s="35">
        <v>25392.10205541</v>
      </c>
      <c r="S19" s="35">
        <v>3960.43832389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112249.009871</v>
      </c>
      <c r="C20" s="35">
        <f t="shared" si="0"/>
        <v>31212.012640429995</v>
      </c>
      <c r="D20" s="35">
        <f t="shared" si="1"/>
        <v>81036.997230570007</v>
      </c>
      <c r="E20" s="35">
        <f t="shared" si="2"/>
        <v>30281.084494260002</v>
      </c>
      <c r="F20" s="35">
        <f t="shared" si="3"/>
        <v>43958.064086170001</v>
      </c>
      <c r="G20" s="35">
        <f t="shared" si="4"/>
        <v>6797.8486501400002</v>
      </c>
      <c r="H20" s="35">
        <f t="shared" si="5"/>
        <v>50892.501887819992</v>
      </c>
      <c r="I20" s="35">
        <v>18882.713083349998</v>
      </c>
      <c r="J20" s="35">
        <f t="shared" si="6"/>
        <v>32009.788804469998</v>
      </c>
      <c r="K20" s="35">
        <v>11718.69432982</v>
      </c>
      <c r="L20" s="35">
        <v>17465.37293279</v>
      </c>
      <c r="M20" s="35">
        <v>2825.7215418599999</v>
      </c>
      <c r="N20" s="35">
        <f t="shared" si="7"/>
        <v>61356.507983180003</v>
      </c>
      <c r="O20" s="35">
        <v>12329.299557079999</v>
      </c>
      <c r="P20" s="35">
        <f t="shared" si="8"/>
        <v>49027.208426100005</v>
      </c>
      <c r="Q20" s="35">
        <v>18562.390164439999</v>
      </c>
      <c r="R20" s="35">
        <v>26492.691153380001</v>
      </c>
      <c r="S20" s="35">
        <v>3972.1271082799999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110638.02874198</v>
      </c>
      <c r="C21" s="35">
        <f t="shared" si="0"/>
        <v>28919.647536669996</v>
      </c>
      <c r="D21" s="35">
        <f t="shared" si="1"/>
        <v>81718.381205309997</v>
      </c>
      <c r="E21" s="35">
        <f t="shared" si="2"/>
        <v>31860.852697090006</v>
      </c>
      <c r="F21" s="35">
        <f t="shared" si="3"/>
        <v>42276.65960046</v>
      </c>
      <c r="G21" s="35">
        <f t="shared" si="4"/>
        <v>7580.8689077600011</v>
      </c>
      <c r="H21" s="35">
        <f t="shared" si="5"/>
        <v>49907.443053529991</v>
      </c>
      <c r="I21" s="35">
        <v>17460.152353269998</v>
      </c>
      <c r="J21" s="35">
        <f t="shared" si="6"/>
        <v>32447.290700259997</v>
      </c>
      <c r="K21" s="35">
        <v>12687.970876220001</v>
      </c>
      <c r="L21" s="35">
        <v>16782.049018499998</v>
      </c>
      <c r="M21" s="35">
        <v>2977.2708055400003</v>
      </c>
      <c r="N21" s="35">
        <f t="shared" si="7"/>
        <v>60730.585688450003</v>
      </c>
      <c r="O21" s="35">
        <v>11459.4951834</v>
      </c>
      <c r="P21" s="35">
        <f t="shared" si="8"/>
        <v>49271.090505050001</v>
      </c>
      <c r="Q21" s="35">
        <v>19172.881820870003</v>
      </c>
      <c r="R21" s="35">
        <v>25494.610581960002</v>
      </c>
      <c r="S21" s="35">
        <v>4603.5981022200003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114510.85982555999</v>
      </c>
      <c r="C22" s="35">
        <f t="shared" si="0"/>
        <v>29795.721864419997</v>
      </c>
      <c r="D22" s="35">
        <f t="shared" si="1"/>
        <v>84715.137961140004</v>
      </c>
      <c r="E22" s="35">
        <f t="shared" si="2"/>
        <v>35280.427986859999</v>
      </c>
      <c r="F22" s="35">
        <f t="shared" si="3"/>
        <v>42525.854083719998</v>
      </c>
      <c r="G22" s="35">
        <f t="shared" si="4"/>
        <v>6908.8558905600003</v>
      </c>
      <c r="H22" s="35">
        <f t="shared" si="5"/>
        <v>52971.37882523</v>
      </c>
      <c r="I22" s="35">
        <v>18758.241805779999</v>
      </c>
      <c r="J22" s="35">
        <f t="shared" si="6"/>
        <v>34213.137019450005</v>
      </c>
      <c r="K22" s="35">
        <v>15063.09961893</v>
      </c>
      <c r="L22" s="35">
        <v>16382.06511516</v>
      </c>
      <c r="M22" s="35">
        <v>2767.9722853600001</v>
      </c>
      <c r="N22" s="35">
        <f t="shared" si="7"/>
        <v>61539.481000330001</v>
      </c>
      <c r="O22" s="35">
        <v>11037.48005864</v>
      </c>
      <c r="P22" s="35">
        <f t="shared" si="8"/>
        <v>50502.000941689999</v>
      </c>
      <c r="Q22" s="35">
        <v>20217.32836793</v>
      </c>
      <c r="R22" s="35">
        <v>26143.788968560002</v>
      </c>
      <c r="S22" s="35">
        <v>4140.8836052000006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116298.95427162001</v>
      </c>
      <c r="C23" s="35">
        <f t="shared" si="0"/>
        <v>29450.37271702</v>
      </c>
      <c r="D23" s="35">
        <f t="shared" si="1"/>
        <v>86848.581554600009</v>
      </c>
      <c r="E23" s="35">
        <f t="shared" si="2"/>
        <v>36767.158577870003</v>
      </c>
      <c r="F23" s="35">
        <f t="shared" si="3"/>
        <v>43013.828891329998</v>
      </c>
      <c r="G23" s="35">
        <f t="shared" si="4"/>
        <v>7067.5940854</v>
      </c>
      <c r="H23" s="35">
        <f t="shared" si="5"/>
        <v>53356.131358129991</v>
      </c>
      <c r="I23" s="35">
        <v>18041.476037529999</v>
      </c>
      <c r="J23" s="35">
        <f t="shared" si="6"/>
        <v>35314.655320599995</v>
      </c>
      <c r="K23" s="35">
        <v>16341.97858425</v>
      </c>
      <c r="L23" s="35">
        <v>16230.699911169999</v>
      </c>
      <c r="M23" s="35">
        <v>2741.9768251799997</v>
      </c>
      <c r="N23" s="35">
        <f t="shared" si="7"/>
        <v>62942.822913490003</v>
      </c>
      <c r="O23" s="35">
        <v>11408.896679489999</v>
      </c>
      <c r="P23" s="35">
        <f t="shared" si="8"/>
        <v>51533.926234000006</v>
      </c>
      <c r="Q23" s="35">
        <v>20425.17999362</v>
      </c>
      <c r="R23" s="35">
        <v>26783.12898016</v>
      </c>
      <c r="S23" s="35">
        <v>4325.6172602200004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118405.8272365</v>
      </c>
      <c r="C24" s="35">
        <f t="shared" si="0"/>
        <v>30143.116351799999</v>
      </c>
      <c r="D24" s="35">
        <f t="shared" si="1"/>
        <v>88262.710884700005</v>
      </c>
      <c r="E24" s="35">
        <f t="shared" si="2"/>
        <v>37660.154877159999</v>
      </c>
      <c r="F24" s="35">
        <f t="shared" si="3"/>
        <v>43372.216390279995</v>
      </c>
      <c r="G24" s="35">
        <f t="shared" si="4"/>
        <v>7230.3396172600005</v>
      </c>
      <c r="H24" s="35">
        <f t="shared" si="5"/>
        <v>54738.947445610007</v>
      </c>
      <c r="I24" s="35">
        <v>18872.35450958</v>
      </c>
      <c r="J24" s="35">
        <f t="shared" si="6"/>
        <v>35866.592936030007</v>
      </c>
      <c r="K24" s="35">
        <v>16931.719653119999</v>
      </c>
      <c r="L24" s="35">
        <v>16250.596234140001</v>
      </c>
      <c r="M24" s="35">
        <v>2684.27704877</v>
      </c>
      <c r="N24" s="35">
        <f t="shared" si="7"/>
        <v>63666.879790890001</v>
      </c>
      <c r="O24" s="35">
        <v>11270.761842219999</v>
      </c>
      <c r="P24" s="35">
        <f t="shared" si="8"/>
        <v>52396.117948669998</v>
      </c>
      <c r="Q24" s="35">
        <v>20728.43522404</v>
      </c>
      <c r="R24" s="35">
        <v>27121.620156139998</v>
      </c>
      <c r="S24" s="35">
        <v>4546.0625684900006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120889.56030761001</v>
      </c>
      <c r="C25" s="35">
        <f t="shared" si="0"/>
        <v>31591.265729900002</v>
      </c>
      <c r="D25" s="35">
        <f t="shared" si="1"/>
        <v>89298.294577709981</v>
      </c>
      <c r="E25" s="35">
        <f t="shared" si="2"/>
        <v>37878.840110799996</v>
      </c>
      <c r="F25" s="35">
        <f t="shared" si="3"/>
        <v>43692.544290439997</v>
      </c>
      <c r="G25" s="35">
        <f t="shared" si="4"/>
        <v>7726.9101764700008</v>
      </c>
      <c r="H25" s="35">
        <f t="shared" si="5"/>
        <v>57030.833749329991</v>
      </c>
      <c r="I25" s="35">
        <v>20486.479379150001</v>
      </c>
      <c r="J25" s="35">
        <f t="shared" si="6"/>
        <v>36544.354370179994</v>
      </c>
      <c r="K25" s="35">
        <v>17088.537241239999</v>
      </c>
      <c r="L25" s="35">
        <v>16825.18018458</v>
      </c>
      <c r="M25" s="35">
        <v>2630.6369443600001</v>
      </c>
      <c r="N25" s="35">
        <f t="shared" si="7"/>
        <v>63858.726558279996</v>
      </c>
      <c r="O25" s="35">
        <v>11104.786350750001</v>
      </c>
      <c r="P25" s="35">
        <f t="shared" si="8"/>
        <v>52753.940207529995</v>
      </c>
      <c r="Q25" s="35">
        <v>20790.302869560001</v>
      </c>
      <c r="R25" s="35">
        <v>26867.364105860001</v>
      </c>
      <c r="S25" s="35">
        <v>5096.2732321100002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118385.08679957001</v>
      </c>
      <c r="C26" s="35">
        <f t="shared" si="0"/>
        <v>32655.98419942</v>
      </c>
      <c r="D26" s="35">
        <f t="shared" si="1"/>
        <v>85729.102600150014</v>
      </c>
      <c r="E26" s="35">
        <f t="shared" si="2"/>
        <v>35662.176892880001</v>
      </c>
      <c r="F26" s="35">
        <f t="shared" si="3"/>
        <v>42263.814882550003</v>
      </c>
      <c r="G26" s="35">
        <f t="shared" si="4"/>
        <v>7803.1108247200009</v>
      </c>
      <c r="H26" s="35">
        <f t="shared" si="5"/>
        <v>55755.447650080008</v>
      </c>
      <c r="I26" s="35">
        <v>21424.79086307</v>
      </c>
      <c r="J26" s="35">
        <f t="shared" si="6"/>
        <v>34330.656787010004</v>
      </c>
      <c r="K26" s="35">
        <v>15834.856599609999</v>
      </c>
      <c r="L26" s="35">
        <v>15891.962529500001</v>
      </c>
      <c r="M26" s="35">
        <v>2603.8376579000001</v>
      </c>
      <c r="N26" s="35">
        <f t="shared" si="7"/>
        <v>62629.639149490002</v>
      </c>
      <c r="O26" s="35">
        <v>11231.193336349999</v>
      </c>
      <c r="P26" s="35">
        <f t="shared" si="8"/>
        <v>51398.445813140002</v>
      </c>
      <c r="Q26" s="35">
        <v>19827.320293270001</v>
      </c>
      <c r="R26" s="35">
        <v>26371.852353050002</v>
      </c>
      <c r="S26" s="35">
        <v>5199.2731668200004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118336.48513710999</v>
      </c>
      <c r="C27" s="35">
        <f t="shared" si="0"/>
        <v>32116.27167247</v>
      </c>
      <c r="D27" s="35">
        <f t="shared" si="1"/>
        <v>86220.213464639994</v>
      </c>
      <c r="E27" s="35">
        <f t="shared" si="2"/>
        <v>35467.85090618</v>
      </c>
      <c r="F27" s="35">
        <f t="shared" si="3"/>
        <v>42959.683038449999</v>
      </c>
      <c r="G27" s="35">
        <f t="shared" si="4"/>
        <v>7792.6795200100005</v>
      </c>
      <c r="H27" s="35">
        <f t="shared" si="5"/>
        <v>55267.893447879993</v>
      </c>
      <c r="I27" s="35">
        <v>20756.3936851</v>
      </c>
      <c r="J27" s="35">
        <f t="shared" si="6"/>
        <v>34511.499762779997</v>
      </c>
      <c r="K27" s="35">
        <v>15591.802003889999</v>
      </c>
      <c r="L27" s="35">
        <v>16312.97722778</v>
      </c>
      <c r="M27" s="35">
        <v>2606.7205311100001</v>
      </c>
      <c r="N27" s="35">
        <f t="shared" si="7"/>
        <v>63068.591689230001</v>
      </c>
      <c r="O27" s="35">
        <v>11359.87798737</v>
      </c>
      <c r="P27" s="35">
        <f t="shared" si="8"/>
        <v>51708.713701859997</v>
      </c>
      <c r="Q27" s="35">
        <v>19876.04890229</v>
      </c>
      <c r="R27" s="35">
        <v>26646.705810669999</v>
      </c>
      <c r="S27" s="35">
        <v>5185.9589888999999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119815.95988261</v>
      </c>
      <c r="C28" s="35">
        <f t="shared" si="0"/>
        <v>33563.751998209998</v>
      </c>
      <c r="D28" s="35">
        <f t="shared" si="1"/>
        <v>86252.207884400006</v>
      </c>
      <c r="E28" s="35">
        <f t="shared" si="2"/>
        <v>35622.022018219999</v>
      </c>
      <c r="F28" s="35">
        <f t="shared" si="3"/>
        <v>42999.023989189998</v>
      </c>
      <c r="G28" s="35">
        <f t="shared" si="4"/>
        <v>7631.1618769899997</v>
      </c>
      <c r="H28" s="35">
        <f t="shared" si="5"/>
        <v>55809.760087549999</v>
      </c>
      <c r="I28" s="35">
        <v>22001.004393479998</v>
      </c>
      <c r="J28" s="35">
        <f t="shared" si="6"/>
        <v>33808.755694070001</v>
      </c>
      <c r="K28" s="35">
        <v>15441.847676679999</v>
      </c>
      <c r="L28" s="35">
        <v>15933.97433956</v>
      </c>
      <c r="M28" s="35">
        <v>2432.9336778299999</v>
      </c>
      <c r="N28" s="35">
        <f t="shared" si="7"/>
        <v>64006.199795060005</v>
      </c>
      <c r="O28" s="35">
        <v>11562.747604729999</v>
      </c>
      <c r="P28" s="35">
        <f t="shared" si="8"/>
        <v>52443.452190330005</v>
      </c>
      <c r="Q28" s="35">
        <v>20180.174341540001</v>
      </c>
      <c r="R28" s="35">
        <v>27065.04964963</v>
      </c>
      <c r="S28" s="35">
        <v>5198.2281991599993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120539.57966806</v>
      </c>
      <c r="C29" s="35">
        <f t="shared" si="0"/>
        <v>33193.436098779996</v>
      </c>
      <c r="D29" s="35">
        <f t="shared" si="1"/>
        <v>87346.143569280015</v>
      </c>
      <c r="E29" s="35">
        <f t="shared" si="2"/>
        <v>35928.966201700001</v>
      </c>
      <c r="F29" s="35">
        <f t="shared" si="3"/>
        <v>43411.394400870005</v>
      </c>
      <c r="G29" s="35">
        <f t="shared" si="4"/>
        <v>8005.7829667099995</v>
      </c>
      <c r="H29" s="35">
        <f t="shared" si="5"/>
        <v>55938.502196109999</v>
      </c>
      <c r="I29" s="35">
        <v>21689.309627259998</v>
      </c>
      <c r="J29" s="35">
        <f t="shared" si="6"/>
        <v>34249.192568849998</v>
      </c>
      <c r="K29" s="35">
        <v>15818.44735208</v>
      </c>
      <c r="L29" s="35">
        <v>15943.12991716</v>
      </c>
      <c r="M29" s="35">
        <v>2487.61529961</v>
      </c>
      <c r="N29" s="35">
        <f t="shared" si="7"/>
        <v>64601.077471950011</v>
      </c>
      <c r="O29" s="35">
        <v>11504.12647152</v>
      </c>
      <c r="P29" s="35">
        <f t="shared" si="8"/>
        <v>53096.95100043001</v>
      </c>
      <c r="Q29" s="35">
        <v>20110.518849620003</v>
      </c>
      <c r="R29" s="35">
        <v>27468.264483710002</v>
      </c>
      <c r="S29" s="35">
        <v>5518.1676670999996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121826.35015354</v>
      </c>
      <c r="C30" s="35">
        <f t="shared" si="0"/>
        <v>31840.389066709999</v>
      </c>
      <c r="D30" s="35">
        <f t="shared" si="1"/>
        <v>89985.961086829993</v>
      </c>
      <c r="E30" s="35">
        <f t="shared" si="2"/>
        <v>36957.790816979999</v>
      </c>
      <c r="F30" s="35">
        <f t="shared" si="3"/>
        <v>44980.458314039999</v>
      </c>
      <c r="G30" s="35">
        <f t="shared" si="4"/>
        <v>8047.7119558100003</v>
      </c>
      <c r="H30" s="35">
        <f t="shared" si="5"/>
        <v>55943.940353539998</v>
      </c>
      <c r="I30" s="35">
        <v>20488.363252809999</v>
      </c>
      <c r="J30" s="35">
        <f t="shared" si="6"/>
        <v>35455.577100729999</v>
      </c>
      <c r="K30" s="35">
        <v>16580.769410450001</v>
      </c>
      <c r="L30" s="35">
        <v>16362.113211689999</v>
      </c>
      <c r="M30" s="35">
        <v>2512.69447859</v>
      </c>
      <c r="N30" s="35">
        <f t="shared" si="7"/>
        <v>65882.409799999994</v>
      </c>
      <c r="O30" s="35">
        <v>11352.0258139</v>
      </c>
      <c r="P30" s="35">
        <f t="shared" si="8"/>
        <v>54530.383986099994</v>
      </c>
      <c r="Q30" s="35">
        <v>20377.021406529999</v>
      </c>
      <c r="R30" s="35">
        <v>28618.345102349998</v>
      </c>
      <c r="S30" s="35">
        <v>5535.0174772199998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122864.80680677001</v>
      </c>
      <c r="C31" s="35">
        <f t="shared" si="0"/>
        <v>32109.292320449997</v>
      </c>
      <c r="D31" s="35">
        <f t="shared" si="1"/>
        <v>90755.514486319997</v>
      </c>
      <c r="E31" s="35">
        <f t="shared" si="2"/>
        <v>37372.321014109999</v>
      </c>
      <c r="F31" s="35">
        <f t="shared" si="3"/>
        <v>45357.052898989998</v>
      </c>
      <c r="G31" s="35">
        <f t="shared" si="4"/>
        <v>8026.1405732200001</v>
      </c>
      <c r="H31" s="35">
        <f t="shared" si="5"/>
        <v>55407.387454640004</v>
      </c>
      <c r="I31" s="35">
        <v>20167.298689769999</v>
      </c>
      <c r="J31" s="35">
        <f t="shared" si="6"/>
        <v>35240.088764870001</v>
      </c>
      <c r="K31" s="35">
        <v>17026.11357102</v>
      </c>
      <c r="L31" s="35">
        <v>15754.36017339</v>
      </c>
      <c r="M31" s="35">
        <v>2459.6150204599999</v>
      </c>
      <c r="N31" s="35">
        <f t="shared" si="7"/>
        <v>67457.419352130004</v>
      </c>
      <c r="O31" s="35">
        <v>11941.993630679999</v>
      </c>
      <c r="P31" s="35">
        <f t="shared" si="8"/>
        <v>55515.425721450003</v>
      </c>
      <c r="Q31" s="35">
        <v>20346.207443089999</v>
      </c>
      <c r="R31" s="35">
        <v>29602.692725599998</v>
      </c>
      <c r="S31" s="35">
        <v>5566.5255527600002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122229.89648426999</v>
      </c>
      <c r="C32" s="35">
        <f t="shared" si="0"/>
        <v>30325.60625995</v>
      </c>
      <c r="D32" s="35">
        <f t="shared" si="1"/>
        <v>91904.290224319993</v>
      </c>
      <c r="E32" s="35">
        <f t="shared" si="2"/>
        <v>37333.217193930002</v>
      </c>
      <c r="F32" s="35">
        <f t="shared" si="3"/>
        <v>46545.437287330002</v>
      </c>
      <c r="G32" s="35">
        <f t="shared" si="4"/>
        <v>8025.6357430600001</v>
      </c>
      <c r="H32" s="35">
        <f t="shared" si="5"/>
        <v>53802.077532099996</v>
      </c>
      <c r="I32" s="35">
        <v>18752.899623219997</v>
      </c>
      <c r="J32" s="35">
        <f t="shared" si="6"/>
        <v>35049.177908880003</v>
      </c>
      <c r="K32" s="35">
        <v>17006.60342136</v>
      </c>
      <c r="L32" s="35">
        <v>15727.784704180001</v>
      </c>
      <c r="M32" s="35">
        <v>2314.7897833400002</v>
      </c>
      <c r="N32" s="35">
        <f t="shared" si="7"/>
        <v>68427.818952169997</v>
      </c>
      <c r="O32" s="35">
        <v>11572.706636730001</v>
      </c>
      <c r="P32" s="35">
        <f t="shared" si="8"/>
        <v>56855.112315439997</v>
      </c>
      <c r="Q32" s="35">
        <v>20326.613772569999</v>
      </c>
      <c r="R32" s="35">
        <v>30817.65258315</v>
      </c>
      <c r="S32" s="35">
        <v>5710.8459597199999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123130.14354850999</v>
      </c>
      <c r="C33" s="35">
        <f t="shared" si="0"/>
        <v>29744.300428160001</v>
      </c>
      <c r="D33" s="35">
        <f t="shared" si="1"/>
        <v>93385.843120350008</v>
      </c>
      <c r="E33" s="35">
        <f t="shared" si="2"/>
        <v>37953.279549910003</v>
      </c>
      <c r="F33" s="35">
        <f t="shared" si="3"/>
        <v>47422.005881240002</v>
      </c>
      <c r="G33" s="35">
        <f t="shared" si="4"/>
        <v>8010.5576891999999</v>
      </c>
      <c r="H33" s="35">
        <f t="shared" si="5"/>
        <v>53773.336529959997</v>
      </c>
      <c r="I33" s="35">
        <v>18169.701751119999</v>
      </c>
      <c r="J33" s="35">
        <f t="shared" si="6"/>
        <v>35603.634778840002</v>
      </c>
      <c r="K33" s="35">
        <v>17681.73177002</v>
      </c>
      <c r="L33" s="35">
        <v>15624.47491567</v>
      </c>
      <c r="M33" s="35">
        <v>2297.4280931499998</v>
      </c>
      <c r="N33" s="35">
        <f t="shared" si="7"/>
        <v>69356.807018549996</v>
      </c>
      <c r="O33" s="35">
        <v>11574.598677040001</v>
      </c>
      <c r="P33" s="35">
        <f t="shared" si="8"/>
        <v>57782.208341509999</v>
      </c>
      <c r="Q33" s="35">
        <v>20271.547779889999</v>
      </c>
      <c r="R33" s="35">
        <v>31797.53096557</v>
      </c>
      <c r="S33" s="35">
        <v>5713.1295960500001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124660.79187290001</v>
      </c>
      <c r="C34" s="35">
        <f t="shared" si="0"/>
        <v>31066.386349319997</v>
      </c>
      <c r="D34" s="35">
        <f t="shared" si="1"/>
        <v>93594.405523580004</v>
      </c>
      <c r="E34" s="35">
        <f t="shared" si="2"/>
        <v>37609.214867279996</v>
      </c>
      <c r="F34" s="35">
        <f t="shared" si="3"/>
        <v>48014.664256889999</v>
      </c>
      <c r="G34" s="35">
        <f t="shared" si="4"/>
        <v>7970.5263994100005</v>
      </c>
      <c r="H34" s="35">
        <f t="shared" si="5"/>
        <v>55269.161228969999</v>
      </c>
      <c r="I34" s="35">
        <v>19900.73458674</v>
      </c>
      <c r="J34" s="35">
        <f t="shared" si="6"/>
        <v>35368.426642229999</v>
      </c>
      <c r="K34" s="35">
        <v>18008.146936519999</v>
      </c>
      <c r="L34" s="35">
        <v>15141.197352769999</v>
      </c>
      <c r="M34" s="35">
        <v>2219.08235294</v>
      </c>
      <c r="N34" s="35">
        <f t="shared" si="7"/>
        <v>69391.630643929995</v>
      </c>
      <c r="O34" s="35">
        <v>11165.651762579999</v>
      </c>
      <c r="P34" s="35">
        <f t="shared" si="8"/>
        <v>58225.978881349998</v>
      </c>
      <c r="Q34" s="35">
        <v>19601.06793076</v>
      </c>
      <c r="R34" s="35">
        <v>32873.466904119996</v>
      </c>
      <c r="S34" s="35">
        <v>5751.4440464700001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126684.86881207</v>
      </c>
      <c r="C35" s="35">
        <f t="shared" si="0"/>
        <v>29895.772896860002</v>
      </c>
      <c r="D35" s="35">
        <f t="shared" si="1"/>
        <v>96789.095915209997</v>
      </c>
      <c r="E35" s="35">
        <f t="shared" si="2"/>
        <v>38875.167588950004</v>
      </c>
      <c r="F35" s="35">
        <f t="shared" si="3"/>
        <v>49886.712380000004</v>
      </c>
      <c r="G35" s="35">
        <f t="shared" si="4"/>
        <v>8027.2159462599993</v>
      </c>
      <c r="H35" s="35">
        <f t="shared" si="5"/>
        <v>56137.366796630005</v>
      </c>
      <c r="I35" s="35">
        <v>18575.547400260002</v>
      </c>
      <c r="J35" s="35">
        <f t="shared" si="6"/>
        <v>37561.819396370003</v>
      </c>
      <c r="K35" s="35">
        <v>19372.05834743</v>
      </c>
      <c r="L35" s="35">
        <v>15951.98561075</v>
      </c>
      <c r="M35" s="35">
        <v>2237.7754381899999</v>
      </c>
      <c r="N35" s="35">
        <f t="shared" si="7"/>
        <v>70547.502015439997</v>
      </c>
      <c r="O35" s="35">
        <v>11320.2254966</v>
      </c>
      <c r="P35" s="35">
        <f t="shared" si="8"/>
        <v>59227.276518840001</v>
      </c>
      <c r="Q35" s="35">
        <v>19503.10924152</v>
      </c>
      <c r="R35" s="35">
        <v>33934.726769250003</v>
      </c>
      <c r="S35" s="35">
        <v>5789.4405080699999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130395.11087958001</v>
      </c>
      <c r="C36" s="35">
        <f t="shared" si="0"/>
        <v>32087.398131149996</v>
      </c>
      <c r="D36" s="35">
        <f t="shared" si="1"/>
        <v>98307.71274843</v>
      </c>
      <c r="E36" s="35">
        <f t="shared" si="2"/>
        <v>39253.363719889996</v>
      </c>
      <c r="F36" s="35">
        <f t="shared" si="3"/>
        <v>53151.264760919992</v>
      </c>
      <c r="G36" s="35">
        <f t="shared" si="4"/>
        <v>5903.08426762</v>
      </c>
      <c r="H36" s="35">
        <f t="shared" si="5"/>
        <v>60134.650791009997</v>
      </c>
      <c r="I36" s="35">
        <v>20428.044236809998</v>
      </c>
      <c r="J36" s="35">
        <f t="shared" si="6"/>
        <v>39706.6065542</v>
      </c>
      <c r="K36" s="35">
        <v>20415.23107423</v>
      </c>
      <c r="L36" s="35">
        <v>17444.296238899999</v>
      </c>
      <c r="M36" s="35">
        <v>1847.0792410700001</v>
      </c>
      <c r="N36" s="35">
        <f t="shared" si="7"/>
        <v>70260.460088570006</v>
      </c>
      <c r="O36" s="35">
        <v>11659.35389434</v>
      </c>
      <c r="P36" s="35">
        <f t="shared" si="8"/>
        <v>58601.10619423</v>
      </c>
      <c r="Q36" s="35">
        <v>18838.13264566</v>
      </c>
      <c r="R36" s="35">
        <v>35706.968522019997</v>
      </c>
      <c r="S36" s="35">
        <v>4056.0050265499999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132448.84919281999</v>
      </c>
      <c r="C37" s="35">
        <f t="shared" si="0"/>
        <v>33375.322579430001</v>
      </c>
      <c r="D37" s="35">
        <f t="shared" si="1"/>
        <v>99073.526613390015</v>
      </c>
      <c r="E37" s="35">
        <f t="shared" si="2"/>
        <v>39328.609901620002</v>
      </c>
      <c r="F37" s="35">
        <f t="shared" si="3"/>
        <v>54068.669413110008</v>
      </c>
      <c r="G37" s="35">
        <f t="shared" si="4"/>
        <v>5676.2472986599996</v>
      </c>
      <c r="H37" s="35">
        <f t="shared" si="5"/>
        <v>62401.827801399995</v>
      </c>
      <c r="I37" s="35">
        <v>21576.13603315</v>
      </c>
      <c r="J37" s="35">
        <f t="shared" si="6"/>
        <v>40825.691768249999</v>
      </c>
      <c r="K37" s="35">
        <v>21051.77757604</v>
      </c>
      <c r="L37" s="35">
        <v>18007.127836340002</v>
      </c>
      <c r="M37" s="35">
        <v>1766.7863558699999</v>
      </c>
      <c r="N37" s="35">
        <f t="shared" si="7"/>
        <v>70047.021391420014</v>
      </c>
      <c r="O37" s="35">
        <v>11799.18654628</v>
      </c>
      <c r="P37" s="35">
        <f t="shared" si="8"/>
        <v>58247.834845140009</v>
      </c>
      <c r="Q37" s="35">
        <v>18276.832325580002</v>
      </c>
      <c r="R37" s="35">
        <v>36061.541576770003</v>
      </c>
      <c r="S37" s="35">
        <v>3909.46094279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136555.69582068999</v>
      </c>
      <c r="C38" s="35">
        <f t="shared" si="0"/>
        <v>35117.796116969999</v>
      </c>
      <c r="D38" s="35">
        <f t="shared" si="1"/>
        <v>101437.89970372</v>
      </c>
      <c r="E38" s="35">
        <f t="shared" si="2"/>
        <v>39647.788821239999</v>
      </c>
      <c r="F38" s="35">
        <f t="shared" si="3"/>
        <v>56158.745180800004</v>
      </c>
      <c r="G38" s="35">
        <f t="shared" si="4"/>
        <v>5631.3657016799998</v>
      </c>
      <c r="H38" s="35">
        <f t="shared" si="5"/>
        <v>65985.886609879992</v>
      </c>
      <c r="I38" s="35">
        <v>23076.49632961</v>
      </c>
      <c r="J38" s="35">
        <f t="shared" si="6"/>
        <v>42909.390280269996</v>
      </c>
      <c r="K38" s="35">
        <v>21884.809461679997</v>
      </c>
      <c r="L38" s="35">
        <v>19284.04682901</v>
      </c>
      <c r="M38" s="35">
        <v>1740.53398958</v>
      </c>
      <c r="N38" s="35">
        <f t="shared" si="7"/>
        <v>70569.809210809995</v>
      </c>
      <c r="O38" s="35">
        <v>12041.29978736</v>
      </c>
      <c r="P38" s="35">
        <f t="shared" si="8"/>
        <v>58528.509423449999</v>
      </c>
      <c r="Q38" s="35">
        <v>17762.979359560002</v>
      </c>
      <c r="R38" s="35">
        <v>36874.698351790001</v>
      </c>
      <c r="S38" s="35">
        <v>3890.8317121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137644.65133105</v>
      </c>
      <c r="C39" s="35">
        <f t="shared" si="0"/>
        <v>35226.283295610003</v>
      </c>
      <c r="D39" s="35">
        <f t="shared" si="1"/>
        <v>102418.36803544001</v>
      </c>
      <c r="E39" s="35">
        <f t="shared" si="2"/>
        <v>38997.239972559997</v>
      </c>
      <c r="F39" s="35">
        <f t="shared" si="3"/>
        <v>57718.843402940009</v>
      </c>
      <c r="G39" s="35">
        <f t="shared" si="4"/>
        <v>5702.28465994</v>
      </c>
      <c r="H39" s="35">
        <f t="shared" si="5"/>
        <v>66837.850532509998</v>
      </c>
      <c r="I39" s="35">
        <v>22848.454408149999</v>
      </c>
      <c r="J39" s="35">
        <f t="shared" si="6"/>
        <v>43989.396124360006</v>
      </c>
      <c r="K39" s="35">
        <v>21905.35882904</v>
      </c>
      <c r="L39" s="35">
        <v>20343.400559279999</v>
      </c>
      <c r="M39" s="35">
        <v>1740.63673604</v>
      </c>
      <c r="N39" s="35">
        <f t="shared" si="7"/>
        <v>70806.800798540004</v>
      </c>
      <c r="O39" s="35">
        <v>12377.82888746</v>
      </c>
      <c r="P39" s="35">
        <f t="shared" si="8"/>
        <v>58428.971911080007</v>
      </c>
      <c r="Q39" s="35">
        <v>17091.88114352</v>
      </c>
      <c r="R39" s="35">
        <v>37375.442843660006</v>
      </c>
      <c r="S39" s="35">
        <v>3961.6479239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141890.15341038001</v>
      </c>
      <c r="C40" s="35">
        <f t="shared" si="0"/>
        <v>36795.563953870005</v>
      </c>
      <c r="D40" s="35">
        <f t="shared" si="1"/>
        <v>105094.58945651</v>
      </c>
      <c r="E40" s="35">
        <f t="shared" si="2"/>
        <v>39873.121939789999</v>
      </c>
      <c r="F40" s="35">
        <f t="shared" si="3"/>
        <v>59489.44134677</v>
      </c>
      <c r="G40" s="35">
        <f t="shared" si="4"/>
        <v>5732.0261699499997</v>
      </c>
      <c r="H40" s="35">
        <f t="shared" si="5"/>
        <v>70407.854605640008</v>
      </c>
      <c r="I40" s="35">
        <v>24711.516826390001</v>
      </c>
      <c r="J40" s="35">
        <f t="shared" si="6"/>
        <v>45696.337779250003</v>
      </c>
      <c r="K40" s="35">
        <v>22736.43435422</v>
      </c>
      <c r="L40" s="35">
        <v>21192.87044508</v>
      </c>
      <c r="M40" s="35">
        <v>1767.03297995</v>
      </c>
      <c r="N40" s="35">
        <f t="shared" si="7"/>
        <v>71482.298804739999</v>
      </c>
      <c r="O40" s="35">
        <v>12084.04712748</v>
      </c>
      <c r="P40" s="35">
        <f t="shared" si="8"/>
        <v>59398.251677259999</v>
      </c>
      <c r="Q40" s="35">
        <v>17136.687585569998</v>
      </c>
      <c r="R40" s="35">
        <v>38296.57090169</v>
      </c>
      <c r="S40" s="35">
        <v>3964.9931899999997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142615.51112663001</v>
      </c>
      <c r="C41" s="35">
        <f t="shared" si="0"/>
        <v>36605.317300989998</v>
      </c>
      <c r="D41" s="35">
        <f t="shared" si="1"/>
        <v>106010.19382563999</v>
      </c>
      <c r="E41" s="35">
        <f t="shared" si="2"/>
        <v>38464.172821759996</v>
      </c>
      <c r="F41" s="35">
        <f t="shared" si="3"/>
        <v>61923.376072009996</v>
      </c>
      <c r="G41" s="35">
        <f t="shared" si="4"/>
        <v>5622.6449318699997</v>
      </c>
      <c r="H41" s="35">
        <f t="shared" si="5"/>
        <v>70810.136117579998</v>
      </c>
      <c r="I41" s="35">
        <v>24414.367370069998</v>
      </c>
      <c r="J41" s="35">
        <f t="shared" si="6"/>
        <v>46395.768747510003</v>
      </c>
      <c r="K41" s="35">
        <v>22940.127479529998</v>
      </c>
      <c r="L41" s="35">
        <v>21660.655718180002</v>
      </c>
      <c r="M41" s="35">
        <v>1794.9855497999999</v>
      </c>
      <c r="N41" s="35">
        <f t="shared" si="7"/>
        <v>71805.375009049996</v>
      </c>
      <c r="O41" s="35">
        <v>12190.94993092</v>
      </c>
      <c r="P41" s="35">
        <f t="shared" si="8"/>
        <v>59614.425078129992</v>
      </c>
      <c r="Q41" s="35">
        <v>15524.04534223</v>
      </c>
      <c r="R41" s="35">
        <v>40262.720353829995</v>
      </c>
      <c r="S41" s="35">
        <v>3827.65938207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143697.27988315001</v>
      </c>
      <c r="C42" s="35">
        <f t="shared" si="0"/>
        <v>36843.650051050005</v>
      </c>
      <c r="D42" s="35">
        <f t="shared" si="1"/>
        <v>106853.62983210001</v>
      </c>
      <c r="E42" s="35">
        <f t="shared" si="2"/>
        <v>37660.44499014</v>
      </c>
      <c r="F42" s="35">
        <f t="shared" si="3"/>
        <v>63171.285592849999</v>
      </c>
      <c r="G42" s="35">
        <f t="shared" si="4"/>
        <v>6021.8992491099998</v>
      </c>
      <c r="H42" s="35">
        <f t="shared" si="5"/>
        <v>71501.981579080006</v>
      </c>
      <c r="I42" s="35">
        <v>24850.566869850001</v>
      </c>
      <c r="J42" s="35">
        <f t="shared" si="6"/>
        <v>46651.414709230005</v>
      </c>
      <c r="K42" s="35">
        <v>22262.130258650002</v>
      </c>
      <c r="L42" s="35">
        <v>22581.154321239999</v>
      </c>
      <c r="M42" s="35">
        <v>1808.1301293399999</v>
      </c>
      <c r="N42" s="35">
        <f t="shared" si="7"/>
        <v>72195.298304069991</v>
      </c>
      <c r="O42" s="35">
        <v>11993.0831812</v>
      </c>
      <c r="P42" s="35">
        <f t="shared" si="8"/>
        <v>60202.215122869995</v>
      </c>
      <c r="Q42" s="35">
        <v>15398.31473149</v>
      </c>
      <c r="R42" s="35">
        <v>40590.13127161</v>
      </c>
      <c r="S42" s="35">
        <v>4213.7691197699996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145574.63657689001</v>
      </c>
      <c r="C43" s="35">
        <f t="shared" si="0"/>
        <v>37046.28263614</v>
      </c>
      <c r="D43" s="35">
        <f t="shared" si="1"/>
        <v>108528.35394074999</v>
      </c>
      <c r="E43" s="35">
        <f t="shared" si="2"/>
        <v>37482.497728079994</v>
      </c>
      <c r="F43" s="35">
        <f t="shared" si="3"/>
        <v>65310.677611380001</v>
      </c>
      <c r="G43" s="35">
        <f t="shared" si="4"/>
        <v>5735.1786012900002</v>
      </c>
      <c r="H43" s="35">
        <f t="shared" si="5"/>
        <v>72971.104925839987</v>
      </c>
      <c r="I43" s="35">
        <v>25192.190155149998</v>
      </c>
      <c r="J43" s="35">
        <f t="shared" si="6"/>
        <v>47778.914770689997</v>
      </c>
      <c r="K43" s="35">
        <v>22152.812498989999</v>
      </c>
      <c r="L43" s="35">
        <v>23797.011436610002</v>
      </c>
      <c r="M43" s="35">
        <v>1829.0908350900002</v>
      </c>
      <c r="N43" s="35">
        <f t="shared" si="7"/>
        <v>72603.531651049998</v>
      </c>
      <c r="O43" s="35">
        <v>11854.092480990001</v>
      </c>
      <c r="P43" s="35">
        <f t="shared" si="8"/>
        <v>60749.439170059995</v>
      </c>
      <c r="Q43" s="35">
        <v>15329.685229089999</v>
      </c>
      <c r="R43" s="35">
        <v>41513.666174769998</v>
      </c>
      <c r="S43" s="35">
        <v>3906.0877662000003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146559.13938761997</v>
      </c>
      <c r="C44" s="35">
        <f t="shared" si="0"/>
        <v>37127.409593839999</v>
      </c>
      <c r="D44" s="35">
        <f t="shared" si="1"/>
        <v>109431.72979378</v>
      </c>
      <c r="E44" s="35">
        <f t="shared" si="2"/>
        <v>37099.218591839999</v>
      </c>
      <c r="F44" s="35">
        <f t="shared" si="3"/>
        <v>66430.860008910007</v>
      </c>
      <c r="G44" s="35">
        <f t="shared" si="4"/>
        <v>5901.6511930300003</v>
      </c>
      <c r="H44" s="35">
        <f t="shared" si="5"/>
        <v>74249.037696890009</v>
      </c>
      <c r="I44" s="35">
        <v>25248.979261289998</v>
      </c>
      <c r="J44" s="35">
        <f t="shared" si="6"/>
        <v>49000.058435600004</v>
      </c>
      <c r="K44" s="35">
        <v>22364.904381010001</v>
      </c>
      <c r="L44" s="35">
        <v>24757.118461780003</v>
      </c>
      <c r="M44" s="35">
        <v>1878.03559281</v>
      </c>
      <c r="N44" s="35">
        <f t="shared" si="7"/>
        <v>72310.101690729993</v>
      </c>
      <c r="O44" s="35">
        <v>11878.43033255</v>
      </c>
      <c r="P44" s="35">
        <f t="shared" si="8"/>
        <v>60431.67135818</v>
      </c>
      <c r="Q44" s="35">
        <v>14734.31421083</v>
      </c>
      <c r="R44" s="35">
        <v>41673.741547129997</v>
      </c>
      <c r="S44" s="35">
        <v>4023.61560022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147524.99113474</v>
      </c>
      <c r="C45" s="35">
        <f t="shared" si="0"/>
        <v>37253.014989210002</v>
      </c>
      <c r="D45" s="35">
        <f t="shared" si="1"/>
        <v>110271.97614553</v>
      </c>
      <c r="E45" s="35">
        <f t="shared" si="2"/>
        <v>36744.216591910001</v>
      </c>
      <c r="F45" s="35">
        <f t="shared" si="3"/>
        <v>67726.422662650002</v>
      </c>
      <c r="G45" s="35">
        <f t="shared" si="4"/>
        <v>5801.3368909700002</v>
      </c>
      <c r="H45" s="35">
        <f t="shared" si="5"/>
        <v>75878.491660510001</v>
      </c>
      <c r="I45" s="35">
        <v>25713.564784730002</v>
      </c>
      <c r="J45" s="35">
        <f t="shared" si="6"/>
        <v>50164.926875780002</v>
      </c>
      <c r="K45" s="35">
        <v>22294.573055920002</v>
      </c>
      <c r="L45" s="35">
        <v>25761.297321650003</v>
      </c>
      <c r="M45" s="35">
        <v>2109.05649821</v>
      </c>
      <c r="N45" s="35">
        <f t="shared" si="7"/>
        <v>71646.499474230004</v>
      </c>
      <c r="O45" s="35">
        <v>11539.450204479999</v>
      </c>
      <c r="P45" s="35">
        <f t="shared" si="8"/>
        <v>60107.049269750009</v>
      </c>
      <c r="Q45" s="35">
        <v>14449.643535990001</v>
      </c>
      <c r="R45" s="35">
        <v>41965.125341000006</v>
      </c>
      <c r="S45" s="35">
        <v>3692.2803927600003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147078.22605036001</v>
      </c>
      <c r="C46" s="35">
        <f t="shared" si="0"/>
        <v>36296.785816479998</v>
      </c>
      <c r="D46" s="35">
        <f t="shared" si="1"/>
        <v>110781.44023388001</v>
      </c>
      <c r="E46" s="35">
        <f t="shared" si="2"/>
        <v>36574.165673700001</v>
      </c>
      <c r="F46" s="35">
        <f t="shared" si="3"/>
        <v>68090.645983740003</v>
      </c>
      <c r="G46" s="35">
        <f t="shared" si="4"/>
        <v>6116.62857644</v>
      </c>
      <c r="H46" s="35">
        <f t="shared" si="5"/>
        <v>76217.118931100005</v>
      </c>
      <c r="I46" s="35">
        <v>25973.516304190001</v>
      </c>
      <c r="J46" s="35">
        <f t="shared" si="6"/>
        <v>50243.602626910004</v>
      </c>
      <c r="K46" s="35">
        <v>21702.088074840001</v>
      </c>
      <c r="L46" s="35">
        <v>26375.325213439999</v>
      </c>
      <c r="M46" s="35">
        <v>2166.1893386299998</v>
      </c>
      <c r="N46" s="35">
        <f t="shared" si="7"/>
        <v>70861.107119260007</v>
      </c>
      <c r="O46" s="35">
        <v>10323.26951229</v>
      </c>
      <c r="P46" s="35">
        <f t="shared" si="8"/>
        <v>60537.837606970003</v>
      </c>
      <c r="Q46" s="35">
        <v>14872.07759886</v>
      </c>
      <c r="R46" s="35">
        <v>41715.320770300001</v>
      </c>
      <c r="S46" s="35">
        <v>3950.4392378099997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143974.67250585</v>
      </c>
      <c r="C47" s="35">
        <f t="shared" si="0"/>
        <v>34508.838819099998</v>
      </c>
      <c r="D47" s="35">
        <f t="shared" si="1"/>
        <v>109465.83368675</v>
      </c>
      <c r="E47" s="35">
        <f t="shared" si="2"/>
        <v>35054.524253750002</v>
      </c>
      <c r="F47" s="35">
        <f t="shared" si="3"/>
        <v>68101.893327819998</v>
      </c>
      <c r="G47" s="35">
        <f t="shared" si="4"/>
        <v>6309.4161051800002</v>
      </c>
      <c r="H47" s="35">
        <f t="shared" si="5"/>
        <v>74833.58453547</v>
      </c>
      <c r="I47" s="35">
        <v>23821.80303694</v>
      </c>
      <c r="J47" s="35">
        <f t="shared" si="6"/>
        <v>51011.781498529999</v>
      </c>
      <c r="K47" s="35">
        <v>21349.222367450002</v>
      </c>
      <c r="L47" s="35">
        <v>27318.971544610002</v>
      </c>
      <c r="M47" s="35">
        <v>2343.5875864700001</v>
      </c>
      <c r="N47" s="35">
        <f t="shared" si="7"/>
        <v>69141.087970380002</v>
      </c>
      <c r="O47" s="35">
        <v>10687.035782159999</v>
      </c>
      <c r="P47" s="35">
        <f t="shared" si="8"/>
        <v>58454.052188219997</v>
      </c>
      <c r="Q47" s="35">
        <v>13705.3018863</v>
      </c>
      <c r="R47" s="35">
        <v>40782.921783210004</v>
      </c>
      <c r="S47" s="35">
        <v>3965.82851871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151232.09517918999</v>
      </c>
      <c r="C48" s="35">
        <f t="shared" si="0"/>
        <v>34809.801672169997</v>
      </c>
      <c r="D48" s="35">
        <f t="shared" si="1"/>
        <v>116422.29350701999</v>
      </c>
      <c r="E48" s="35">
        <f t="shared" si="2"/>
        <v>36084.312408140002</v>
      </c>
      <c r="F48" s="35">
        <f t="shared" si="3"/>
        <v>72680.961408899995</v>
      </c>
      <c r="G48" s="35">
        <f t="shared" si="4"/>
        <v>7657.0196899799994</v>
      </c>
      <c r="H48" s="35">
        <f t="shared" si="5"/>
        <v>69635.954299849996</v>
      </c>
      <c r="I48" s="35">
        <v>21560.44990571</v>
      </c>
      <c r="J48" s="35">
        <f t="shared" si="6"/>
        <v>48075.50439414</v>
      </c>
      <c r="K48" s="35">
        <v>19886.741140490001</v>
      </c>
      <c r="L48" s="35">
        <v>25876.89288974</v>
      </c>
      <c r="M48" s="35">
        <v>2311.8703639099999</v>
      </c>
      <c r="N48" s="35">
        <f t="shared" si="7"/>
        <v>81596.140879340004</v>
      </c>
      <c r="O48" s="35">
        <v>13249.35176646</v>
      </c>
      <c r="P48" s="35">
        <f t="shared" si="8"/>
        <v>68346.789112879997</v>
      </c>
      <c r="Q48" s="35">
        <v>16197.571267649999</v>
      </c>
      <c r="R48" s="35">
        <v>46804.068519159999</v>
      </c>
      <c r="S48" s="35">
        <v>5345.1493260699999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152259.95423162001</v>
      </c>
      <c r="C49" s="35">
        <f t="shared" si="0"/>
        <v>36495.986547920002</v>
      </c>
      <c r="D49" s="35">
        <f t="shared" si="1"/>
        <v>115763.9676837</v>
      </c>
      <c r="E49" s="35">
        <f t="shared" si="2"/>
        <v>37148.62031944</v>
      </c>
      <c r="F49" s="35">
        <f t="shared" si="3"/>
        <v>71425.956924840008</v>
      </c>
      <c r="G49" s="35">
        <f t="shared" si="4"/>
        <v>7189.3904394199999</v>
      </c>
      <c r="H49" s="35">
        <f t="shared" si="5"/>
        <v>66849.352583009997</v>
      </c>
      <c r="I49" s="35">
        <v>20697.28045047</v>
      </c>
      <c r="J49" s="35">
        <f t="shared" si="6"/>
        <v>46152.072132539994</v>
      </c>
      <c r="K49" s="35">
        <v>19837.129688269997</v>
      </c>
      <c r="L49" s="35">
        <v>24214.712882969998</v>
      </c>
      <c r="M49" s="35">
        <v>2100.2295613000001</v>
      </c>
      <c r="N49" s="35">
        <f t="shared" si="7"/>
        <v>85410.601648610012</v>
      </c>
      <c r="O49" s="35">
        <v>15798.70609745</v>
      </c>
      <c r="P49" s="35">
        <f t="shared" si="8"/>
        <v>69611.895551160007</v>
      </c>
      <c r="Q49" s="35">
        <v>17311.49063117</v>
      </c>
      <c r="R49" s="35">
        <v>47211.244041870006</v>
      </c>
      <c r="S49" s="35">
        <v>5089.1608781199993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154665.78992667998</v>
      </c>
      <c r="C50" s="35">
        <f t="shared" si="0"/>
        <v>38347.852692550005</v>
      </c>
      <c r="D50" s="35">
        <f t="shared" si="1"/>
        <v>116317.93723412999</v>
      </c>
      <c r="E50" s="35">
        <f t="shared" si="2"/>
        <v>40028.540518540001</v>
      </c>
      <c r="F50" s="35">
        <f t="shared" si="3"/>
        <v>69100.822885289992</v>
      </c>
      <c r="G50" s="35">
        <f t="shared" si="4"/>
        <v>7188.5738302999998</v>
      </c>
      <c r="H50" s="35">
        <f t="shared" si="5"/>
        <v>67986.598262960004</v>
      </c>
      <c r="I50" s="35">
        <v>22216.088208330002</v>
      </c>
      <c r="J50" s="35">
        <f t="shared" si="6"/>
        <v>45770.510054629995</v>
      </c>
      <c r="K50" s="35">
        <v>20961.78144178</v>
      </c>
      <c r="L50" s="35">
        <v>22740.805538879998</v>
      </c>
      <c r="M50" s="35">
        <v>2067.9230739700001</v>
      </c>
      <c r="N50" s="35">
        <f t="shared" si="7"/>
        <v>86679.19166371999</v>
      </c>
      <c r="O50" s="35">
        <v>16131.764484220001</v>
      </c>
      <c r="P50" s="35">
        <f t="shared" si="8"/>
        <v>70547.427179499995</v>
      </c>
      <c r="Q50" s="35">
        <v>19066.759076759998</v>
      </c>
      <c r="R50" s="35">
        <v>46360.017346410001</v>
      </c>
      <c r="S50" s="35">
        <v>5120.6507563300001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157168.59929203001</v>
      </c>
      <c r="C51" s="35">
        <f t="shared" si="0"/>
        <v>38809.167845739998</v>
      </c>
      <c r="D51" s="35">
        <f t="shared" si="1"/>
        <v>118359.43144628999</v>
      </c>
      <c r="E51" s="35">
        <f t="shared" si="2"/>
        <v>42865.659174350003</v>
      </c>
      <c r="F51" s="35">
        <f t="shared" si="3"/>
        <v>68355.194216959993</v>
      </c>
      <c r="G51" s="35">
        <f t="shared" si="4"/>
        <v>7138.5780549800002</v>
      </c>
      <c r="H51" s="35">
        <f t="shared" si="5"/>
        <v>69019.470647330003</v>
      </c>
      <c r="I51" s="35">
        <v>22363.366555150002</v>
      </c>
      <c r="J51" s="35">
        <f t="shared" si="6"/>
        <v>46656.104092180001</v>
      </c>
      <c r="K51" s="35">
        <v>22315.291119099998</v>
      </c>
      <c r="L51" s="35">
        <v>22242.138085099999</v>
      </c>
      <c r="M51" s="35">
        <v>2098.6748879799998</v>
      </c>
      <c r="N51" s="35">
        <f t="shared" si="7"/>
        <v>88149.128644699987</v>
      </c>
      <c r="O51" s="35">
        <v>16445.80129059</v>
      </c>
      <c r="P51" s="35">
        <f t="shared" si="8"/>
        <v>71703.327354109992</v>
      </c>
      <c r="Q51" s="35">
        <v>20550.368055250001</v>
      </c>
      <c r="R51" s="35">
        <v>46113.056131859994</v>
      </c>
      <c r="S51" s="35">
        <v>5039.9031670000004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155671.13907039998</v>
      </c>
      <c r="C52" s="35">
        <f t="shared" si="0"/>
        <v>39352.440552369997</v>
      </c>
      <c r="D52" s="35">
        <f t="shared" si="1"/>
        <v>116318.69851803</v>
      </c>
      <c r="E52" s="35">
        <f t="shared" si="2"/>
        <v>44056.988229800001</v>
      </c>
      <c r="F52" s="35">
        <f t="shared" si="3"/>
        <v>65222.275005870004</v>
      </c>
      <c r="G52" s="35">
        <f t="shared" si="4"/>
        <v>7039.4352823600002</v>
      </c>
      <c r="H52" s="35">
        <f t="shared" si="5"/>
        <v>71560.423369480006</v>
      </c>
      <c r="I52" s="35">
        <v>24307.92688495</v>
      </c>
      <c r="J52" s="35">
        <f t="shared" si="6"/>
        <v>47252.496484529998</v>
      </c>
      <c r="K52" s="35">
        <v>23608.982256520001</v>
      </c>
      <c r="L52" s="35">
        <v>21622.247137120001</v>
      </c>
      <c r="M52" s="35">
        <v>2021.26709089</v>
      </c>
      <c r="N52" s="35">
        <f t="shared" si="7"/>
        <v>84110.715700920002</v>
      </c>
      <c r="O52" s="35">
        <v>15044.51366742</v>
      </c>
      <c r="P52" s="35">
        <f t="shared" si="8"/>
        <v>69066.202033499998</v>
      </c>
      <c r="Q52" s="35">
        <v>20448.00597328</v>
      </c>
      <c r="R52" s="35">
        <v>43600.027868750003</v>
      </c>
      <c r="S52" s="35">
        <v>5018.1681914700002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155798.35554487002</v>
      </c>
      <c r="C53" s="35">
        <f t="shared" si="0"/>
        <v>39977.131481329998</v>
      </c>
      <c r="D53" s="35">
        <f t="shared" si="1"/>
        <v>115821.22406354001</v>
      </c>
      <c r="E53" s="35">
        <f t="shared" si="2"/>
        <v>44641.250495350003</v>
      </c>
      <c r="F53" s="35">
        <f t="shared" si="3"/>
        <v>64147.369505540002</v>
      </c>
      <c r="G53" s="35">
        <f t="shared" si="4"/>
        <v>7032.6040626499998</v>
      </c>
      <c r="H53" s="35">
        <f t="shared" si="5"/>
        <v>71980.998729350002</v>
      </c>
      <c r="I53" s="35">
        <v>24184.26389726</v>
      </c>
      <c r="J53" s="35">
        <f t="shared" si="6"/>
        <v>47796.734832090006</v>
      </c>
      <c r="K53" s="35">
        <v>24056.236021160003</v>
      </c>
      <c r="L53" s="35">
        <v>21762.749594280001</v>
      </c>
      <c r="M53" s="35">
        <v>1977.7492166500001</v>
      </c>
      <c r="N53" s="35">
        <f t="shared" si="7"/>
        <v>83817.356815520005</v>
      </c>
      <c r="O53" s="35">
        <v>15792.86758407</v>
      </c>
      <c r="P53" s="35">
        <f t="shared" si="8"/>
        <v>68024.489231450003</v>
      </c>
      <c r="Q53" s="35">
        <v>20585.01447419</v>
      </c>
      <c r="R53" s="35">
        <v>42384.619911260001</v>
      </c>
      <c r="S53" s="35">
        <v>5054.8548459999993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162194.83567165001</v>
      </c>
      <c r="C54" s="35">
        <f t="shared" si="0"/>
        <v>41766.405305309992</v>
      </c>
      <c r="D54" s="35">
        <f t="shared" si="1"/>
        <v>120428.43036634001</v>
      </c>
      <c r="E54" s="35">
        <f t="shared" si="2"/>
        <v>45879.20109219</v>
      </c>
      <c r="F54" s="35">
        <f t="shared" si="3"/>
        <v>66931.079431589998</v>
      </c>
      <c r="G54" s="35">
        <f t="shared" si="4"/>
        <v>7618.1498425600003</v>
      </c>
      <c r="H54" s="35">
        <f t="shared" si="5"/>
        <v>70830.445722279997</v>
      </c>
      <c r="I54" s="35">
        <v>23928.657447849997</v>
      </c>
      <c r="J54" s="35">
        <f t="shared" si="6"/>
        <v>46901.78827443</v>
      </c>
      <c r="K54" s="35">
        <v>23617.021215960001</v>
      </c>
      <c r="L54" s="35">
        <v>21354.266334060001</v>
      </c>
      <c r="M54" s="35">
        <v>1930.5007244100002</v>
      </c>
      <c r="N54" s="35">
        <f t="shared" si="7"/>
        <v>91364.389949370001</v>
      </c>
      <c r="O54" s="35">
        <v>17837.747857459999</v>
      </c>
      <c r="P54" s="35">
        <f t="shared" si="8"/>
        <v>73526.642091910006</v>
      </c>
      <c r="Q54" s="35">
        <v>22262.179876229999</v>
      </c>
      <c r="R54" s="35">
        <v>45576.813097530001</v>
      </c>
      <c r="S54" s="35">
        <v>5687.6491181499996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152487.29152895999</v>
      </c>
      <c r="C55" s="35">
        <f t="shared" si="0"/>
        <v>40663.320504610005</v>
      </c>
      <c r="D55" s="35">
        <f t="shared" si="1"/>
        <v>111823.97102435</v>
      </c>
      <c r="E55" s="35">
        <f t="shared" si="2"/>
        <v>43535.437291939998</v>
      </c>
      <c r="F55" s="35">
        <f t="shared" si="3"/>
        <v>61157.994129059996</v>
      </c>
      <c r="G55" s="35">
        <f t="shared" si="4"/>
        <v>7130.5396033500001</v>
      </c>
      <c r="H55" s="35">
        <f t="shared" si="5"/>
        <v>68535.737021669993</v>
      </c>
      <c r="I55" s="35">
        <v>23609.026148479999</v>
      </c>
      <c r="J55" s="35">
        <f t="shared" si="6"/>
        <v>44926.710873189993</v>
      </c>
      <c r="K55" s="35">
        <v>22412.190065179999</v>
      </c>
      <c r="L55" s="35">
        <v>20652.566922759997</v>
      </c>
      <c r="M55" s="35">
        <v>1861.95388525</v>
      </c>
      <c r="N55" s="35">
        <f t="shared" si="7"/>
        <v>83951.554507290013</v>
      </c>
      <c r="O55" s="35">
        <v>17054.294356130002</v>
      </c>
      <c r="P55" s="35">
        <f t="shared" si="8"/>
        <v>66897.260151160008</v>
      </c>
      <c r="Q55" s="35">
        <v>21123.247226759999</v>
      </c>
      <c r="R55" s="35">
        <v>40505.427206300003</v>
      </c>
      <c r="S55" s="35">
        <v>5268.5857181000001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150429.78303291</v>
      </c>
      <c r="C56" s="35">
        <f t="shared" si="0"/>
        <v>40215.280698319999</v>
      </c>
      <c r="D56" s="35">
        <f t="shared" si="1"/>
        <v>110214.50233459</v>
      </c>
      <c r="E56" s="35">
        <f t="shared" si="2"/>
        <v>44084.456136880006</v>
      </c>
      <c r="F56" s="35">
        <f t="shared" si="3"/>
        <v>59189.657099550001</v>
      </c>
      <c r="G56" s="35">
        <f t="shared" si="4"/>
        <v>6940.3890981599998</v>
      </c>
      <c r="H56" s="35">
        <f t="shared" si="5"/>
        <v>68585.283148689996</v>
      </c>
      <c r="I56" s="35">
        <v>23395.260450449998</v>
      </c>
      <c r="J56" s="35">
        <f t="shared" si="6"/>
        <v>45190.022698239998</v>
      </c>
      <c r="K56" s="35">
        <v>23064.0028346</v>
      </c>
      <c r="L56" s="35">
        <v>20268.228087520001</v>
      </c>
      <c r="M56" s="35">
        <v>1857.7917761199999</v>
      </c>
      <c r="N56" s="35">
        <f t="shared" si="7"/>
        <v>81844.49988422</v>
      </c>
      <c r="O56" s="35">
        <v>16820.020247870001</v>
      </c>
      <c r="P56" s="35">
        <f t="shared" si="8"/>
        <v>65024.479636349999</v>
      </c>
      <c r="Q56" s="35">
        <v>21020.453302280002</v>
      </c>
      <c r="R56" s="35">
        <v>38921.429012029999</v>
      </c>
      <c r="S56" s="35">
        <v>5082.5973220400001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159861.89232905</v>
      </c>
      <c r="C57" s="35">
        <f t="shared" si="0"/>
        <v>43037.118230690001</v>
      </c>
      <c r="D57" s="35">
        <f t="shared" si="1"/>
        <v>116824.77409836001</v>
      </c>
      <c r="E57" s="35">
        <f t="shared" si="2"/>
        <v>47525.119033980001</v>
      </c>
      <c r="F57" s="35">
        <f t="shared" si="3"/>
        <v>61654.262217169999</v>
      </c>
      <c r="G57" s="35">
        <f t="shared" si="4"/>
        <v>7645.3928472099997</v>
      </c>
      <c r="H57" s="35">
        <f t="shared" si="5"/>
        <v>67626.54265548999</v>
      </c>
      <c r="I57" s="35">
        <v>23974.885601719998</v>
      </c>
      <c r="J57" s="35">
        <f t="shared" si="6"/>
        <v>43651.657053769995</v>
      </c>
      <c r="K57" s="35">
        <v>22717.928885370002</v>
      </c>
      <c r="L57" s="35">
        <v>19050.077526339999</v>
      </c>
      <c r="M57" s="35">
        <v>1883.6506420600001</v>
      </c>
      <c r="N57" s="35">
        <f t="shared" si="7"/>
        <v>92235.349673560006</v>
      </c>
      <c r="O57" s="35">
        <v>19062.232628969999</v>
      </c>
      <c r="P57" s="35">
        <f t="shared" si="8"/>
        <v>73173.117044590006</v>
      </c>
      <c r="Q57" s="35">
        <v>24807.19014861</v>
      </c>
      <c r="R57" s="35">
        <v>42604.184690829999</v>
      </c>
      <c r="S57" s="35">
        <v>5761.7422051499998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167207.34749364998</v>
      </c>
      <c r="C58" s="35">
        <f t="shared" si="0"/>
        <v>46471.76678115</v>
      </c>
      <c r="D58" s="35">
        <f t="shared" si="1"/>
        <v>120735.5807125</v>
      </c>
      <c r="E58" s="35">
        <f t="shared" si="2"/>
        <v>50822.350050170004</v>
      </c>
      <c r="F58" s="35">
        <f t="shared" si="3"/>
        <v>62390.03227258</v>
      </c>
      <c r="G58" s="35">
        <f t="shared" si="4"/>
        <v>7523.1983897499995</v>
      </c>
      <c r="H58" s="35">
        <f t="shared" si="5"/>
        <v>69324.343188660001</v>
      </c>
      <c r="I58" s="35">
        <v>25960.857538329998</v>
      </c>
      <c r="J58" s="35">
        <f t="shared" si="6"/>
        <v>43363.485650330003</v>
      </c>
      <c r="K58" s="35">
        <v>23259.686958580001</v>
      </c>
      <c r="L58" s="35">
        <v>18400.460665960003</v>
      </c>
      <c r="M58" s="35">
        <v>1703.3380257900001</v>
      </c>
      <c r="N58" s="35">
        <f t="shared" si="7"/>
        <v>97883.004304989998</v>
      </c>
      <c r="O58" s="35">
        <v>20510.909242819998</v>
      </c>
      <c r="P58" s="35">
        <f t="shared" si="8"/>
        <v>77372.095062170003</v>
      </c>
      <c r="Q58" s="35">
        <v>27562.663091589999</v>
      </c>
      <c r="R58" s="35">
        <v>43989.571606619997</v>
      </c>
      <c r="S58" s="35">
        <v>5819.8603639599996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165224.16731480003</v>
      </c>
      <c r="C59" s="35">
        <f t="shared" si="0"/>
        <v>46859.829006760003</v>
      </c>
      <c r="D59" s="35">
        <f t="shared" si="1"/>
        <v>118364.33830803999</v>
      </c>
      <c r="E59" s="35">
        <f t="shared" si="2"/>
        <v>51047.753107569995</v>
      </c>
      <c r="F59" s="35">
        <f t="shared" si="3"/>
        <v>59712.830423560001</v>
      </c>
      <c r="G59" s="35">
        <f t="shared" si="4"/>
        <v>7603.7547769100001</v>
      </c>
      <c r="H59" s="35">
        <f t="shared" si="5"/>
        <v>67494.01341757999</v>
      </c>
      <c r="I59" s="35">
        <v>25478.269871649998</v>
      </c>
      <c r="J59" s="35">
        <f t="shared" si="6"/>
        <v>42015.743545929996</v>
      </c>
      <c r="K59" s="35">
        <v>22832.555959459998</v>
      </c>
      <c r="L59" s="35">
        <v>17502.353972199999</v>
      </c>
      <c r="M59" s="35">
        <v>1680.83361427</v>
      </c>
      <c r="N59" s="35">
        <f t="shared" si="7"/>
        <v>97730.153897220007</v>
      </c>
      <c r="O59" s="35">
        <v>21381.559135110001</v>
      </c>
      <c r="P59" s="35">
        <f t="shared" si="8"/>
        <v>76348.594762110006</v>
      </c>
      <c r="Q59" s="35">
        <v>28215.197148110001</v>
      </c>
      <c r="R59" s="35">
        <v>42210.476451360002</v>
      </c>
      <c r="S59" s="35">
        <v>5922.9211626400001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225070.59170145</v>
      </c>
      <c r="C60" s="35">
        <f t="shared" si="0"/>
        <v>64470.57770306</v>
      </c>
      <c r="D60" s="35">
        <f t="shared" si="1"/>
        <v>160600.01399839</v>
      </c>
      <c r="E60" s="35">
        <f t="shared" si="2"/>
        <v>68630.802675190003</v>
      </c>
      <c r="F60" s="35">
        <f t="shared" si="3"/>
        <v>81438.476882589996</v>
      </c>
      <c r="G60" s="35">
        <f t="shared" si="4"/>
        <v>10530.734440610002</v>
      </c>
      <c r="H60" s="35">
        <f t="shared" si="5"/>
        <v>65390.920025889995</v>
      </c>
      <c r="I60" s="35">
        <v>25796.448233349998</v>
      </c>
      <c r="J60" s="35">
        <f t="shared" si="6"/>
        <v>39594.471792539996</v>
      </c>
      <c r="K60" s="35">
        <v>21763.095738079999</v>
      </c>
      <c r="L60" s="35">
        <v>15892.18813898</v>
      </c>
      <c r="M60" s="35">
        <v>1939.1879154800001</v>
      </c>
      <c r="N60" s="35">
        <f t="shared" si="7"/>
        <v>159679.67167556001</v>
      </c>
      <c r="O60" s="35">
        <v>38674.129469710002</v>
      </c>
      <c r="P60" s="35">
        <f t="shared" si="8"/>
        <v>121005.54220585</v>
      </c>
      <c r="Q60" s="35">
        <v>46867.706937110001</v>
      </c>
      <c r="R60" s="35">
        <v>65546.288743609999</v>
      </c>
      <c r="S60" s="35">
        <v>8591.5465251300011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190114.40806118998</v>
      </c>
      <c r="C61" s="35">
        <f t="shared" si="0"/>
        <v>56677.827711930004</v>
      </c>
      <c r="D61" s="35">
        <f t="shared" si="1"/>
        <v>133436.58034926001</v>
      </c>
      <c r="E61" s="35">
        <f t="shared" si="2"/>
        <v>59524.567131359996</v>
      </c>
      <c r="F61" s="35">
        <f t="shared" si="3"/>
        <v>64783.034736109999</v>
      </c>
      <c r="G61" s="35">
        <f t="shared" si="4"/>
        <v>9128.9784817899999</v>
      </c>
      <c r="H61" s="35">
        <f t="shared" si="5"/>
        <v>62979.229133760004</v>
      </c>
      <c r="I61" s="35">
        <v>25487.054864770002</v>
      </c>
      <c r="J61" s="35">
        <f t="shared" si="6"/>
        <v>37492.174268989998</v>
      </c>
      <c r="K61" s="35">
        <v>21226.291194329999</v>
      </c>
      <c r="L61" s="35">
        <v>14364.471147549999</v>
      </c>
      <c r="M61" s="35">
        <v>1901.4119271099999</v>
      </c>
      <c r="N61" s="35">
        <f t="shared" si="7"/>
        <v>127135.17892743</v>
      </c>
      <c r="O61" s="35">
        <v>31190.772847160002</v>
      </c>
      <c r="P61" s="35">
        <f t="shared" si="8"/>
        <v>95944.406080269997</v>
      </c>
      <c r="Q61" s="35">
        <v>38298.275937029997</v>
      </c>
      <c r="R61" s="35">
        <v>50418.563588559999</v>
      </c>
      <c r="S61" s="35">
        <v>7227.5665546800001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179246.13364633999</v>
      </c>
      <c r="C62" s="35">
        <f t="shared" si="0"/>
        <v>54289.921642960006</v>
      </c>
      <c r="D62" s="35">
        <f t="shared" si="1"/>
        <v>124956.21200337999</v>
      </c>
      <c r="E62" s="35">
        <f t="shared" si="2"/>
        <v>59919.880048649997</v>
      </c>
      <c r="F62" s="35">
        <f t="shared" si="3"/>
        <v>56884.217076449997</v>
      </c>
      <c r="G62" s="35">
        <f t="shared" si="4"/>
        <v>8152.114878280001</v>
      </c>
      <c r="H62" s="35">
        <f t="shared" si="5"/>
        <v>66002.83571041</v>
      </c>
      <c r="I62" s="35">
        <v>27146.705885060001</v>
      </c>
      <c r="J62" s="35">
        <f t="shared" si="6"/>
        <v>38856.129825349999</v>
      </c>
      <c r="K62" s="35">
        <v>22832.916356819998</v>
      </c>
      <c r="L62" s="35">
        <v>14081.70335011</v>
      </c>
      <c r="M62" s="35">
        <v>1941.51011842</v>
      </c>
      <c r="N62" s="35">
        <f t="shared" si="7"/>
        <v>113243.29793592999</v>
      </c>
      <c r="O62" s="35">
        <v>27143.215757900001</v>
      </c>
      <c r="P62" s="35">
        <f t="shared" si="8"/>
        <v>86100.082178029988</v>
      </c>
      <c r="Q62" s="35">
        <v>37086.963691830002</v>
      </c>
      <c r="R62" s="35">
        <v>42802.513726339996</v>
      </c>
      <c r="S62" s="35">
        <v>6210.6047598600007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168934.65102537</v>
      </c>
      <c r="C63" s="35">
        <f t="shared" si="0"/>
        <v>48262.699781850002</v>
      </c>
      <c r="D63" s="35">
        <f t="shared" si="1"/>
        <v>120671.95124351999</v>
      </c>
      <c r="E63" s="35">
        <f t="shared" si="2"/>
        <v>58488.045717609995</v>
      </c>
      <c r="F63" s="35">
        <f t="shared" si="3"/>
        <v>54113.351941300003</v>
      </c>
      <c r="G63" s="35">
        <f t="shared" si="4"/>
        <v>8070.5535846100001</v>
      </c>
      <c r="H63" s="35">
        <f t="shared" si="5"/>
        <v>62944.876503200001</v>
      </c>
      <c r="I63" s="35">
        <v>24687.939165470001</v>
      </c>
      <c r="J63" s="35">
        <f t="shared" si="6"/>
        <v>38256.93733773</v>
      </c>
      <c r="K63" s="35">
        <v>22937.564911959998</v>
      </c>
      <c r="L63" s="35">
        <v>13371.85401614</v>
      </c>
      <c r="M63" s="35">
        <v>1947.5184096300002</v>
      </c>
      <c r="N63" s="35">
        <f t="shared" si="7"/>
        <v>105989.77452216999</v>
      </c>
      <c r="O63" s="35">
        <v>23574.760616380001</v>
      </c>
      <c r="P63" s="35">
        <f t="shared" si="8"/>
        <v>82415.013905789994</v>
      </c>
      <c r="Q63" s="35">
        <v>35550.480805649997</v>
      </c>
      <c r="R63" s="35">
        <v>40741.497925160002</v>
      </c>
      <c r="S63" s="35">
        <v>6123.0351749800002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167217.15069991001</v>
      </c>
      <c r="C64" s="35">
        <f t="shared" si="0"/>
        <v>47774.264664000002</v>
      </c>
      <c r="D64" s="35">
        <f t="shared" si="1"/>
        <v>119442.88603590999</v>
      </c>
      <c r="E64" s="35">
        <f t="shared" si="2"/>
        <v>58424.006223599994</v>
      </c>
      <c r="F64" s="35">
        <f t="shared" si="3"/>
        <v>52569.97099193</v>
      </c>
      <c r="G64" s="35">
        <f t="shared" si="4"/>
        <v>8448.9088203800002</v>
      </c>
      <c r="H64" s="35">
        <f t="shared" si="5"/>
        <v>63893.083913150003</v>
      </c>
      <c r="I64" s="35">
        <v>25201.065167590001</v>
      </c>
      <c r="J64" s="35">
        <f t="shared" si="6"/>
        <v>38692.018745560003</v>
      </c>
      <c r="K64" s="35">
        <v>23742.84876864</v>
      </c>
      <c r="L64" s="35">
        <v>12945.271812020001</v>
      </c>
      <c r="M64" s="35">
        <v>2003.8981649000002</v>
      </c>
      <c r="N64" s="35">
        <f t="shared" si="7"/>
        <v>103324.06678676</v>
      </c>
      <c r="O64" s="35">
        <v>22573.199496410001</v>
      </c>
      <c r="P64" s="35">
        <f t="shared" si="8"/>
        <v>80750.867290349997</v>
      </c>
      <c r="Q64" s="35">
        <v>34681.157454959997</v>
      </c>
      <c r="R64" s="35">
        <v>39624.69917991</v>
      </c>
      <c r="S64" s="35">
        <v>6445.0106554799995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163612.08316206001</v>
      </c>
      <c r="C65" s="35">
        <f t="shared" si="0"/>
        <v>45879.824686920001</v>
      </c>
      <c r="D65" s="35">
        <f t="shared" si="1"/>
        <v>117732.25847514</v>
      </c>
      <c r="E65" s="35">
        <f t="shared" si="2"/>
        <v>58342.533507460001</v>
      </c>
      <c r="F65" s="35">
        <f t="shared" si="3"/>
        <v>51347.397116840002</v>
      </c>
      <c r="G65" s="35">
        <f t="shared" si="4"/>
        <v>8042.3278508399999</v>
      </c>
      <c r="H65" s="35">
        <f t="shared" si="5"/>
        <v>62108.573139310007</v>
      </c>
      <c r="I65" s="35">
        <v>23669.866631520003</v>
      </c>
      <c r="J65" s="35">
        <f t="shared" si="6"/>
        <v>38438.706507790004</v>
      </c>
      <c r="K65" s="35">
        <v>23922.064688420003</v>
      </c>
      <c r="L65" s="35">
        <v>12520.19455588</v>
      </c>
      <c r="M65" s="35">
        <v>1996.4472634899998</v>
      </c>
      <c r="N65" s="35">
        <f t="shared" si="7"/>
        <v>101503.51002274999</v>
      </c>
      <c r="O65" s="35">
        <v>22209.958055399999</v>
      </c>
      <c r="P65" s="35">
        <f t="shared" si="8"/>
        <v>79293.551967349995</v>
      </c>
      <c r="Q65" s="35">
        <v>34420.468819039997</v>
      </c>
      <c r="R65" s="35">
        <v>38827.202560960002</v>
      </c>
      <c r="S65" s="35">
        <v>6045.8805873499996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159883.49107269</v>
      </c>
      <c r="C66" s="35">
        <f t="shared" si="0"/>
        <v>43898.182798420006</v>
      </c>
      <c r="D66" s="35">
        <f t="shared" si="1"/>
        <v>115985.30827426999</v>
      </c>
      <c r="E66" s="35">
        <f t="shared" si="2"/>
        <v>64335.489938439998</v>
      </c>
      <c r="F66" s="35">
        <f t="shared" si="3"/>
        <v>43602.755192059994</v>
      </c>
      <c r="G66" s="35">
        <f t="shared" si="4"/>
        <v>8047.0631437699994</v>
      </c>
      <c r="H66" s="35">
        <f t="shared" si="5"/>
        <v>61436.940635659994</v>
      </c>
      <c r="I66" s="35">
        <v>23073.221298420001</v>
      </c>
      <c r="J66" s="35">
        <f t="shared" si="6"/>
        <v>38363.719337239992</v>
      </c>
      <c r="K66" s="35">
        <v>24348.065106659997</v>
      </c>
      <c r="L66" s="35">
        <v>12000.480190089998</v>
      </c>
      <c r="M66" s="35">
        <v>2015.1740404899999</v>
      </c>
      <c r="N66" s="35">
        <f t="shared" si="7"/>
        <v>98446.550437030004</v>
      </c>
      <c r="O66" s="35">
        <v>20824.961500000001</v>
      </c>
      <c r="P66" s="35">
        <f t="shared" si="8"/>
        <v>77621.588937029999</v>
      </c>
      <c r="Q66" s="35">
        <v>39987.424831780001</v>
      </c>
      <c r="R66" s="35">
        <v>31602.27500197</v>
      </c>
      <c r="S66" s="35">
        <v>6031.8891032799993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150505.96176304002</v>
      </c>
      <c r="C67" s="35">
        <f t="shared" si="0"/>
        <v>41405.06989621</v>
      </c>
      <c r="D67" s="35">
        <f t="shared" si="1"/>
        <v>109100.89186683</v>
      </c>
      <c r="E67" s="35">
        <f t="shared" si="2"/>
        <v>60913.189498249994</v>
      </c>
      <c r="F67" s="35">
        <f t="shared" si="3"/>
        <v>40321.47001071</v>
      </c>
      <c r="G67" s="35">
        <f t="shared" si="4"/>
        <v>7866.2323578699998</v>
      </c>
      <c r="H67" s="35">
        <f t="shared" si="5"/>
        <v>59635.701700490004</v>
      </c>
      <c r="I67" s="35">
        <v>23074.898565069998</v>
      </c>
      <c r="J67" s="35">
        <f t="shared" si="6"/>
        <v>36560.803135420007</v>
      </c>
      <c r="K67" s="35">
        <v>23789.551530270001</v>
      </c>
      <c r="L67" s="35">
        <v>10724.2248535</v>
      </c>
      <c r="M67" s="35">
        <v>2047.0267516499998</v>
      </c>
      <c r="N67" s="35">
        <f t="shared" si="7"/>
        <v>90870.260062549991</v>
      </c>
      <c r="O67" s="35">
        <v>18330.171331140002</v>
      </c>
      <c r="P67" s="35">
        <f t="shared" si="8"/>
        <v>72540.088731409996</v>
      </c>
      <c r="Q67" s="35">
        <v>37123.637967979994</v>
      </c>
      <c r="R67" s="35">
        <v>29597.24515721</v>
      </c>
      <c r="S67" s="35">
        <v>5819.2056062199999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156225.47360073001</v>
      </c>
      <c r="C68" s="35">
        <f t="shared" ref="C68" si="9">I68+O68</f>
        <v>42325.363252130002</v>
      </c>
      <c r="D68" s="35">
        <f t="shared" ref="D68" si="10">J68+P68</f>
        <v>113900.11034859999</v>
      </c>
      <c r="E68" s="35">
        <f t="shared" ref="E68" si="11">K68+Q68</f>
        <v>63364.710638770004</v>
      </c>
      <c r="F68" s="35">
        <f t="shared" ref="F68" si="12">L68+R68</f>
        <v>42648.084542539997</v>
      </c>
      <c r="G68" s="35">
        <f t="shared" ref="G68" si="13">M68+S68</f>
        <v>7887.3151672900003</v>
      </c>
      <c r="H68" s="35">
        <f t="shared" ref="H68" si="14">SUM(I68:J68)</f>
        <v>60760.143611110005</v>
      </c>
      <c r="I68" s="35">
        <v>23645.112040299999</v>
      </c>
      <c r="J68" s="35">
        <f t="shared" ref="J68" si="15">SUM(K68:M68)</f>
        <v>37115.031570810002</v>
      </c>
      <c r="K68" s="35">
        <v>23853.816720250001</v>
      </c>
      <c r="L68" s="35">
        <v>11042.057975529999</v>
      </c>
      <c r="M68" s="35">
        <v>2219.1568750299998</v>
      </c>
      <c r="N68" s="35">
        <f t="shared" ref="N68" si="16">SUM(O68:P68)</f>
        <v>95465.32998961999</v>
      </c>
      <c r="O68" s="35">
        <v>18680.25121183</v>
      </c>
      <c r="P68" s="35">
        <f t="shared" ref="P68" si="17">SUM(Q68:S68)</f>
        <v>76785.078777789997</v>
      </c>
      <c r="Q68" s="35">
        <v>39510.89391852</v>
      </c>
      <c r="R68" s="35">
        <v>31606.026567009998</v>
      </c>
      <c r="S68" s="35">
        <v>5668.1582922600001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160216.5807245</v>
      </c>
      <c r="C69" s="35">
        <f t="shared" ref="C69" si="18">I69+O69</f>
        <v>42982.631549559999</v>
      </c>
      <c r="D69" s="35">
        <f t="shared" ref="D69" si="19">J69+P69</f>
        <v>117233.94917493999</v>
      </c>
      <c r="E69" s="35">
        <f t="shared" ref="E69" si="20">K69+Q69</f>
        <v>66023.738018269985</v>
      </c>
      <c r="F69" s="35">
        <f t="shared" ref="F69" si="21">L69+R69</f>
        <v>43330.243775559997</v>
      </c>
      <c r="G69" s="35">
        <f t="shared" ref="G69" si="22">M69+S69</f>
        <v>7879.9673811099983</v>
      </c>
      <c r="H69" s="35">
        <f t="shared" ref="H69" si="23">SUM(I69:J69)</f>
        <v>62326.958438419999</v>
      </c>
      <c r="I69" s="35">
        <v>24258.503194330002</v>
      </c>
      <c r="J69" s="35">
        <f t="shared" ref="J69" si="24">SUM(K69:M69)</f>
        <v>38068.455244090001</v>
      </c>
      <c r="K69" s="35">
        <v>24518.658337090001</v>
      </c>
      <c r="L69" s="35">
        <v>11251.515514590001</v>
      </c>
      <c r="M69" s="35">
        <v>2298.2813924100001</v>
      </c>
      <c r="N69" s="35">
        <f t="shared" ref="N69" si="25">SUM(O69:P69)</f>
        <v>97889.62228607999</v>
      </c>
      <c r="O69" s="35">
        <v>18724.128355229997</v>
      </c>
      <c r="P69" s="35">
        <f t="shared" ref="P69" si="26">SUM(Q69:S69)</f>
        <v>79165.493930849989</v>
      </c>
      <c r="Q69" s="35">
        <v>41505.079681179988</v>
      </c>
      <c r="R69" s="35">
        <v>32078.728260969998</v>
      </c>
      <c r="S69" s="35">
        <v>5581.6859886999982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158218.46471961</v>
      </c>
      <c r="C70" s="35">
        <f t="shared" ref="C70" si="27">I70+O70</f>
        <v>45837.65259718</v>
      </c>
      <c r="D70" s="35">
        <f t="shared" ref="D70" si="28">J70+P70</f>
        <v>112380.81212242998</v>
      </c>
      <c r="E70" s="35">
        <f t="shared" ref="E70" si="29">K70+Q70</f>
        <v>65400.01723713</v>
      </c>
      <c r="F70" s="35">
        <f t="shared" ref="F70" si="30">L70+R70</f>
        <v>41806.468513239997</v>
      </c>
      <c r="G70" s="35">
        <f t="shared" ref="G70" si="31">M70+S70</f>
        <v>5174.3263720600007</v>
      </c>
      <c r="H70" s="35">
        <f t="shared" ref="H70" si="32">SUM(I70:J70)</f>
        <v>66141.093399489997</v>
      </c>
      <c r="I70" s="35">
        <v>28320.190771219997</v>
      </c>
      <c r="J70" s="35">
        <f t="shared" ref="J70" si="33">SUM(K70:M70)</f>
        <v>37820.90262827</v>
      </c>
      <c r="K70" s="35">
        <v>24664.601447380002</v>
      </c>
      <c r="L70" s="35">
        <v>10851.3082065</v>
      </c>
      <c r="M70" s="35">
        <v>2304.9929743900002</v>
      </c>
      <c r="N70" s="35">
        <f t="shared" ref="N70" si="34">SUM(O70:P70)</f>
        <v>92077.371320119986</v>
      </c>
      <c r="O70" s="35">
        <v>17517.461825959999</v>
      </c>
      <c r="P70" s="35">
        <f t="shared" ref="P70" si="35">SUM(Q70:S70)</f>
        <v>74559.909494159991</v>
      </c>
      <c r="Q70" s="35">
        <v>40735.415789749997</v>
      </c>
      <c r="R70" s="35">
        <v>30955.160306739999</v>
      </c>
      <c r="S70" s="35">
        <v>2869.3333976700001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160015.19930872001</v>
      </c>
      <c r="C71" s="35">
        <f t="shared" ref="C71" si="36">I71+O71</f>
        <v>43745.123747649995</v>
      </c>
      <c r="D71" s="35">
        <f t="shared" ref="D71" si="37">J71+P71</f>
        <v>116270.07556107</v>
      </c>
      <c r="E71" s="35">
        <f t="shared" ref="E71" si="38">K71+Q71</f>
        <v>67391.543809679992</v>
      </c>
      <c r="F71" s="35">
        <f t="shared" ref="F71" si="39">L71+R71</f>
        <v>43556.268208460002</v>
      </c>
      <c r="G71" s="35">
        <f t="shared" ref="G71" si="40">M71+S71</f>
        <v>5322.2635429299999</v>
      </c>
      <c r="H71" s="35">
        <f t="shared" ref="H71" si="41">SUM(I71:J71)</f>
        <v>63919.594400260001</v>
      </c>
      <c r="I71" s="35">
        <v>25372.473292409999</v>
      </c>
      <c r="J71" s="35">
        <f t="shared" ref="J71" si="42">SUM(K71:M71)</f>
        <v>38547.121107850006</v>
      </c>
      <c r="K71" s="35">
        <v>25170.025945689998</v>
      </c>
      <c r="L71" s="35">
        <v>10963.704814370001</v>
      </c>
      <c r="M71" s="35">
        <v>2413.3903477899999</v>
      </c>
      <c r="N71" s="35">
        <f t="shared" ref="N71" si="43">SUM(O71:P71)</f>
        <v>96095.604908459994</v>
      </c>
      <c r="O71" s="35">
        <v>18372.65045524</v>
      </c>
      <c r="P71" s="35">
        <f t="shared" ref="P71" si="44">SUM(Q71:S71)</f>
        <v>77722.954453219994</v>
      </c>
      <c r="Q71" s="35">
        <v>42221.517863989997</v>
      </c>
      <c r="R71" s="35">
        <v>32592.563394090001</v>
      </c>
      <c r="S71" s="35">
        <v>2908.87319514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165512.97802858998</v>
      </c>
      <c r="C72" s="35">
        <f t="shared" ref="C72" si="45">I72+O72</f>
        <v>45388.890300750005</v>
      </c>
      <c r="D72" s="35">
        <f t="shared" ref="D72" si="46">J72+P72</f>
        <v>120124.08772784</v>
      </c>
      <c r="E72" s="35">
        <f t="shared" ref="E72" si="47">K72+Q72</f>
        <v>69033.683029940003</v>
      </c>
      <c r="F72" s="35">
        <f t="shared" ref="F72" si="48">L72+R72</f>
        <v>45484.326500909992</v>
      </c>
      <c r="G72" s="35">
        <f t="shared" ref="G72" si="49">M72+S72</f>
        <v>5606.0781969899999</v>
      </c>
      <c r="H72" s="35">
        <f t="shared" ref="H72" si="50">SUM(I72:J72)</f>
        <v>63959.752951779999</v>
      </c>
      <c r="I72" s="35">
        <v>25091.4844519</v>
      </c>
      <c r="J72" s="35">
        <f t="shared" ref="J72" si="51">SUM(K72:M72)</f>
        <v>38868.268499880003</v>
      </c>
      <c r="K72" s="35">
        <v>25262.053888859999</v>
      </c>
      <c r="L72" s="35">
        <v>11126.559114670001</v>
      </c>
      <c r="M72" s="35">
        <v>2479.6554963500002</v>
      </c>
      <c r="N72" s="35">
        <f t="shared" ref="N72" si="52">SUM(O72:P72)</f>
        <v>101553.22507681001</v>
      </c>
      <c r="O72" s="35">
        <v>20297.405848850001</v>
      </c>
      <c r="P72" s="35">
        <f t="shared" ref="P72" si="53">SUM(Q72:S72)</f>
        <v>81255.819227960004</v>
      </c>
      <c r="Q72" s="35">
        <v>43771.629141080004</v>
      </c>
      <c r="R72" s="35">
        <v>34357.76738623999</v>
      </c>
      <c r="S72" s="35">
        <v>3126.4227006400001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161832.29252082002</v>
      </c>
      <c r="C73" s="35">
        <f t="shared" ref="C73" si="54">I73+O73</f>
        <v>45520.248300239997</v>
      </c>
      <c r="D73" s="35">
        <f t="shared" ref="D73" si="55">J73+P73</f>
        <v>116312.04422057999</v>
      </c>
      <c r="E73" s="35">
        <f t="shared" ref="E73" si="56">K73+Q73</f>
        <v>65989.813062960005</v>
      </c>
      <c r="F73" s="35">
        <f t="shared" ref="F73" si="57">L73+R73</f>
        <v>44943.246945159997</v>
      </c>
      <c r="G73" s="35">
        <f t="shared" ref="G73" si="58">M73+S73</f>
        <v>5378.98421246</v>
      </c>
      <c r="H73" s="35">
        <f t="shared" ref="H73" si="59">SUM(I73:J73)</f>
        <v>64945.205432700001</v>
      </c>
      <c r="I73" s="35">
        <v>26232.771026390001</v>
      </c>
      <c r="J73" s="35">
        <f t="shared" ref="J73" si="60">SUM(K73:M73)</f>
        <v>38712.43440631</v>
      </c>
      <c r="K73" s="35">
        <v>24887.2339072</v>
      </c>
      <c r="L73" s="35">
        <v>11276.96102604</v>
      </c>
      <c r="M73" s="35">
        <v>2548.2394730700003</v>
      </c>
      <c r="N73" s="35">
        <f t="shared" ref="N73" si="61">SUM(O73:P73)</f>
        <v>96887.087088119995</v>
      </c>
      <c r="O73" s="35">
        <v>19287.47727385</v>
      </c>
      <c r="P73" s="35">
        <f t="shared" ref="P73" si="62">SUM(Q73:S73)</f>
        <v>77599.609814269992</v>
      </c>
      <c r="Q73" s="35">
        <v>41102.579155760002</v>
      </c>
      <c r="R73" s="35">
        <v>33666.285919119997</v>
      </c>
      <c r="S73" s="35">
        <v>2830.7447393899997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159418.00306242</v>
      </c>
      <c r="C74" s="35">
        <f t="shared" ref="C74" si="63">I74+O74</f>
        <v>45977.180012119999</v>
      </c>
      <c r="D74" s="35">
        <f t="shared" ref="D74" si="64">J74+P74</f>
        <v>113440.82305029998</v>
      </c>
      <c r="E74" s="35">
        <f t="shared" ref="E74" si="65">K74+Q74</f>
        <v>64297.407618579993</v>
      </c>
      <c r="F74" s="35">
        <f t="shared" ref="F74" si="66">L74+R74</f>
        <v>44507.624237900003</v>
      </c>
      <c r="G74" s="35">
        <f t="shared" ref="G74" si="67">M74+S74</f>
        <v>4635.7911938199995</v>
      </c>
      <c r="H74" s="35">
        <f t="shared" ref="H74" si="68">SUM(I74:J74)</f>
        <v>66763.457814239999</v>
      </c>
      <c r="I74" s="35">
        <v>27727.751969389999</v>
      </c>
      <c r="J74" s="35">
        <f t="shared" ref="J74" si="69">SUM(K74:M74)</f>
        <v>39035.705844849996</v>
      </c>
      <c r="K74" s="35">
        <v>24974.815446479999</v>
      </c>
      <c r="L74" s="35">
        <v>12185.53837462</v>
      </c>
      <c r="M74" s="35">
        <v>1875.3520237500002</v>
      </c>
      <c r="N74" s="35">
        <f t="shared" ref="N74" si="70">SUM(O74:P74)</f>
        <v>92654.545248179988</v>
      </c>
      <c r="O74" s="35">
        <v>18249.42804273</v>
      </c>
      <c r="P74" s="35">
        <f t="shared" ref="P74" si="71">SUM(Q74:S74)</f>
        <v>74405.117205449991</v>
      </c>
      <c r="Q74" s="35">
        <v>39322.592172099998</v>
      </c>
      <c r="R74" s="35">
        <v>32322.085863280001</v>
      </c>
      <c r="S74" s="35">
        <v>2760.4391700699998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158388.55359413003</v>
      </c>
      <c r="C75" s="35">
        <f t="shared" ref="C75" si="72">I75+O75</f>
        <v>45661.17202089999</v>
      </c>
      <c r="D75" s="35">
        <f t="shared" ref="D75" si="73">J75+P75</f>
        <v>112727.38157323</v>
      </c>
      <c r="E75" s="35">
        <f t="shared" ref="E75" si="74">K75+Q75</f>
        <v>63623.714164239995</v>
      </c>
      <c r="F75" s="35">
        <f t="shared" ref="F75" si="75">L75+R75</f>
        <v>44805.572497460002</v>
      </c>
      <c r="G75" s="35">
        <f t="shared" ref="G75" si="76">M75+S75</f>
        <v>4298.09491153</v>
      </c>
      <c r="H75" s="35">
        <f t="shared" ref="H75" si="77">SUM(I75:J75)</f>
        <v>66493.527534230001</v>
      </c>
      <c r="I75" s="35">
        <v>27315.835914739997</v>
      </c>
      <c r="J75" s="35">
        <f t="shared" ref="J75" si="78">SUM(K75:M75)</f>
        <v>39177.691619490004</v>
      </c>
      <c r="K75" s="35">
        <v>25110.839896879999</v>
      </c>
      <c r="L75" s="35">
        <v>12588.114203839999</v>
      </c>
      <c r="M75" s="35">
        <v>1478.73751877</v>
      </c>
      <c r="N75" s="35">
        <f t="shared" ref="N75" si="79">SUM(O75:P75)</f>
        <v>91895.026059899988</v>
      </c>
      <c r="O75" s="35">
        <v>18345.336106159997</v>
      </c>
      <c r="P75" s="35">
        <f t="shared" ref="P75" si="80">SUM(Q75:S75)</f>
        <v>73549.689953739988</v>
      </c>
      <c r="Q75" s="35">
        <v>38512.874267359999</v>
      </c>
      <c r="R75" s="35">
        <v>32217.458293620002</v>
      </c>
      <c r="S75" s="35">
        <v>2819.35739276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158449.59980172</v>
      </c>
      <c r="C76" s="35">
        <f t="shared" ref="C76" si="81">I76+O76</f>
        <v>47887.524908209998</v>
      </c>
      <c r="D76" s="35">
        <f t="shared" ref="D76" si="82">J76+P76</f>
        <v>110562.07489351</v>
      </c>
      <c r="E76" s="35">
        <f t="shared" ref="E76" si="83">K76+Q76</f>
        <v>62209.453445070001</v>
      </c>
      <c r="F76" s="35">
        <f t="shared" ref="F76" si="84">L76+R76</f>
        <v>44248.586879049995</v>
      </c>
      <c r="G76" s="35">
        <f t="shared" ref="G76" si="85">M76+S76</f>
        <v>4104.0345693899999</v>
      </c>
      <c r="H76" s="35">
        <f t="shared" ref="H76" si="86">SUM(I76:J76)</f>
        <v>68152.967140930006</v>
      </c>
      <c r="I76" s="35">
        <v>29217.251222039999</v>
      </c>
      <c r="J76" s="35">
        <f t="shared" ref="J76" si="87">SUM(K76:M76)</f>
        <v>38935.715918890004</v>
      </c>
      <c r="K76" s="35">
        <v>24435.831931200002</v>
      </c>
      <c r="L76" s="35">
        <v>13240.03586552</v>
      </c>
      <c r="M76" s="35">
        <v>1259.8481221699999</v>
      </c>
      <c r="N76" s="35">
        <f t="shared" ref="N76" si="88">SUM(O76:P76)</f>
        <v>90296.632660789983</v>
      </c>
      <c r="O76" s="35">
        <v>18670.27368617</v>
      </c>
      <c r="P76" s="35">
        <f t="shared" ref="P76" si="89">SUM(Q76:S76)</f>
        <v>71626.358974619987</v>
      </c>
      <c r="Q76" s="35">
        <v>37773.621513869999</v>
      </c>
      <c r="R76" s="35">
        <v>31008.551013529999</v>
      </c>
      <c r="S76" s="35">
        <v>2844.18644722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157676.65134718997</v>
      </c>
      <c r="C77" s="35">
        <f t="shared" ref="C77" si="90">I77+O77</f>
        <v>47343.993189019995</v>
      </c>
      <c r="D77" s="35">
        <f t="shared" ref="D77" si="91">J77+P77</f>
        <v>110332.65815816999</v>
      </c>
      <c r="E77" s="35">
        <f t="shared" ref="E77" si="92">K77+Q77</f>
        <v>61019.861631309992</v>
      </c>
      <c r="F77" s="35">
        <f t="shared" ref="F77" si="93">L77+R77</f>
        <v>45022.7951388</v>
      </c>
      <c r="G77" s="35">
        <f t="shared" ref="G77" si="94">M77+S77</f>
        <v>4290.001388059999</v>
      </c>
      <c r="H77" s="35">
        <f t="shared" ref="H77" si="95">SUM(I77:J77)</f>
        <v>68112.084285229997</v>
      </c>
      <c r="I77" s="35">
        <v>29146.4491251</v>
      </c>
      <c r="J77" s="35">
        <f t="shared" ref="J77" si="96">SUM(K77:M77)</f>
        <v>38965.635160129998</v>
      </c>
      <c r="K77" s="35">
        <v>23998.209715410001</v>
      </c>
      <c r="L77" s="35">
        <v>13693.54780624</v>
      </c>
      <c r="M77" s="35">
        <v>1273.8776384799999</v>
      </c>
      <c r="N77" s="35">
        <f t="shared" ref="N77" si="97">SUM(O77:P77)</f>
        <v>89564.567061959984</v>
      </c>
      <c r="O77" s="35">
        <v>18197.544063919999</v>
      </c>
      <c r="P77" s="35">
        <f t="shared" ref="P77" si="98">SUM(Q77:S77)</f>
        <v>71367.022998039989</v>
      </c>
      <c r="Q77" s="35">
        <v>37021.651915899994</v>
      </c>
      <c r="R77" s="35">
        <v>31329.24733256</v>
      </c>
      <c r="S77" s="35">
        <v>3016.1237495799992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158923.89761387001</v>
      </c>
      <c r="C78" s="35">
        <f t="shared" ref="C78" si="99">I78+O78</f>
        <v>46576.15175587</v>
      </c>
      <c r="D78" s="35">
        <f t="shared" ref="D78" si="100">J78+P78</f>
        <v>112347.74585799999</v>
      </c>
      <c r="E78" s="35">
        <f t="shared" ref="E78" si="101">K78+Q78</f>
        <v>60985.556280029981</v>
      </c>
      <c r="F78" s="35">
        <f t="shared" ref="F78" si="102">L78+R78</f>
        <v>47338.740208850002</v>
      </c>
      <c r="G78" s="35">
        <f t="shared" ref="G78" si="103">M78+S78</f>
        <v>4023.4493691199996</v>
      </c>
      <c r="H78" s="35">
        <f t="shared" ref="H78" si="104">SUM(I78:J78)</f>
        <v>66721.569381769994</v>
      </c>
      <c r="I78" s="35">
        <v>27714.447411429999</v>
      </c>
      <c r="J78" s="35">
        <f t="shared" ref="J78" si="105">SUM(K78:M78)</f>
        <v>39007.121970339998</v>
      </c>
      <c r="K78" s="35">
        <v>23473.998616599998</v>
      </c>
      <c r="L78" s="35">
        <v>14270.927131529999</v>
      </c>
      <c r="M78" s="35">
        <v>1262.1962222099999</v>
      </c>
      <c r="N78" s="35">
        <f t="shared" ref="N78" si="106">SUM(O78:P78)</f>
        <v>92202.328232100001</v>
      </c>
      <c r="O78" s="35">
        <v>18861.704344440001</v>
      </c>
      <c r="P78" s="35">
        <f t="shared" ref="P78" si="107">SUM(Q78:S78)</f>
        <v>73340.623887659996</v>
      </c>
      <c r="Q78" s="35">
        <v>37511.557663429987</v>
      </c>
      <c r="R78" s="35">
        <v>33067.813077320003</v>
      </c>
      <c r="S78" s="35">
        <v>2761.2531469099999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161204.29412420001</v>
      </c>
      <c r="C79" s="35">
        <f t="shared" ref="C79" si="108">I79+O79</f>
        <v>47888.331763390001</v>
      </c>
      <c r="D79" s="35">
        <f t="shared" ref="D79" si="109">J79+P79</f>
        <v>113315.96236080999</v>
      </c>
      <c r="E79" s="35">
        <f t="shared" ref="E79" si="110">K79+Q79</f>
        <v>60220.68616302</v>
      </c>
      <c r="F79" s="35">
        <f t="shared" ref="F79" si="111">L79+R79</f>
        <v>49110.898881569985</v>
      </c>
      <c r="G79" s="35">
        <f t="shared" ref="G79" si="112">M79+S79</f>
        <v>3984.37731622</v>
      </c>
      <c r="H79" s="35">
        <f t="shared" ref="H79" si="113">SUM(I79:J79)</f>
        <v>68728.966476629997</v>
      </c>
      <c r="I79" s="35">
        <v>29184.438036900003</v>
      </c>
      <c r="J79" s="35">
        <f t="shared" ref="J79" si="114">SUM(K79:M79)</f>
        <v>39544.528439729998</v>
      </c>
      <c r="K79" s="35">
        <v>23340.656178230001</v>
      </c>
      <c r="L79" s="35">
        <v>14864.85201603</v>
      </c>
      <c r="M79" s="35">
        <v>1339.0202454700002</v>
      </c>
      <c r="N79" s="35">
        <f t="shared" ref="N79" si="115">SUM(O79:P79)</f>
        <v>92475.327647569997</v>
      </c>
      <c r="O79" s="35">
        <v>18703.893726489998</v>
      </c>
      <c r="P79" s="35">
        <f t="shared" ref="P79" si="116">SUM(Q79:S79)</f>
        <v>73771.433921079995</v>
      </c>
      <c r="Q79" s="35">
        <v>36880.029984790002</v>
      </c>
      <c r="R79" s="35">
        <v>34246.046865539989</v>
      </c>
      <c r="S79" s="35">
        <v>2645.3570707499998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159786.53294529999</v>
      </c>
      <c r="C80" s="35">
        <f t="shared" ref="C80" si="117">I80+O80</f>
        <v>48495.823453240002</v>
      </c>
      <c r="D80" s="35">
        <f t="shared" ref="D80" si="118">J80+P80</f>
        <v>111290.70949206001</v>
      </c>
      <c r="E80" s="35">
        <f t="shared" ref="E80" si="119">K80+Q80</f>
        <v>57714.202234690005</v>
      </c>
      <c r="F80" s="35">
        <f t="shared" ref="F80" si="120">L80+R80</f>
        <v>50195.246832549994</v>
      </c>
      <c r="G80" s="35">
        <f t="shared" ref="G80" si="121">M80+S80</f>
        <v>3381.26042482</v>
      </c>
      <c r="H80" s="35">
        <f t="shared" ref="H80" si="122">SUM(I80:J80)</f>
        <v>69008.961206489999</v>
      </c>
      <c r="I80" s="35">
        <v>29299.91076115</v>
      </c>
      <c r="J80" s="35">
        <f t="shared" ref="J80" si="123">SUM(K80:M80)</f>
        <v>39709.050445339999</v>
      </c>
      <c r="K80" s="35">
        <v>23002.079800299998</v>
      </c>
      <c r="L80" s="35">
        <v>15793.108075839998</v>
      </c>
      <c r="M80" s="35">
        <v>913.86256920000005</v>
      </c>
      <c r="N80" s="35">
        <f t="shared" ref="N80" si="124">SUM(O80:P80)</f>
        <v>90777.571738810002</v>
      </c>
      <c r="O80" s="35">
        <v>19195.912692090002</v>
      </c>
      <c r="P80" s="35">
        <f t="shared" ref="P80" si="125">SUM(Q80:S80)</f>
        <v>71581.65904672</v>
      </c>
      <c r="Q80" s="35">
        <v>34712.122434390003</v>
      </c>
      <c r="R80" s="35">
        <v>34402.138756709996</v>
      </c>
      <c r="S80" s="35">
        <v>2467.39785562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160094.88252287</v>
      </c>
      <c r="C81" s="35">
        <f t="shared" ref="C81" si="126">I81+O81</f>
        <v>49769.550944970004</v>
      </c>
      <c r="D81" s="35">
        <f t="shared" ref="D81" si="127">J81+P81</f>
        <v>110325.33157790001</v>
      </c>
      <c r="E81" s="35">
        <f t="shared" ref="E81" si="128">K81+Q81</f>
        <v>56427.568476389999</v>
      </c>
      <c r="F81" s="35">
        <f t="shared" ref="F81" si="129">L81+R81</f>
        <v>50671.338703870002</v>
      </c>
      <c r="G81" s="35">
        <f t="shared" ref="G81" si="130">M81+S81</f>
        <v>3226.4243976399998</v>
      </c>
      <c r="H81" s="35">
        <f t="shared" ref="H81" si="131">SUM(I81:J81)</f>
        <v>69623.619110730011</v>
      </c>
      <c r="I81" s="35">
        <v>30050.54779181</v>
      </c>
      <c r="J81" s="35">
        <f t="shared" ref="J81" si="132">SUM(K81:M81)</f>
        <v>39573.071318920003</v>
      </c>
      <c r="K81" s="35">
        <v>22514.927131010001</v>
      </c>
      <c r="L81" s="35">
        <v>16193.931250379999</v>
      </c>
      <c r="M81" s="35">
        <v>864.21293752999998</v>
      </c>
      <c r="N81" s="35">
        <f t="shared" ref="N81" si="133">SUM(O81:P81)</f>
        <v>90471.263412140004</v>
      </c>
      <c r="O81" s="35">
        <v>19719.00315316</v>
      </c>
      <c r="P81" s="35">
        <f t="shared" ref="P81" si="134">SUM(Q81:S81)</f>
        <v>70752.260258980008</v>
      </c>
      <c r="Q81" s="35">
        <v>33912.641345379998</v>
      </c>
      <c r="R81" s="35">
        <v>34477.407453489999</v>
      </c>
      <c r="S81" s="35">
        <v>2362.2114601099997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166325.61404732001</v>
      </c>
      <c r="C82" s="35">
        <f t="shared" ref="C82" si="135">I82+O82</f>
        <v>53510.287749399999</v>
      </c>
      <c r="D82" s="35">
        <f t="shared" ref="D82" si="136">J82+P82</f>
        <v>112815.32629791999</v>
      </c>
      <c r="E82" s="35">
        <f t="shared" ref="E82" si="137">K82+Q82</f>
        <v>57186.122450659997</v>
      </c>
      <c r="F82" s="35">
        <f t="shared" ref="F82" si="138">L82+R82</f>
        <v>52427.45238096</v>
      </c>
      <c r="G82" s="35">
        <f t="shared" ref="G82" si="139">M82+S82</f>
        <v>3201.7514663000002</v>
      </c>
      <c r="H82" s="35">
        <f t="shared" ref="H82" si="140">SUM(I82:J82)</f>
        <v>72237.142208720004</v>
      </c>
      <c r="I82" s="35">
        <v>32791.04645057</v>
      </c>
      <c r="J82" s="35">
        <f t="shared" ref="J82" si="141">SUM(K82:M82)</f>
        <v>39446.095758150004</v>
      </c>
      <c r="K82" s="35">
        <v>22131.78904204</v>
      </c>
      <c r="L82" s="35">
        <v>16598.734188410002</v>
      </c>
      <c r="M82" s="35">
        <v>715.57252770000002</v>
      </c>
      <c r="N82" s="35">
        <f t="shared" ref="N82" si="142">SUM(O82:P82)</f>
        <v>94088.471838600002</v>
      </c>
      <c r="O82" s="35">
        <v>20719.241298829998</v>
      </c>
      <c r="P82" s="35">
        <f t="shared" ref="P82" si="143">SUM(Q82:S82)</f>
        <v>73369.230539769997</v>
      </c>
      <c r="Q82" s="35">
        <v>35054.333408619997</v>
      </c>
      <c r="R82" s="35">
        <v>35828.718192549997</v>
      </c>
      <c r="S82" s="35">
        <v>2486.1789386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163961.21899855998</v>
      </c>
      <c r="C83" s="35">
        <f t="shared" ref="C83" si="144">I83+O83</f>
        <v>51709.845027160001</v>
      </c>
      <c r="D83" s="35">
        <f t="shared" ref="D83" si="145">J83+P83</f>
        <v>112251.3739714</v>
      </c>
      <c r="E83" s="35">
        <f t="shared" ref="E83" si="146">K83+Q83</f>
        <v>55270.623011970005</v>
      </c>
      <c r="F83" s="35">
        <f t="shared" ref="F83" si="147">L83+R83</f>
        <v>53373.459457730001</v>
      </c>
      <c r="G83" s="35">
        <f t="shared" ref="G83" si="148">M83+S83</f>
        <v>3607.2915017000005</v>
      </c>
      <c r="H83" s="35">
        <f t="shared" ref="H83" si="149">SUM(I83:J83)</f>
        <v>70786.279337720014</v>
      </c>
      <c r="I83" s="35">
        <v>30775.0092473</v>
      </c>
      <c r="J83" s="35">
        <f t="shared" ref="J83" si="150">SUM(K83:M83)</f>
        <v>40011.27009042001</v>
      </c>
      <c r="K83" s="35">
        <v>22059.200985610001</v>
      </c>
      <c r="L83" s="35">
        <v>17232.258711720002</v>
      </c>
      <c r="M83" s="35">
        <v>719.81039309000005</v>
      </c>
      <c r="N83" s="35">
        <f t="shared" ref="N83" si="151">SUM(O83:P83)</f>
        <v>93174.939660839998</v>
      </c>
      <c r="O83" s="35">
        <v>20934.835779859997</v>
      </c>
      <c r="P83" s="35">
        <f t="shared" ref="P83" si="152">SUM(Q83:S83)</f>
        <v>72240.103880979994</v>
      </c>
      <c r="Q83" s="35">
        <v>33211.42202636</v>
      </c>
      <c r="R83" s="35">
        <v>36141.200746009999</v>
      </c>
      <c r="S83" s="35">
        <v>2887.4811086100003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163294.36654124002</v>
      </c>
      <c r="C84" s="35">
        <f t="shared" ref="C84" si="153">I84+O84</f>
        <v>53309.374149690004</v>
      </c>
      <c r="D84" s="35">
        <f t="shared" ref="D84" si="154">J84+P84</f>
        <v>109984.99239155</v>
      </c>
      <c r="E84" s="35">
        <f t="shared" ref="E84" si="155">K84+Q84</f>
        <v>53179.643076499997</v>
      </c>
      <c r="F84" s="35">
        <f t="shared" ref="F84" si="156">L84+R84</f>
        <v>53410.163182670003</v>
      </c>
      <c r="G84" s="35">
        <f t="shared" ref="G84" si="157">M84+S84</f>
        <v>3395.1861323799999</v>
      </c>
      <c r="H84" s="35">
        <f t="shared" ref="H84" si="158">SUM(I84:J84)</f>
        <v>71260.812068109997</v>
      </c>
      <c r="I84" s="35">
        <v>32165.621055150001</v>
      </c>
      <c r="J84" s="35">
        <f t="shared" ref="J84" si="159">SUM(K84:M84)</f>
        <v>39095.19101296</v>
      </c>
      <c r="K84" s="35">
        <v>21048.541701349997</v>
      </c>
      <c r="L84" s="35">
        <v>17348.751137300002</v>
      </c>
      <c r="M84" s="35">
        <v>697.89817430999994</v>
      </c>
      <c r="N84" s="35">
        <f t="shared" ref="N84" si="160">SUM(O84:P84)</f>
        <v>92033.554473130003</v>
      </c>
      <c r="O84" s="35">
        <v>21143.753094539999</v>
      </c>
      <c r="P84" s="35">
        <f t="shared" ref="P84" si="161">SUM(Q84:S84)</f>
        <v>70889.801378589997</v>
      </c>
      <c r="Q84" s="35">
        <v>32131.10137515</v>
      </c>
      <c r="R84" s="35">
        <v>36061.412045370002</v>
      </c>
      <c r="S84" s="35">
        <v>2697.2879580700001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164932.32963349001</v>
      </c>
      <c r="C85" s="35">
        <f t="shared" ref="C85" si="162">I85+O85</f>
        <v>55257.47021082</v>
      </c>
      <c r="D85" s="35">
        <f t="shared" ref="D85" si="163">J85+P85</f>
        <v>109674.85942267001</v>
      </c>
      <c r="E85" s="35">
        <f t="shared" ref="E85" si="164">K85+Q85</f>
        <v>51559.36719425</v>
      </c>
      <c r="F85" s="35">
        <f t="shared" ref="F85" si="165">L85+R85</f>
        <v>54520.367936980008</v>
      </c>
      <c r="G85" s="35">
        <f t="shared" ref="G85" si="166">M85+S85</f>
        <v>3595.12429144</v>
      </c>
      <c r="H85" s="35">
        <f t="shared" ref="H85" si="167">SUM(I85:J85)</f>
        <v>73317.914602580015</v>
      </c>
      <c r="I85" s="35">
        <v>32846.293232030002</v>
      </c>
      <c r="J85" s="35">
        <f t="shared" ref="J85" si="168">SUM(K85:M85)</f>
        <v>40471.621370550005</v>
      </c>
      <c r="K85" s="35">
        <v>21371.482098150002</v>
      </c>
      <c r="L85" s="35">
        <v>18401.457540179999</v>
      </c>
      <c r="M85" s="35">
        <v>698.68173222000007</v>
      </c>
      <c r="N85" s="35">
        <f t="shared" ref="N85" si="169">SUM(O85:P85)</f>
        <v>91614.415030910008</v>
      </c>
      <c r="O85" s="35">
        <v>22411.176978789998</v>
      </c>
      <c r="P85" s="35">
        <f t="shared" ref="P85" si="170">SUM(Q85:S85)</f>
        <v>69203.23805212001</v>
      </c>
      <c r="Q85" s="35">
        <v>30187.885096099999</v>
      </c>
      <c r="R85" s="35">
        <v>36118.910396800005</v>
      </c>
      <c r="S85" s="35">
        <v>2896.44255922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166865.75667735</v>
      </c>
      <c r="C86" s="35">
        <f t="shared" ref="C86" si="171">I86+O86</f>
        <v>57157.768391589998</v>
      </c>
      <c r="D86" s="35">
        <f t="shared" ref="D86" si="172">J86+P86</f>
        <v>109707.98828576002</v>
      </c>
      <c r="E86" s="35">
        <f t="shared" ref="E86" si="173">K86+Q86</f>
        <v>51446.841916849997</v>
      </c>
      <c r="F86" s="35">
        <f t="shared" ref="F86" si="174">L86+R86</f>
        <v>54712.359016850001</v>
      </c>
      <c r="G86" s="35">
        <f t="shared" ref="G86" si="175">M86+S86</f>
        <v>3548.7873520600006</v>
      </c>
      <c r="H86" s="35">
        <f t="shared" ref="H86" si="176">SUM(I86:J86)</f>
        <v>76403.221509950003</v>
      </c>
      <c r="I86" s="35">
        <v>35531.96857787</v>
      </c>
      <c r="J86" s="35">
        <f t="shared" ref="J86" si="177">SUM(K86:M86)</f>
        <v>40871.252932080002</v>
      </c>
      <c r="K86" s="35">
        <v>21444.444098149997</v>
      </c>
      <c r="L86" s="35">
        <v>18716.233130870001</v>
      </c>
      <c r="M86" s="35">
        <v>710.57570306000002</v>
      </c>
      <c r="N86" s="35">
        <f t="shared" ref="N86" si="178">SUM(O86:P86)</f>
        <v>90462.535167400012</v>
      </c>
      <c r="O86" s="35">
        <v>21625.799813720001</v>
      </c>
      <c r="P86" s="35">
        <f t="shared" ref="P86" si="179">SUM(Q86:S86)</f>
        <v>68836.735353680007</v>
      </c>
      <c r="Q86" s="35">
        <v>30002.397818699999</v>
      </c>
      <c r="R86" s="35">
        <v>35996.12588598</v>
      </c>
      <c r="S86" s="35">
        <v>2838.2116490000003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165747.95925755001</v>
      </c>
      <c r="C87" s="35">
        <f t="shared" ref="C87" si="180">I87+O87</f>
        <v>56362.103046510005</v>
      </c>
      <c r="D87" s="35">
        <f t="shared" ref="D87" si="181">J87+P87</f>
        <v>109385.85621103999</v>
      </c>
      <c r="E87" s="35">
        <f t="shared" ref="E87" si="182">K87+Q87</f>
        <v>51266.897300299999</v>
      </c>
      <c r="F87" s="35">
        <f t="shared" ref="F87" si="183">L87+R87</f>
        <v>54600.143002719997</v>
      </c>
      <c r="G87" s="35">
        <f t="shared" ref="G87" si="184">M87+S87</f>
        <v>3518.8159080199998</v>
      </c>
      <c r="H87" s="35">
        <f t="shared" ref="H87" si="185">SUM(I87:J87)</f>
        <v>76364.52864479</v>
      </c>
      <c r="I87" s="35">
        <v>35100.038553030005</v>
      </c>
      <c r="J87" s="35">
        <f t="shared" ref="J87" si="186">SUM(K87:M87)</f>
        <v>41264.490091759995</v>
      </c>
      <c r="K87" s="35">
        <v>21564.966622969998</v>
      </c>
      <c r="L87" s="35">
        <v>19016.143658870002</v>
      </c>
      <c r="M87" s="35">
        <v>683.37980991999996</v>
      </c>
      <c r="N87" s="35">
        <f t="shared" ref="N87" si="187">SUM(O87:P87)</f>
        <v>89383.430612760014</v>
      </c>
      <c r="O87" s="35">
        <v>21262.06449348</v>
      </c>
      <c r="P87" s="35">
        <f t="shared" ref="P87" si="188">SUM(Q87:S87)</f>
        <v>68121.366119280006</v>
      </c>
      <c r="Q87" s="35">
        <v>29701.930677330001</v>
      </c>
      <c r="R87" s="35">
        <v>35583.999343849995</v>
      </c>
      <c r="S87" s="35">
        <v>2835.4360981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167839.86695413999</v>
      </c>
      <c r="C88" s="35">
        <f t="shared" ref="C88" si="189">I88+O88</f>
        <v>59509.989944389992</v>
      </c>
      <c r="D88" s="35">
        <f t="shared" ref="D88" si="190">J88+P88</f>
        <v>108329.87700974999</v>
      </c>
      <c r="E88" s="35">
        <f t="shared" ref="E88" si="191">K88+Q88</f>
        <v>50170.333183030001</v>
      </c>
      <c r="F88" s="35">
        <f t="shared" ref="F88" si="192">L88+R88</f>
        <v>54654.359504660002</v>
      </c>
      <c r="G88" s="35">
        <f t="shared" ref="G88" si="193">M88+S88</f>
        <v>3505.1843220599999</v>
      </c>
      <c r="H88" s="35">
        <f t="shared" ref="H88" si="194">SUM(I88:J88)</f>
        <v>78784.262184839987</v>
      </c>
      <c r="I88" s="35">
        <v>37455.272532589996</v>
      </c>
      <c r="J88" s="35">
        <f t="shared" ref="J88" si="195">SUM(K88:M88)</f>
        <v>41328.989652249998</v>
      </c>
      <c r="K88" s="35">
        <v>21200.495239830001</v>
      </c>
      <c r="L88" s="35">
        <v>19448.805812979997</v>
      </c>
      <c r="M88" s="35">
        <v>679.68859943999996</v>
      </c>
      <c r="N88" s="35">
        <f t="shared" ref="N88" si="196">SUM(O88:P88)</f>
        <v>89055.6047693</v>
      </c>
      <c r="O88" s="35">
        <v>22054.7174118</v>
      </c>
      <c r="P88" s="35">
        <f t="shared" ref="P88" si="197">SUM(Q88:S88)</f>
        <v>67000.887357500003</v>
      </c>
      <c r="Q88" s="35">
        <v>28969.8379432</v>
      </c>
      <c r="R88" s="35">
        <v>35205.553691680005</v>
      </c>
      <c r="S88" s="35">
        <v>2825.4957226199999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166997.48178341999</v>
      </c>
      <c r="C89" s="35">
        <f t="shared" ref="C89" si="198">I89+O89</f>
        <v>59167.868254799992</v>
      </c>
      <c r="D89" s="35">
        <f t="shared" ref="D89" si="199">J89+P89</f>
        <v>107829.61352862</v>
      </c>
      <c r="E89" s="35">
        <f t="shared" ref="E89" si="200">K89+Q89</f>
        <v>49792.756365640002</v>
      </c>
      <c r="F89" s="35">
        <f t="shared" ref="F89" si="201">L89+R89</f>
        <v>54547.372415809994</v>
      </c>
      <c r="G89" s="35">
        <f t="shared" ref="G89" si="202">M89+S89</f>
        <v>3489.4847471700004</v>
      </c>
      <c r="H89" s="35">
        <f t="shared" ref="H89" si="203">SUM(I89:J89)</f>
        <v>78440.744720379997</v>
      </c>
      <c r="I89" s="35">
        <v>37017.967486299996</v>
      </c>
      <c r="J89" s="35">
        <f t="shared" ref="J89" si="204">SUM(K89:M89)</f>
        <v>41422.77723408</v>
      </c>
      <c r="K89" s="35">
        <v>21123.16356148</v>
      </c>
      <c r="L89" s="35">
        <v>19617.016384369999</v>
      </c>
      <c r="M89" s="35">
        <v>682.59728823</v>
      </c>
      <c r="N89" s="35">
        <f t="shared" ref="N89" si="205">SUM(O89:P89)</f>
        <v>88556.737063039996</v>
      </c>
      <c r="O89" s="35">
        <v>22149.9007685</v>
      </c>
      <c r="P89" s="35">
        <f t="shared" ref="P89" si="206">SUM(Q89:S89)</f>
        <v>66406.83629454</v>
      </c>
      <c r="Q89" s="35">
        <v>28669.592804160002</v>
      </c>
      <c r="R89" s="35">
        <v>34930.356031439995</v>
      </c>
      <c r="S89" s="35">
        <v>2806.8874589400002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165685.11938550998</v>
      </c>
      <c r="C90" s="35">
        <f t="shared" ref="C90" si="207">I90+O90</f>
        <v>58927.584555060006</v>
      </c>
      <c r="D90" s="35">
        <f t="shared" ref="D90" si="208">J90+P90</f>
        <v>106757.53483044999</v>
      </c>
      <c r="E90" s="35">
        <f t="shared" ref="E90" si="209">K90+Q90</f>
        <v>48767.735438019998</v>
      </c>
      <c r="F90" s="35">
        <f t="shared" ref="F90" si="210">L90+R90</f>
        <v>54515.316757569992</v>
      </c>
      <c r="G90" s="35">
        <f t="shared" ref="G90" si="211">M90+S90</f>
        <v>3474.4826348600004</v>
      </c>
      <c r="H90" s="35">
        <f t="shared" ref="H90" si="212">SUM(I90:J90)</f>
        <v>77860.071940660011</v>
      </c>
      <c r="I90" s="35">
        <v>36498.242141300005</v>
      </c>
      <c r="J90" s="35">
        <f t="shared" ref="J90" si="213">SUM(K90:M90)</f>
        <v>41361.829799359999</v>
      </c>
      <c r="K90" s="35">
        <v>20852.36563778</v>
      </c>
      <c r="L90" s="35">
        <v>19820.15259491</v>
      </c>
      <c r="M90" s="35">
        <v>689.31156666999993</v>
      </c>
      <c r="N90" s="35">
        <f t="shared" ref="N90" si="214">SUM(O90:P90)</f>
        <v>87825.047444850003</v>
      </c>
      <c r="O90" s="35">
        <v>22429.342413760001</v>
      </c>
      <c r="P90" s="35">
        <f t="shared" ref="P90" si="215">SUM(Q90:S90)</f>
        <v>65395.705031089994</v>
      </c>
      <c r="Q90" s="35">
        <v>27915.369800240001</v>
      </c>
      <c r="R90" s="35">
        <v>34695.164162659996</v>
      </c>
      <c r="S90" s="35">
        <v>2785.1710681900004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170175.68692111003</v>
      </c>
      <c r="C91" s="35">
        <f t="shared" ref="C91" si="216">I91+O91</f>
        <v>60686.14193985</v>
      </c>
      <c r="D91" s="35">
        <f t="shared" ref="D91" si="217">J91+P91</f>
        <v>109489.54498126</v>
      </c>
      <c r="E91" s="35">
        <f t="shared" ref="E91" si="218">K91+Q91</f>
        <v>50143.852949079999</v>
      </c>
      <c r="F91" s="35">
        <f t="shared" ref="F91" si="219">L91+R91</f>
        <v>55976.521151089997</v>
      </c>
      <c r="G91" s="35">
        <f t="shared" ref="G91" si="220">M91+S91</f>
        <v>3369.17088109</v>
      </c>
      <c r="H91" s="35">
        <f t="shared" ref="H91" si="221">SUM(I91:J91)</f>
        <v>79311.042413560004</v>
      </c>
      <c r="I91" s="35">
        <v>37756.069534820002</v>
      </c>
      <c r="J91" s="35">
        <f t="shared" ref="J91" si="222">SUM(K91:M91)</f>
        <v>41554.972878740002</v>
      </c>
      <c r="K91" s="35">
        <v>20795.180461650001</v>
      </c>
      <c r="L91" s="35">
        <v>20089.52824621</v>
      </c>
      <c r="M91" s="35">
        <v>670.26417088000005</v>
      </c>
      <c r="N91" s="35">
        <f t="shared" ref="N91" si="223">SUM(O91:P91)</f>
        <v>90864.644507549994</v>
      </c>
      <c r="O91" s="35">
        <v>22930.072405029998</v>
      </c>
      <c r="P91" s="35">
        <f t="shared" ref="P91" si="224">SUM(Q91:S91)</f>
        <v>67934.572102519989</v>
      </c>
      <c r="Q91" s="35">
        <v>29348.672487430002</v>
      </c>
      <c r="R91" s="35">
        <v>35886.992904879997</v>
      </c>
      <c r="S91" s="35">
        <v>2698.9067102099998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171443.31558438001</v>
      </c>
      <c r="C92" s="35">
        <f t="shared" ref="C92" si="225">I92+O92</f>
        <v>61064.580583859999</v>
      </c>
      <c r="D92" s="35">
        <f t="shared" ref="D92" si="226">J92+P92</f>
        <v>110378.73500052</v>
      </c>
      <c r="E92" s="35">
        <f t="shared" ref="E92" si="227">K92+Q92</f>
        <v>49697.929362110001</v>
      </c>
      <c r="F92" s="35">
        <f t="shared" ref="F92" si="228">L92+R92</f>
        <v>57315.905084180005</v>
      </c>
      <c r="G92" s="35">
        <f t="shared" ref="G92" si="229">M92+S92</f>
        <v>3364.9005542300001</v>
      </c>
      <c r="H92" s="35">
        <f t="shared" ref="H92" si="230">SUM(I92:J92)</f>
        <v>79670.859765749992</v>
      </c>
      <c r="I92" s="35">
        <v>37825.537156079998</v>
      </c>
      <c r="J92" s="35">
        <f t="shared" ref="J92" si="231">SUM(K92:M92)</f>
        <v>41845.322609669995</v>
      </c>
      <c r="K92" s="35">
        <v>20893.074371490002</v>
      </c>
      <c r="L92" s="35">
        <v>20333.640429399999</v>
      </c>
      <c r="M92" s="35">
        <v>618.60780877999991</v>
      </c>
      <c r="N92" s="35">
        <f t="shared" ref="N92" si="232">SUM(O92:P92)</f>
        <v>91772.455818629998</v>
      </c>
      <c r="O92" s="35">
        <v>23239.043427780001</v>
      </c>
      <c r="P92" s="35">
        <f t="shared" ref="P92" si="233">SUM(Q92:S92)</f>
        <v>68533.412390850004</v>
      </c>
      <c r="Q92" s="35">
        <v>28804.854990619999</v>
      </c>
      <c r="R92" s="35">
        <v>36982.264654780003</v>
      </c>
      <c r="S92" s="35">
        <v>2746.29274545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174683.47179391002</v>
      </c>
      <c r="C93" s="35">
        <f t="shared" ref="C93" si="234">I93+O93</f>
        <v>63511.128385479999</v>
      </c>
      <c r="D93" s="35">
        <f t="shared" ref="D93" si="235">J93+P93</f>
        <v>111172.34340843</v>
      </c>
      <c r="E93" s="35">
        <f t="shared" ref="E93" si="236">K93+Q93</f>
        <v>49887.839304900001</v>
      </c>
      <c r="F93" s="35">
        <f t="shared" ref="F93" si="237">L93+R93</f>
        <v>57912.780639060002</v>
      </c>
      <c r="G93" s="35">
        <f t="shared" ref="G93" si="238">M93+S93</f>
        <v>3371.7234644699993</v>
      </c>
      <c r="H93" s="35">
        <f t="shared" ref="H93" si="239">SUM(I93:J93)</f>
        <v>81435.648195610003</v>
      </c>
      <c r="I93" s="35">
        <v>39332.569044249998</v>
      </c>
      <c r="J93" s="35">
        <f t="shared" ref="J93" si="240">SUM(K93:M93)</f>
        <v>42103.079151359998</v>
      </c>
      <c r="K93" s="35">
        <v>21173.07116177</v>
      </c>
      <c r="L93" s="35">
        <v>20321.29040767</v>
      </c>
      <c r="M93" s="35">
        <v>608.71758191999993</v>
      </c>
      <c r="N93" s="35">
        <f t="shared" ref="N93" si="241">SUM(O93:P93)</f>
        <v>93247.82359829999</v>
      </c>
      <c r="O93" s="35">
        <v>24178.559341229997</v>
      </c>
      <c r="P93" s="35">
        <f t="shared" ref="P93" si="242">SUM(Q93:S93)</f>
        <v>69069.264257069997</v>
      </c>
      <c r="Q93" s="35">
        <v>28714.768143130001</v>
      </c>
      <c r="R93" s="35">
        <v>37591.490231390002</v>
      </c>
      <c r="S93" s="35">
        <v>2763.0058825499996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185580.67477361002</v>
      </c>
      <c r="C94" s="35">
        <f t="shared" ref="C94" si="243">I94+O94</f>
        <v>67046.254875850005</v>
      </c>
      <c r="D94" s="35">
        <f t="shared" ref="D94" si="244">J94+P94</f>
        <v>118534.41989776</v>
      </c>
      <c r="E94" s="35">
        <f t="shared" ref="E94" si="245">K94+Q94</f>
        <v>58848.257892310001</v>
      </c>
      <c r="F94" s="35">
        <f t="shared" ref="F94" si="246">L94+R94</f>
        <v>56255.705933050005</v>
      </c>
      <c r="G94" s="35">
        <f t="shared" ref="G94" si="247">M94+S94</f>
        <v>3430.4560724000003</v>
      </c>
      <c r="H94" s="35">
        <f t="shared" ref="H94" si="248">SUM(I94:J94)</f>
        <v>88140.214669909998</v>
      </c>
      <c r="I94" s="35">
        <v>42860.029359970002</v>
      </c>
      <c r="J94" s="35">
        <f t="shared" ref="J94" si="249">SUM(K94:M94)</f>
        <v>45280.185309940003</v>
      </c>
      <c r="K94" s="35">
        <v>26442.94935662</v>
      </c>
      <c r="L94" s="35">
        <v>18169.52888573</v>
      </c>
      <c r="M94" s="35">
        <v>667.70706759000007</v>
      </c>
      <c r="N94" s="35">
        <f t="shared" ref="N94" si="250">SUM(O94:P94)</f>
        <v>97440.460103699996</v>
      </c>
      <c r="O94" s="35">
        <v>24186.22551588</v>
      </c>
      <c r="P94" s="35">
        <f t="shared" ref="P94" si="251">SUM(Q94:S94)</f>
        <v>73254.234587819999</v>
      </c>
      <c r="Q94" s="35">
        <v>32405.308535690001</v>
      </c>
      <c r="R94" s="35">
        <v>38086.177047320001</v>
      </c>
      <c r="S94" s="35">
        <v>2762.7490048100003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184228.06575607002</v>
      </c>
      <c r="C95" s="35">
        <f t="shared" ref="C95" si="252">I95+O95</f>
        <v>66415.584460879996</v>
      </c>
      <c r="D95" s="35">
        <f t="shared" ref="D95" si="253">J95+P95</f>
        <v>117812.48129518999</v>
      </c>
      <c r="E95" s="35">
        <f t="shared" ref="E95" si="254">K95+Q95</f>
        <v>57812.780649599998</v>
      </c>
      <c r="F95" s="35">
        <f t="shared" ref="F95" si="255">L95+R95</f>
        <v>56552.740084249992</v>
      </c>
      <c r="G95" s="35">
        <f t="shared" ref="G95" si="256">M95+S95</f>
        <v>3446.9605613399999</v>
      </c>
      <c r="H95" s="35">
        <f t="shared" ref="H95" si="257">SUM(I95:J95)</f>
        <v>86432.791972049992</v>
      </c>
      <c r="I95" s="35">
        <v>41816.597882869995</v>
      </c>
      <c r="J95" s="35">
        <f t="shared" ref="J95" si="258">SUM(K95:M95)</f>
        <v>44616.194089179997</v>
      </c>
      <c r="K95" s="35">
        <v>26079.793310659999</v>
      </c>
      <c r="L95" s="35">
        <v>17821.242632499998</v>
      </c>
      <c r="M95" s="35">
        <v>715.15814602</v>
      </c>
      <c r="N95" s="35">
        <f t="shared" ref="N95" si="259">SUM(O95:P95)</f>
        <v>97795.273784019984</v>
      </c>
      <c r="O95" s="35">
        <v>24598.986578010001</v>
      </c>
      <c r="P95" s="35">
        <f t="shared" ref="P95" si="260">SUM(Q95:S95)</f>
        <v>73196.287206009991</v>
      </c>
      <c r="Q95" s="35">
        <v>31732.987338940002</v>
      </c>
      <c r="R95" s="35">
        <v>38731.497451749994</v>
      </c>
      <c r="S95" s="35">
        <v>2731.8024153199999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183054.07324644001</v>
      </c>
      <c r="C96" s="35">
        <f t="shared" ref="C96" si="261">I96+O96</f>
        <v>67458.609250409994</v>
      </c>
      <c r="D96" s="35">
        <f t="shared" ref="D96" si="262">J96+P96</f>
        <v>115595.46399603001</v>
      </c>
      <c r="E96" s="35">
        <f t="shared" ref="E96" si="263">K96+Q96</f>
        <v>57374.852809939999</v>
      </c>
      <c r="F96" s="35">
        <f t="shared" ref="F96" si="264">L96+R96</f>
        <v>54825.277378170002</v>
      </c>
      <c r="G96" s="35">
        <f t="shared" ref="G96" si="265">M96+S96</f>
        <v>3395.3338079200003</v>
      </c>
      <c r="H96" s="35">
        <f t="shared" ref="H96" si="266">SUM(I96:J96)</f>
        <v>88350.15152300999</v>
      </c>
      <c r="I96" s="35">
        <v>43009.978731700001</v>
      </c>
      <c r="J96" s="35">
        <f t="shared" ref="J96" si="267">SUM(K96:M96)</f>
        <v>45340.172791309997</v>
      </c>
      <c r="K96" s="35">
        <v>27055.732655849999</v>
      </c>
      <c r="L96" s="35">
        <v>17529.022956770001</v>
      </c>
      <c r="M96" s="35">
        <v>755.41717869000001</v>
      </c>
      <c r="N96" s="35">
        <f t="shared" ref="N96" si="268">SUM(O96:P96)</f>
        <v>94703.921723430001</v>
      </c>
      <c r="O96" s="35">
        <v>24448.630518709997</v>
      </c>
      <c r="P96" s="35">
        <f t="shared" ref="P96" si="269">SUM(Q96:S96)</f>
        <v>70255.291204720008</v>
      </c>
      <c r="Q96" s="35">
        <v>30319.12015409</v>
      </c>
      <c r="R96" s="35">
        <v>37296.254421400001</v>
      </c>
      <c r="S96" s="35">
        <v>2639.9166292300001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184354.55270651</v>
      </c>
      <c r="C97" s="35">
        <f t="shared" ref="C97" si="270">I97+O97</f>
        <v>69531.372295399997</v>
      </c>
      <c r="D97" s="35">
        <f t="shared" ref="D97" si="271">J97+P97</f>
        <v>114823.18041110999</v>
      </c>
      <c r="E97" s="35">
        <f t="shared" ref="E97" si="272">K97+Q97</f>
        <v>57297.48873284</v>
      </c>
      <c r="F97" s="35">
        <f t="shared" ref="F97" si="273">L97+R97</f>
        <v>53909.483225800002</v>
      </c>
      <c r="G97" s="35">
        <f t="shared" ref="G97" si="274">M97+S97</f>
        <v>3616.2084524700003</v>
      </c>
      <c r="H97" s="35">
        <f t="shared" ref="H97" si="275">SUM(I97:J97)</f>
        <v>90369.270282359998</v>
      </c>
      <c r="I97" s="35">
        <v>44694.047943849997</v>
      </c>
      <c r="J97" s="35">
        <f t="shared" ref="J97" si="276">SUM(K97:M97)</f>
        <v>45675.222338510001</v>
      </c>
      <c r="K97" s="35">
        <v>27609.70244836</v>
      </c>
      <c r="L97" s="35">
        <v>17150.142203889998</v>
      </c>
      <c r="M97" s="35">
        <v>915.37768626000002</v>
      </c>
      <c r="N97" s="35">
        <f t="shared" ref="N97" si="277">SUM(O97:P97)</f>
        <v>93985.282424150006</v>
      </c>
      <c r="O97" s="35">
        <v>24837.32435155</v>
      </c>
      <c r="P97" s="35">
        <f t="shared" ref="P97" si="278">SUM(Q97:S97)</f>
        <v>69147.958072599999</v>
      </c>
      <c r="Q97" s="35">
        <v>29687.78628448</v>
      </c>
      <c r="R97" s="35">
        <v>36759.341021910004</v>
      </c>
      <c r="S97" s="35">
        <v>2700.8307662100001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186699.93208082</v>
      </c>
      <c r="C98" s="35">
        <f t="shared" ref="C98" si="279">I98+O98</f>
        <v>72832.005356929993</v>
      </c>
      <c r="D98" s="35">
        <f t="shared" ref="D98" si="280">J98+P98</f>
        <v>113867.92672388999</v>
      </c>
      <c r="E98" s="35">
        <f t="shared" ref="E98" si="281">K98+Q98</f>
        <v>58271.862058269995</v>
      </c>
      <c r="F98" s="35">
        <f t="shared" ref="F98" si="282">L98+R98</f>
        <v>52196.418379160001</v>
      </c>
      <c r="G98" s="35">
        <f t="shared" ref="G98" si="283">M98+S98</f>
        <v>3399.6462864600003</v>
      </c>
      <c r="H98" s="35">
        <f t="shared" ref="H98" si="284">SUM(I98:J98)</f>
        <v>93424.469285409999</v>
      </c>
      <c r="I98" s="35">
        <v>47183.147393480001</v>
      </c>
      <c r="J98" s="35">
        <f t="shared" ref="J98" si="285">SUM(K98:M98)</f>
        <v>46241.321891929998</v>
      </c>
      <c r="K98" s="35">
        <v>28856.166530969997</v>
      </c>
      <c r="L98" s="35">
        <v>16556.392744500001</v>
      </c>
      <c r="M98" s="35">
        <v>828.76261646</v>
      </c>
      <c r="N98" s="35">
        <f t="shared" ref="N98" si="286">SUM(O98:P98)</f>
        <v>93275.462795409985</v>
      </c>
      <c r="O98" s="35">
        <v>25648.857963449998</v>
      </c>
      <c r="P98" s="35">
        <f t="shared" ref="P98" si="287">SUM(Q98:S98)</f>
        <v>67626.604831959994</v>
      </c>
      <c r="Q98" s="35">
        <v>29415.695527300002</v>
      </c>
      <c r="R98" s="35">
        <v>35640.02563466</v>
      </c>
      <c r="S98" s="35">
        <v>2570.8836700000002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183709.32511958998</v>
      </c>
      <c r="C99" s="35">
        <f t="shared" ref="C99" si="288">I99+O99</f>
        <v>71622.732187549991</v>
      </c>
      <c r="D99" s="35">
        <f t="shared" ref="D99" si="289">J99+P99</f>
        <v>112086.59293203999</v>
      </c>
      <c r="E99" s="35">
        <f t="shared" ref="E99" si="290">K99+Q99</f>
        <v>57854.167938700004</v>
      </c>
      <c r="F99" s="35">
        <f t="shared" ref="F99" si="291">L99+R99</f>
        <v>50800.037908120001</v>
      </c>
      <c r="G99" s="35">
        <f t="shared" ref="G99" si="292">M99+S99</f>
        <v>3432.3870852199998</v>
      </c>
      <c r="H99" s="35">
        <f t="shared" ref="H99" si="293">SUM(I99:J99)</f>
        <v>92766.523116289987</v>
      </c>
      <c r="I99" s="35">
        <v>46345.588495589996</v>
      </c>
      <c r="J99" s="35">
        <f t="shared" ref="J99" si="294">SUM(K99:M99)</f>
        <v>46420.934620699998</v>
      </c>
      <c r="K99" s="35">
        <v>29458.124311240001</v>
      </c>
      <c r="L99" s="35">
        <v>16075.568462649999</v>
      </c>
      <c r="M99" s="35">
        <v>887.24184681000008</v>
      </c>
      <c r="N99" s="35">
        <f t="shared" ref="N99" si="295">SUM(O99:P99)</f>
        <v>90942.802003299992</v>
      </c>
      <c r="O99" s="35">
        <v>25277.143691960002</v>
      </c>
      <c r="P99" s="35">
        <f t="shared" ref="P99" si="296">SUM(Q99:S99)</f>
        <v>65665.658311339997</v>
      </c>
      <c r="Q99" s="35">
        <v>28396.04362746</v>
      </c>
      <c r="R99" s="35">
        <v>34724.46944547</v>
      </c>
      <c r="S99" s="35">
        <v>2545.1452384099998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187903.60426370002</v>
      </c>
      <c r="C100" s="35">
        <f t="shared" ref="C100" si="297">I100+O100</f>
        <v>75734.117973240005</v>
      </c>
      <c r="D100" s="35">
        <f t="shared" ref="D100" si="298">J100+P100</f>
        <v>112169.48629046</v>
      </c>
      <c r="E100" s="35">
        <f t="shared" ref="E100" si="299">K100+Q100</f>
        <v>58337.034288759998</v>
      </c>
      <c r="F100" s="35">
        <f t="shared" ref="F100" si="300">L100+R100</f>
        <v>50298.699572459998</v>
      </c>
      <c r="G100" s="35">
        <f t="shared" ref="G100" si="301">M100+S100</f>
        <v>3533.7524292399994</v>
      </c>
      <c r="H100" s="35">
        <f t="shared" ref="H100" si="302">SUM(I100:J100)</f>
        <v>96687.52587206001</v>
      </c>
      <c r="I100" s="35">
        <v>50291.810434880004</v>
      </c>
      <c r="J100" s="35">
        <f t="shared" ref="J100" si="303">SUM(K100:M100)</f>
        <v>46395.715437179999</v>
      </c>
      <c r="K100" s="35">
        <v>29833.311093389999</v>
      </c>
      <c r="L100" s="35">
        <v>15640.112867440001</v>
      </c>
      <c r="M100" s="35">
        <v>922.29147635000004</v>
      </c>
      <c r="N100" s="35">
        <f t="shared" ref="N100" si="304">SUM(O100:P100)</f>
        <v>91216.078391640011</v>
      </c>
      <c r="O100" s="35">
        <v>25442.307538360001</v>
      </c>
      <c r="P100" s="35">
        <f t="shared" ref="P100" si="305">SUM(Q100:S100)</f>
        <v>65773.770853280002</v>
      </c>
      <c r="Q100" s="35">
        <v>28503.723195369999</v>
      </c>
      <c r="R100" s="35">
        <v>34658.586705019996</v>
      </c>
      <c r="S100" s="35">
        <v>2611.4609528899996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187725.83838298</v>
      </c>
      <c r="C101" s="35">
        <f t="shared" ref="C101" si="306">I101+O101</f>
        <v>74921.534102310005</v>
      </c>
      <c r="D101" s="35">
        <f t="shared" ref="D101" si="307">J101+P101</f>
        <v>112804.30428066998</v>
      </c>
      <c r="E101" s="35">
        <f t="shared" ref="E101" si="308">K101+Q101</f>
        <v>58663.840961509995</v>
      </c>
      <c r="F101" s="35">
        <f t="shared" ref="F101" si="309">L101+R101</f>
        <v>50501.429030920001</v>
      </c>
      <c r="G101" s="35">
        <f t="shared" ref="G101" si="310">M101+S101</f>
        <v>3639.03428824</v>
      </c>
      <c r="H101" s="35">
        <f t="shared" ref="H101" si="311">SUM(I101:J101)</f>
        <v>94330.461690199998</v>
      </c>
      <c r="I101" s="35">
        <v>48630.641497140001</v>
      </c>
      <c r="J101" s="35">
        <f t="shared" ref="J101" si="312">SUM(K101:M101)</f>
        <v>45699.820193059997</v>
      </c>
      <c r="K101" s="35">
        <v>29569.150122339997</v>
      </c>
      <c r="L101" s="35">
        <v>15169.69204321</v>
      </c>
      <c r="M101" s="35">
        <v>960.97802751000006</v>
      </c>
      <c r="N101" s="35">
        <f t="shared" ref="N101" si="313">SUM(O101:P101)</f>
        <v>93395.376692779988</v>
      </c>
      <c r="O101" s="35">
        <v>26290.89260517</v>
      </c>
      <c r="P101" s="35">
        <f t="shared" ref="P101" si="314">SUM(Q101:S101)</f>
        <v>67104.484087609992</v>
      </c>
      <c r="Q101" s="35">
        <v>29094.690839170002</v>
      </c>
      <c r="R101" s="35">
        <v>35331.736987709999</v>
      </c>
      <c r="S101" s="35">
        <v>2678.0562607299998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193191.12480260001</v>
      </c>
      <c r="C102" s="35">
        <f t="shared" ref="C102" si="315">I102+O102</f>
        <v>76406.884669249994</v>
      </c>
      <c r="D102" s="35">
        <f t="shared" ref="D102" si="316">J102+P102</f>
        <v>116784.24013335002</v>
      </c>
      <c r="E102" s="35">
        <f t="shared" ref="E102" si="317">K102+Q102</f>
        <v>63599.905676180002</v>
      </c>
      <c r="F102" s="35">
        <f t="shared" ref="F102" si="318">L102+R102</f>
        <v>49392.4431387</v>
      </c>
      <c r="G102" s="35">
        <f t="shared" ref="G102" si="319">M102+S102</f>
        <v>3791.89131847</v>
      </c>
      <c r="H102" s="35">
        <f t="shared" ref="H102" si="320">SUM(I102:J102)</f>
        <v>92860.105246610008</v>
      </c>
      <c r="I102" s="35">
        <v>47603.104776740001</v>
      </c>
      <c r="J102" s="35">
        <f t="shared" ref="J102" si="321">SUM(K102:M102)</f>
        <v>45257.00046987</v>
      </c>
      <c r="K102" s="35">
        <v>30264.380378539998</v>
      </c>
      <c r="L102" s="35">
        <v>14052.601097029999</v>
      </c>
      <c r="M102" s="35">
        <v>940.01899429999992</v>
      </c>
      <c r="N102" s="35">
        <f t="shared" ref="N102" si="322">SUM(O102:P102)</f>
        <v>100331.01955599</v>
      </c>
      <c r="O102" s="35">
        <v>28803.77989251</v>
      </c>
      <c r="P102" s="35">
        <f t="shared" ref="P102" si="323">SUM(Q102:S102)</f>
        <v>71527.23966348001</v>
      </c>
      <c r="Q102" s="35">
        <v>33335.525297640001</v>
      </c>
      <c r="R102" s="35">
        <v>35339.842041670003</v>
      </c>
      <c r="S102" s="35">
        <v>2851.87232417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195641.26621870999</v>
      </c>
      <c r="C103" s="35">
        <f t="shared" ref="C103" si="324">I103+O103</f>
        <v>78053.52160683999</v>
      </c>
      <c r="D103" s="35">
        <f t="shared" ref="D103" si="325">J103+P103</f>
        <v>117587.74461187</v>
      </c>
      <c r="E103" s="35">
        <f t="shared" ref="E103" si="326">K103+Q103</f>
        <v>64907.437175350002</v>
      </c>
      <c r="F103" s="35">
        <f t="shared" ref="F103" si="327">L103+R103</f>
        <v>48828.624632390005</v>
      </c>
      <c r="G103" s="35">
        <f t="shared" ref="G103" si="328">M103+S103</f>
        <v>3851.68280413</v>
      </c>
      <c r="H103" s="35">
        <f t="shared" ref="H103" si="329">SUM(I103:J103)</f>
        <v>95255.725540590007</v>
      </c>
      <c r="I103" s="35">
        <v>49163.026082589997</v>
      </c>
      <c r="J103" s="35">
        <f t="shared" ref="J103" si="330">SUM(K103:M103)</f>
        <v>46092.699458000003</v>
      </c>
      <c r="K103" s="35">
        <v>31236.87575295</v>
      </c>
      <c r="L103" s="35">
        <v>13906.87473519</v>
      </c>
      <c r="M103" s="35">
        <v>948.94896985999992</v>
      </c>
      <c r="N103" s="35">
        <f t="shared" ref="N103" si="331">SUM(O103:P103)</f>
        <v>100385.54067812</v>
      </c>
      <c r="O103" s="35">
        <v>28890.49552425</v>
      </c>
      <c r="P103" s="35">
        <f t="shared" ref="P103" si="332">SUM(Q103:S103)</f>
        <v>71495.04515387</v>
      </c>
      <c r="Q103" s="35">
        <v>33670.561422400002</v>
      </c>
      <c r="R103" s="35">
        <v>34921.749897200003</v>
      </c>
      <c r="S103" s="35">
        <v>2902.73383427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194268.87471854</v>
      </c>
      <c r="C104" s="35">
        <f t="shared" ref="C104" si="333">I104+O104</f>
        <v>77991.190786619991</v>
      </c>
      <c r="D104" s="35">
        <f t="shared" ref="D104" si="334">J104+P104</f>
        <v>116277.68393191999</v>
      </c>
      <c r="E104" s="35">
        <f t="shared" ref="E104" si="335">K104+Q104</f>
        <v>64924.018340909999</v>
      </c>
      <c r="F104" s="35">
        <f t="shared" ref="F104" si="336">L104+R104</f>
        <v>47462.478120920001</v>
      </c>
      <c r="G104" s="35">
        <f t="shared" ref="G104" si="337">M104+S104</f>
        <v>3891.1874700899998</v>
      </c>
      <c r="H104" s="35">
        <f t="shared" ref="H104" si="338">SUM(I104:J104)</f>
        <v>95187.746209500008</v>
      </c>
      <c r="I104" s="35">
        <v>48638.191452480001</v>
      </c>
      <c r="J104" s="35">
        <f t="shared" ref="J104" si="339">SUM(K104:M104)</f>
        <v>46549.55475702</v>
      </c>
      <c r="K104" s="35">
        <v>31927.51664215</v>
      </c>
      <c r="L104" s="35">
        <v>13676.0847405</v>
      </c>
      <c r="M104" s="35">
        <v>945.95337437000001</v>
      </c>
      <c r="N104" s="35">
        <f t="shared" ref="N104" si="340">SUM(O104:P104)</f>
        <v>99081.128509039991</v>
      </c>
      <c r="O104" s="35">
        <v>29352.999334139997</v>
      </c>
      <c r="P104" s="35">
        <f t="shared" ref="P104" si="341">SUM(Q104:S104)</f>
        <v>69728.129174899994</v>
      </c>
      <c r="Q104" s="35">
        <v>32996.501698759996</v>
      </c>
      <c r="R104" s="35">
        <v>33786.393380419999</v>
      </c>
      <c r="S104" s="35">
        <v>2945.2340957199999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194656.45110193</v>
      </c>
      <c r="C105" s="35">
        <f t="shared" ref="C105" si="342">I105+O105</f>
        <v>77724.813376570004</v>
      </c>
      <c r="D105" s="35">
        <f t="shared" ref="D105" si="343">J105+P105</f>
        <v>116931.63772535999</v>
      </c>
      <c r="E105" s="35">
        <f t="shared" ref="E105" si="344">K105+Q105</f>
        <v>66388.758219899988</v>
      </c>
      <c r="F105" s="35">
        <f t="shared" ref="F105" si="345">L105+R105</f>
        <v>46682.211702659995</v>
      </c>
      <c r="G105" s="35">
        <f t="shared" ref="G105" si="346">M105+S105</f>
        <v>3860.6678027999997</v>
      </c>
      <c r="H105" s="35">
        <f t="shared" ref="H105" si="347">SUM(I105:J105)</f>
        <v>95568.875435109992</v>
      </c>
      <c r="I105" s="35">
        <v>48545.907714239998</v>
      </c>
      <c r="J105" s="35">
        <f t="shared" ref="J105" si="348">SUM(K105:M105)</f>
        <v>47022.967720869994</v>
      </c>
      <c r="K105" s="35">
        <v>32900.622326179997</v>
      </c>
      <c r="L105" s="35">
        <v>13178.518350979999</v>
      </c>
      <c r="M105" s="35">
        <v>943.82704371</v>
      </c>
      <c r="N105" s="35">
        <f t="shared" ref="N105" si="349">SUM(O105:P105)</f>
        <v>99087.575666820005</v>
      </c>
      <c r="O105" s="35">
        <v>29178.905662329998</v>
      </c>
      <c r="P105" s="35">
        <f t="shared" ref="P105" si="350">SUM(Q105:S105)</f>
        <v>69908.670004490006</v>
      </c>
      <c r="Q105" s="35">
        <v>33488.135893719998</v>
      </c>
      <c r="R105" s="35">
        <v>33503.693351679998</v>
      </c>
      <c r="S105" s="35">
        <v>2916.8407590899997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198953.18851237002</v>
      </c>
      <c r="C106" s="35">
        <f t="shared" ref="C106" si="351">I106+O106</f>
        <v>83332.89535803</v>
      </c>
      <c r="D106" s="35">
        <f t="shared" ref="D106" si="352">J106+P106</f>
        <v>115620.29315434</v>
      </c>
      <c r="E106" s="35">
        <f t="shared" ref="E106" si="353">K106+Q106</f>
        <v>67362.326623030007</v>
      </c>
      <c r="F106" s="35">
        <f t="shared" ref="F106" si="354">L106+R106</f>
        <v>44366.290876519997</v>
      </c>
      <c r="G106" s="35">
        <f t="shared" ref="G106" si="355">M106+S106</f>
        <v>3891.6756547900004</v>
      </c>
      <c r="H106" s="35">
        <f t="shared" ref="H106" si="356">SUM(I106:J106)</f>
        <v>101246.71866405</v>
      </c>
      <c r="I106" s="35">
        <v>53369.801270470001</v>
      </c>
      <c r="J106" s="35">
        <f t="shared" ref="J106" si="357">SUM(K106:M106)</f>
        <v>47876.917393579999</v>
      </c>
      <c r="K106" s="35">
        <v>34220.145649049999</v>
      </c>
      <c r="L106" s="35">
        <v>12641.03206605</v>
      </c>
      <c r="M106" s="35">
        <v>1015.7396784800001</v>
      </c>
      <c r="N106" s="35">
        <f t="shared" ref="N106" si="358">SUM(O106:P106)</f>
        <v>97706.469848320019</v>
      </c>
      <c r="O106" s="35">
        <v>29963.094087560003</v>
      </c>
      <c r="P106" s="35">
        <f t="shared" ref="P106" si="359">SUM(Q106:S106)</f>
        <v>67743.375760760013</v>
      </c>
      <c r="Q106" s="35">
        <v>33142.180973980001</v>
      </c>
      <c r="R106" s="35">
        <v>31725.258810470001</v>
      </c>
      <c r="S106" s="35">
        <v>2875.9359763100001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197988.90562363999</v>
      </c>
      <c r="C107" s="35">
        <f t="shared" ref="C107" si="360">I107+O107</f>
        <v>80833.844146999996</v>
      </c>
      <c r="D107" s="35">
        <f t="shared" ref="D107" si="361">J107+P107</f>
        <v>117155.06147664</v>
      </c>
      <c r="E107" s="35">
        <f t="shared" ref="E107" si="362">K107+Q107</f>
        <v>69724.49973000001</v>
      </c>
      <c r="F107" s="35">
        <f t="shared" ref="F107" si="363">L107+R107</f>
        <v>43592.144455839996</v>
      </c>
      <c r="G107" s="35">
        <f t="shared" ref="G107" si="364">M107+S107</f>
        <v>3838.4172907999996</v>
      </c>
      <c r="H107" s="35">
        <f t="shared" ref="H107" si="365">SUM(I107:J107)</f>
        <v>100055.07572498999</v>
      </c>
      <c r="I107" s="35">
        <v>50963.521736539995</v>
      </c>
      <c r="J107" s="35">
        <f t="shared" ref="J107" si="366">SUM(K107:M107)</f>
        <v>49091.553988449996</v>
      </c>
      <c r="K107" s="35">
        <v>35364.322208320002</v>
      </c>
      <c r="L107" s="35">
        <v>12679.601363220001</v>
      </c>
      <c r="M107" s="35">
        <v>1047.6304169099999</v>
      </c>
      <c r="N107" s="35">
        <f t="shared" ref="N107" si="367">SUM(O107:P107)</f>
        <v>97933.829898649987</v>
      </c>
      <c r="O107" s="35">
        <v>29870.322410459998</v>
      </c>
      <c r="P107" s="35">
        <f t="shared" ref="P107" si="368">SUM(Q107:S107)</f>
        <v>68063.507488189993</v>
      </c>
      <c r="Q107" s="35">
        <v>34360.177521680002</v>
      </c>
      <c r="R107" s="35">
        <v>30912.543092619999</v>
      </c>
      <c r="S107" s="35">
        <v>2790.7868738899997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198113.69224722002</v>
      </c>
      <c r="C108" s="35">
        <f t="shared" ref="C108" si="369">I108+O108</f>
        <v>81644.752101609993</v>
      </c>
      <c r="D108" s="35">
        <f t="shared" ref="D108" si="370">J108+P108</f>
        <v>116468.94014561</v>
      </c>
      <c r="E108" s="35">
        <f t="shared" ref="E108" si="371">K108+Q108</f>
        <v>71147.98439694001</v>
      </c>
      <c r="F108" s="35">
        <f t="shared" ref="F108" si="372">L108+R108</f>
        <v>41590.444900750001</v>
      </c>
      <c r="G108" s="35">
        <f t="shared" ref="G108" si="373">M108+S108</f>
        <v>3730.5108479200003</v>
      </c>
      <c r="H108" s="35">
        <f t="shared" ref="H108" si="374">SUM(I108:J108)</f>
        <v>101643.8279032</v>
      </c>
      <c r="I108" s="35">
        <v>51625.878682869996</v>
      </c>
      <c r="J108" s="35">
        <f t="shared" ref="J108" si="375">SUM(K108:M108)</f>
        <v>50017.949220330003</v>
      </c>
      <c r="K108" s="35">
        <v>36603.968720910001</v>
      </c>
      <c r="L108" s="35">
        <v>12365.06664669</v>
      </c>
      <c r="M108" s="35">
        <v>1048.9138527300001</v>
      </c>
      <c r="N108" s="35">
        <f t="shared" ref="N108" si="376">SUM(O108:P108)</f>
        <v>96469.864344019996</v>
      </c>
      <c r="O108" s="35">
        <v>30018.87341874</v>
      </c>
      <c r="P108" s="35">
        <f t="shared" ref="P108" si="377">SUM(Q108:S108)</f>
        <v>66450.990925279999</v>
      </c>
      <c r="Q108" s="35">
        <v>34544.015676030001</v>
      </c>
      <c r="R108" s="35">
        <v>29225.37825406</v>
      </c>
      <c r="S108" s="35">
        <v>2681.5969951900001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201005.61577902001</v>
      </c>
      <c r="C109" s="35">
        <f t="shared" ref="C109" si="378">I109+O109</f>
        <v>83524.408547580009</v>
      </c>
      <c r="D109" s="35">
        <f t="shared" ref="D109" si="379">J109+P109</f>
        <v>117481.20723144</v>
      </c>
      <c r="E109" s="35">
        <f t="shared" ref="E109" si="380">K109+Q109</f>
        <v>72633.127028279996</v>
      </c>
      <c r="F109" s="35">
        <f t="shared" ref="F109" si="381">L109+R109</f>
        <v>40665.822337639998</v>
      </c>
      <c r="G109" s="35">
        <f t="shared" ref="G109" si="382">M109+S109</f>
        <v>4182.2578655199995</v>
      </c>
      <c r="H109" s="35">
        <f t="shared" ref="H109" si="383">SUM(I109:J109)</f>
        <v>103264.97075734001</v>
      </c>
      <c r="I109" s="35">
        <v>52866.501600660005</v>
      </c>
      <c r="J109" s="35">
        <f t="shared" ref="J109" si="384">SUM(K109:M109)</f>
        <v>50398.469156680003</v>
      </c>
      <c r="K109" s="35">
        <v>37205.440077430001</v>
      </c>
      <c r="L109" s="35">
        <v>12126.585724839999</v>
      </c>
      <c r="M109" s="35">
        <v>1066.4433544100002</v>
      </c>
      <c r="N109" s="35">
        <f t="shared" ref="N109" si="385">SUM(O109:P109)</f>
        <v>97740.64502168</v>
      </c>
      <c r="O109" s="35">
        <v>30657.90694692</v>
      </c>
      <c r="P109" s="35">
        <f t="shared" ref="P109" si="386">SUM(Q109:S109)</f>
        <v>67082.738074759996</v>
      </c>
      <c r="Q109" s="35">
        <v>35427.686950850002</v>
      </c>
      <c r="R109" s="35">
        <v>28539.236612799999</v>
      </c>
      <c r="S109" s="35">
        <v>3115.8145111099998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202271.39015662001</v>
      </c>
      <c r="C110" s="35">
        <f t="shared" ref="C110" si="387">I110+O110</f>
        <v>85676.031418019993</v>
      </c>
      <c r="D110" s="35">
        <f t="shared" ref="D110" si="388">J110+P110</f>
        <v>116595.35873859999</v>
      </c>
      <c r="E110" s="35">
        <f t="shared" ref="E110" si="389">K110+Q110</f>
        <v>73286.762551049993</v>
      </c>
      <c r="F110" s="35">
        <f t="shared" ref="F110" si="390">L110+R110</f>
        <v>39243.73536459</v>
      </c>
      <c r="G110" s="35">
        <f t="shared" ref="G110" si="391">M110+S110</f>
        <v>4064.86082296</v>
      </c>
      <c r="H110" s="35">
        <f t="shared" ref="H110" si="392">SUM(I110:J110)</f>
        <v>105536.00446388999</v>
      </c>
      <c r="I110" s="35">
        <v>54701.960021809995</v>
      </c>
      <c r="J110" s="35">
        <f t="shared" ref="J110" si="393">SUM(K110:M110)</f>
        <v>50834.044442079998</v>
      </c>
      <c r="K110" s="35">
        <v>37815.908195980002</v>
      </c>
      <c r="L110" s="35">
        <v>11910.26465277</v>
      </c>
      <c r="M110" s="35">
        <v>1107.87159333</v>
      </c>
      <c r="N110" s="35">
        <f t="shared" ref="N110" si="394">SUM(O110:P110)</f>
        <v>96735.385692729993</v>
      </c>
      <c r="O110" s="35">
        <v>30974.071396210002</v>
      </c>
      <c r="P110" s="35">
        <f t="shared" ref="P110" si="395">SUM(Q110:S110)</f>
        <v>65761.314296519995</v>
      </c>
      <c r="Q110" s="35">
        <v>35470.854355069998</v>
      </c>
      <c r="R110" s="35">
        <v>27333.470711819999</v>
      </c>
      <c r="S110" s="35">
        <v>2956.98922963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199016.7541587</v>
      </c>
      <c r="C111" s="35">
        <f t="shared" ref="C111" si="396">I111+O111</f>
        <v>81557.254342209999</v>
      </c>
      <c r="D111" s="35">
        <f t="shared" ref="D111" si="397">J111+P111</f>
        <v>117459.49981649</v>
      </c>
      <c r="E111" s="35">
        <f t="shared" ref="E111" si="398">K111+Q111</f>
        <v>74301.262103820016</v>
      </c>
      <c r="F111" s="35">
        <f t="shared" ref="F111" si="399">L111+R111</f>
        <v>39219.620588580001</v>
      </c>
      <c r="G111" s="35">
        <f t="shared" ref="G111" si="400">M111+S111</f>
        <v>3938.6171240900003</v>
      </c>
      <c r="H111" s="35">
        <f t="shared" ref="H111" si="401">SUM(I111:J111)</f>
        <v>101792.43426814</v>
      </c>
      <c r="I111" s="35">
        <v>51026.04251318</v>
      </c>
      <c r="J111" s="35">
        <f t="shared" ref="J111" si="402">SUM(K111:M111)</f>
        <v>50766.391754960001</v>
      </c>
      <c r="K111" s="35">
        <v>37871.753975140004</v>
      </c>
      <c r="L111" s="35">
        <v>11786.296170829999</v>
      </c>
      <c r="M111" s="35">
        <v>1108.3416089900002</v>
      </c>
      <c r="N111" s="35">
        <f t="shared" ref="N111" si="403">SUM(O111:P111)</f>
        <v>97224.31989056</v>
      </c>
      <c r="O111" s="35">
        <v>30531.211829029999</v>
      </c>
      <c r="P111" s="35">
        <f t="shared" ref="P111" si="404">SUM(Q111:S111)</f>
        <v>66693.108061530002</v>
      </c>
      <c r="Q111" s="35">
        <v>36429.508128680005</v>
      </c>
      <c r="R111" s="35">
        <v>27433.324417749998</v>
      </c>
      <c r="S111" s="35">
        <v>2830.2755151000001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203050.46663852001</v>
      </c>
      <c r="C112" s="35">
        <f t="shared" ref="C112" si="405">I112+O112</f>
        <v>86509.348320990001</v>
      </c>
      <c r="D112" s="35">
        <f t="shared" ref="D112" si="406">J112+P112</f>
        <v>116541.11831752998</v>
      </c>
      <c r="E112" s="35">
        <f t="shared" ref="E112" si="407">K112+Q112</f>
        <v>74710.459323099989</v>
      </c>
      <c r="F112" s="35">
        <f t="shared" ref="F112" si="408">L112+R112</f>
        <v>37998.776586430002</v>
      </c>
      <c r="G112" s="35">
        <f t="shared" ref="G112" si="409">M112+S112</f>
        <v>3831.8824080000004</v>
      </c>
      <c r="H112" s="35">
        <f t="shared" ref="H112" si="410">SUM(I112:J112)</f>
        <v>106823.84444940998</v>
      </c>
      <c r="I112" s="35">
        <v>55879.783253249996</v>
      </c>
      <c r="J112" s="35">
        <f t="shared" ref="J112" si="411">SUM(K112:M112)</f>
        <v>50944.061196159993</v>
      </c>
      <c r="K112" s="35">
        <v>38457.452950309998</v>
      </c>
      <c r="L112" s="35">
        <v>11399.94244809</v>
      </c>
      <c r="M112" s="35">
        <v>1086.66579776</v>
      </c>
      <c r="N112" s="35">
        <f t="shared" ref="N112" si="412">SUM(O112:P112)</f>
        <v>96226.622189109985</v>
      </c>
      <c r="O112" s="35">
        <v>30629.565067740001</v>
      </c>
      <c r="P112" s="35">
        <f t="shared" ref="P112" si="413">SUM(Q112:S112)</f>
        <v>65597.057121369988</v>
      </c>
      <c r="Q112" s="35">
        <v>36253.006372789998</v>
      </c>
      <c r="R112" s="35">
        <v>26598.83413834</v>
      </c>
      <c r="S112" s="35">
        <v>2745.2166102400001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198671.41268782999</v>
      </c>
      <c r="C113" s="35">
        <f t="shared" ref="C113" si="414">I113+O113</f>
        <v>84050.859171930002</v>
      </c>
      <c r="D113" s="35">
        <f t="shared" ref="D113" si="415">J113+P113</f>
        <v>114620.5535159</v>
      </c>
      <c r="E113" s="35">
        <f t="shared" ref="E113" si="416">K113+Q113</f>
        <v>74048.033934670006</v>
      </c>
      <c r="F113" s="35">
        <f t="shared" ref="F113" si="417">L113+R113</f>
        <v>37166.831342000005</v>
      </c>
      <c r="G113" s="35">
        <f t="shared" ref="G113" si="418">M113+S113</f>
        <v>3405.6882392299999</v>
      </c>
      <c r="H113" s="35">
        <f t="shared" ref="H113" si="419">SUM(I113:J113)</f>
        <v>104855.11088932</v>
      </c>
      <c r="I113" s="35">
        <v>53597.63867095</v>
      </c>
      <c r="J113" s="35">
        <f t="shared" ref="J113" si="420">SUM(K113:M113)</f>
        <v>51257.47221837</v>
      </c>
      <c r="K113" s="35">
        <v>38163.149264699998</v>
      </c>
      <c r="L113" s="35">
        <v>12082.046762149999</v>
      </c>
      <c r="M113" s="35">
        <v>1012.27619152</v>
      </c>
      <c r="N113" s="35">
        <f t="shared" ref="N113" si="421">SUM(O113:P113)</f>
        <v>93816.301798510001</v>
      </c>
      <c r="O113" s="35">
        <v>30453.220500980002</v>
      </c>
      <c r="P113" s="35">
        <f t="shared" ref="P113" si="422">SUM(Q113:S113)</f>
        <v>63363.08129753</v>
      </c>
      <c r="Q113" s="35">
        <v>35884.884669970001</v>
      </c>
      <c r="R113" s="35">
        <v>25084.784579850002</v>
      </c>
      <c r="S113" s="35">
        <v>2393.41204771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201556.30396381998</v>
      </c>
      <c r="C114" s="35">
        <f t="shared" ref="C114" si="423">I114+O114</f>
        <v>85264.889278429997</v>
      </c>
      <c r="D114" s="35">
        <f t="shared" ref="D114" si="424">J114+P114</f>
        <v>116291.41468538999</v>
      </c>
      <c r="E114" s="35">
        <f t="shared" ref="E114" si="425">K114+Q114</f>
        <v>75617.180140390003</v>
      </c>
      <c r="F114" s="35">
        <f t="shared" ref="F114" si="426">L114+R114</f>
        <v>37157.044387999995</v>
      </c>
      <c r="G114" s="35">
        <f t="shared" ref="G114" si="427">M114+S114</f>
        <v>3517.190157</v>
      </c>
      <c r="H114" s="35">
        <f t="shared" ref="H114" si="428">SUM(I114:J114)</f>
        <v>105489.86788825001</v>
      </c>
      <c r="I114" s="35">
        <v>53966.31384432</v>
      </c>
      <c r="J114" s="35">
        <f t="shared" ref="J114" si="429">SUM(K114:M114)</f>
        <v>51523.554043930002</v>
      </c>
      <c r="K114" s="35">
        <v>38457.278459580004</v>
      </c>
      <c r="L114" s="35">
        <v>12082.24354707</v>
      </c>
      <c r="M114" s="35">
        <v>984.03203727999994</v>
      </c>
      <c r="N114" s="35">
        <f t="shared" ref="N114" si="430">SUM(O114:P114)</f>
        <v>96066.436075569989</v>
      </c>
      <c r="O114" s="35">
        <v>31298.57543411</v>
      </c>
      <c r="P114" s="35">
        <f t="shared" ref="P114" si="431">SUM(Q114:S114)</f>
        <v>64767.860641459993</v>
      </c>
      <c r="Q114" s="35">
        <v>37159.901680809999</v>
      </c>
      <c r="R114" s="35">
        <v>25074.800840929998</v>
      </c>
      <c r="S114" s="35">
        <v>2533.1581197199998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199711.731432</v>
      </c>
      <c r="C115" s="35">
        <f t="shared" ref="C115" si="432">I115+O115</f>
        <v>84238.572369779999</v>
      </c>
      <c r="D115" s="35">
        <f t="shared" ref="D115" si="433">J115+P115</f>
        <v>115473.15906221999</v>
      </c>
      <c r="E115" s="35">
        <f t="shared" ref="E115" si="434">K115+Q115</f>
        <v>76500.443440729985</v>
      </c>
      <c r="F115" s="35">
        <f t="shared" ref="F115" si="435">L115+R115</f>
        <v>35774.767421800003</v>
      </c>
      <c r="G115" s="35">
        <f t="shared" ref="G115" si="436">M115+S115</f>
        <v>3197.9481996899999</v>
      </c>
      <c r="H115" s="35">
        <f t="shared" ref="H115" si="437">SUM(I115:J115)</f>
        <v>106846.78220369999</v>
      </c>
      <c r="I115" s="35">
        <v>53860.160500109996</v>
      </c>
      <c r="J115" s="35">
        <f t="shared" ref="J115" si="438">SUM(K115:M115)</f>
        <v>52986.621703589997</v>
      </c>
      <c r="K115" s="35">
        <v>39985.099974149998</v>
      </c>
      <c r="L115" s="35">
        <v>12058.07057111</v>
      </c>
      <c r="M115" s="35">
        <v>943.45115833</v>
      </c>
      <c r="N115" s="35">
        <f t="shared" ref="N115" si="439">SUM(O115:P115)</f>
        <v>92864.9492283</v>
      </c>
      <c r="O115" s="35">
        <v>30378.411869669999</v>
      </c>
      <c r="P115" s="35">
        <f t="shared" ref="P115" si="440">SUM(Q115:S115)</f>
        <v>62486.537358629997</v>
      </c>
      <c r="Q115" s="35">
        <v>36515.343466579994</v>
      </c>
      <c r="R115" s="35">
        <v>23716.696850690001</v>
      </c>
      <c r="S115" s="35">
        <v>2254.4970413599999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207967.84834437</v>
      </c>
      <c r="C116" s="35">
        <f t="shared" ref="C116" si="441">I116+O116</f>
        <v>88044.467776720005</v>
      </c>
      <c r="D116" s="35">
        <f t="shared" ref="D116" si="442">J116+P116</f>
        <v>119923.38056764999</v>
      </c>
      <c r="E116" s="35">
        <f t="shared" ref="E116" si="443">K116+Q116</f>
        <v>79984.690071090008</v>
      </c>
      <c r="F116" s="35">
        <f t="shared" ref="F116" si="444">L116+R116</f>
        <v>36856.442544789999</v>
      </c>
      <c r="G116" s="35">
        <f t="shared" ref="G116" si="445">M116+S116</f>
        <v>3082.2479517699994</v>
      </c>
      <c r="H116" s="35">
        <f t="shared" ref="H116" si="446">SUM(I116:J116)</f>
        <v>108664.64828145001</v>
      </c>
      <c r="I116" s="35">
        <v>54846.436037649997</v>
      </c>
      <c r="J116" s="35">
        <f t="shared" ref="J116" si="447">SUM(K116:M116)</f>
        <v>53818.212243800001</v>
      </c>
      <c r="K116" s="35">
        <v>40812.06309689</v>
      </c>
      <c r="L116" s="35">
        <v>12077.95934275</v>
      </c>
      <c r="M116" s="35">
        <v>928.18980415999999</v>
      </c>
      <c r="N116" s="35">
        <f t="shared" ref="N116" si="448">SUM(O116:P116)</f>
        <v>99303.20006291999</v>
      </c>
      <c r="O116" s="35">
        <v>33198.03173907</v>
      </c>
      <c r="P116" s="35">
        <f t="shared" ref="P116" si="449">SUM(Q116:S116)</f>
        <v>66105.168323849997</v>
      </c>
      <c r="Q116" s="35">
        <v>39172.6269742</v>
      </c>
      <c r="R116" s="35">
        <v>24778.483202039999</v>
      </c>
      <c r="S116" s="35">
        <v>2154.0581476099997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209349.64896664</v>
      </c>
      <c r="C117" s="35">
        <f t="shared" ref="C117" si="450">I117+O117</f>
        <v>89880.706664649988</v>
      </c>
      <c r="D117" s="35">
        <f t="shared" ref="D117" si="451">J117+P117</f>
        <v>119468.94230199</v>
      </c>
      <c r="E117" s="35">
        <f t="shared" ref="E117" si="452">K117+Q117</f>
        <v>80358.225650129985</v>
      </c>
      <c r="F117" s="35">
        <f t="shared" ref="F117" si="453">L117+R117</f>
        <v>36130.178486390003</v>
      </c>
      <c r="G117" s="35">
        <f t="shared" ref="G117" si="454">M117+S117</f>
        <v>2980.53816547</v>
      </c>
      <c r="H117" s="35">
        <f t="shared" ref="H117" si="455">SUM(I117:J117)</f>
        <v>112478.87706884999</v>
      </c>
      <c r="I117" s="35">
        <v>57278.967547429995</v>
      </c>
      <c r="J117" s="35">
        <f t="shared" ref="J117" si="456">SUM(K117:M117)</f>
        <v>55199.909521419999</v>
      </c>
      <c r="K117" s="35">
        <v>42034.090904409997</v>
      </c>
      <c r="L117" s="35">
        <v>12273.371348930001</v>
      </c>
      <c r="M117" s="35">
        <v>892.44726808000007</v>
      </c>
      <c r="N117" s="35">
        <f t="shared" ref="N117" si="457">SUM(O117:P117)</f>
        <v>96870.771897789993</v>
      </c>
      <c r="O117" s="35">
        <v>32601.739117219997</v>
      </c>
      <c r="P117" s="35">
        <f t="shared" ref="P117" si="458">SUM(Q117:S117)</f>
        <v>64269.03278057</v>
      </c>
      <c r="Q117" s="35">
        <v>38324.134745719995</v>
      </c>
      <c r="R117" s="35">
        <v>23856.80713746</v>
      </c>
      <c r="S117" s="35">
        <v>2088.09089739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216701.21399294</v>
      </c>
      <c r="C118" s="35">
        <f t="shared" ref="C118" si="459">I118+O118</f>
        <v>95650.947488060003</v>
      </c>
      <c r="D118" s="35">
        <f t="shared" ref="D118" si="460">J118+P118</f>
        <v>121050.26650488001</v>
      </c>
      <c r="E118" s="35">
        <f t="shared" ref="E118" si="461">K118+Q118</f>
        <v>81784.055151620007</v>
      </c>
      <c r="F118" s="35">
        <f t="shared" ref="F118" si="462">L118+R118</f>
        <v>36236.611465680005</v>
      </c>
      <c r="G118" s="35">
        <f t="shared" ref="G118" si="463">M118+S118</f>
        <v>3029.5998875799996</v>
      </c>
      <c r="H118" s="35">
        <f t="shared" ref="H118" si="464">SUM(I118:J118)</f>
        <v>119052.94005078</v>
      </c>
      <c r="I118" s="35">
        <v>61821.90676767</v>
      </c>
      <c r="J118" s="35">
        <f t="shared" ref="J118" si="465">SUM(K118:M118)</f>
        <v>57231.033283110002</v>
      </c>
      <c r="K118" s="35">
        <v>43446.346722549999</v>
      </c>
      <c r="L118" s="35">
        <v>12855.15701778</v>
      </c>
      <c r="M118" s="35">
        <v>929.52954277999993</v>
      </c>
      <c r="N118" s="35">
        <f t="shared" ref="N118" si="466">SUM(O118:P118)</f>
        <v>97648.273942160013</v>
      </c>
      <c r="O118" s="35">
        <v>33829.040720390003</v>
      </c>
      <c r="P118" s="35">
        <f t="shared" ref="P118" si="467">SUM(Q118:S118)</f>
        <v>63819.233221770002</v>
      </c>
      <c r="Q118" s="35">
        <v>38337.70842907</v>
      </c>
      <c r="R118" s="35">
        <v>23381.454447900003</v>
      </c>
      <c r="S118" s="35">
        <v>2100.0703447999999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223411.75779467</v>
      </c>
      <c r="C119" s="35">
        <f t="shared" ref="C119" si="468">I119+O119</f>
        <v>96987.200551729999</v>
      </c>
      <c r="D119" s="35">
        <f t="shared" ref="D119" si="469">J119+P119</f>
        <v>126424.55724293999</v>
      </c>
      <c r="E119" s="35">
        <f t="shared" ref="E119" si="470">K119+Q119</f>
        <v>85648.572212109997</v>
      </c>
      <c r="F119" s="35">
        <f t="shared" ref="F119" si="471">L119+R119</f>
        <v>37716.90801626</v>
      </c>
      <c r="G119" s="35">
        <f t="shared" ref="G119" si="472">M119+S119</f>
        <v>3059.0770145699998</v>
      </c>
      <c r="H119" s="35">
        <f t="shared" ref="H119" si="473">SUM(I119:J119)</f>
        <v>119651.75355836999</v>
      </c>
      <c r="I119" s="35">
        <v>60075.511294759999</v>
      </c>
      <c r="J119" s="35">
        <f t="shared" ref="J119" si="474">SUM(K119:M119)</f>
        <v>59576.242263609995</v>
      </c>
      <c r="K119" s="35">
        <v>45581.321755789999</v>
      </c>
      <c r="L119" s="35">
        <v>13060.50793376</v>
      </c>
      <c r="M119" s="35">
        <v>934.41257406</v>
      </c>
      <c r="N119" s="35">
        <f t="shared" ref="N119" si="475">SUM(O119:P119)</f>
        <v>103760.0042363</v>
      </c>
      <c r="O119" s="35">
        <v>36911.689256969999</v>
      </c>
      <c r="P119" s="35">
        <f t="shared" ref="P119" si="476">SUM(Q119:S119)</f>
        <v>66848.314979329996</v>
      </c>
      <c r="Q119" s="35">
        <v>40067.250456319998</v>
      </c>
      <c r="R119" s="35">
        <v>24656.4000825</v>
      </c>
      <c r="S119" s="35">
        <v>2124.6644405100001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228085.78311876999</v>
      </c>
      <c r="C120" s="35">
        <f t="shared" ref="C120" si="477">I120+O120</f>
        <v>100105.31913019999</v>
      </c>
      <c r="D120" s="35">
        <f t="shared" ref="D120" si="478">J120+P120</f>
        <v>127980.46398857</v>
      </c>
      <c r="E120" s="35">
        <f t="shared" ref="E120" si="479">K120+Q120</f>
        <v>87152.010421049985</v>
      </c>
      <c r="F120" s="35">
        <f t="shared" ref="F120" si="480">L120+R120</f>
        <v>37767.25080252</v>
      </c>
      <c r="G120" s="35">
        <f t="shared" ref="G120" si="481">M120+S120</f>
        <v>3061.202765</v>
      </c>
      <c r="H120" s="35">
        <f t="shared" ref="H120" si="482">SUM(I120:J120)</f>
        <v>124635.13111590999</v>
      </c>
      <c r="I120" s="35">
        <v>62562.603852009997</v>
      </c>
      <c r="J120" s="35">
        <f t="shared" ref="J120" si="483">SUM(K120:M120)</f>
        <v>62072.527263899996</v>
      </c>
      <c r="K120" s="35">
        <v>47621.695806309996</v>
      </c>
      <c r="L120" s="35">
        <v>13516.869925180001</v>
      </c>
      <c r="M120" s="35">
        <v>933.96153241000002</v>
      </c>
      <c r="N120" s="35">
        <f t="shared" ref="N120" si="484">SUM(O120:P120)</f>
        <v>103450.65200285999</v>
      </c>
      <c r="O120" s="35">
        <v>37542.715278189993</v>
      </c>
      <c r="P120" s="35">
        <f t="shared" ref="P120" si="485">SUM(Q120:S120)</f>
        <v>65907.936724669999</v>
      </c>
      <c r="Q120" s="35">
        <v>39530.314614739997</v>
      </c>
      <c r="R120" s="35">
        <v>24250.380877340001</v>
      </c>
      <c r="S120" s="35">
        <v>2127.24123259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242788.17302853003</v>
      </c>
      <c r="C121" s="35">
        <f t="shared" ref="C121" si="486">I121+O121</f>
        <v>108951.65510880999</v>
      </c>
      <c r="D121" s="35">
        <f t="shared" ref="D121" si="487">J121+P121</f>
        <v>133836.51791972001</v>
      </c>
      <c r="E121" s="35">
        <f t="shared" ref="E121" si="488">K121+Q121</f>
        <v>89852.36926533001</v>
      </c>
      <c r="F121" s="35">
        <f t="shared" ref="F121" si="489">L121+R121</f>
        <v>40672.738954979999</v>
      </c>
      <c r="G121" s="35">
        <f t="shared" ref="G121" si="490">M121+S121</f>
        <v>3311.40969941</v>
      </c>
      <c r="H121" s="35">
        <f t="shared" ref="H121" si="491">SUM(I121:J121)</f>
        <v>122415.3435683</v>
      </c>
      <c r="I121" s="35">
        <v>61851.086390019998</v>
      </c>
      <c r="J121" s="35">
        <f t="shared" ref="J121" si="492">SUM(K121:M121)</f>
        <v>60564.257178280001</v>
      </c>
      <c r="K121" s="35">
        <v>46356.523978840007</v>
      </c>
      <c r="L121" s="35">
        <v>13415.361095119999</v>
      </c>
      <c r="M121" s="35">
        <v>792.37210432000006</v>
      </c>
      <c r="N121" s="35">
        <f t="shared" ref="N121" si="493">SUM(O121:P121)</f>
        <v>120372.82946023002</v>
      </c>
      <c r="O121" s="35">
        <v>47100.568718790004</v>
      </c>
      <c r="P121" s="35">
        <f t="shared" ref="P121" si="494">SUM(Q121:S121)</f>
        <v>73272.260741440012</v>
      </c>
      <c r="Q121" s="35">
        <v>43495.845286490003</v>
      </c>
      <c r="R121" s="35">
        <v>27257.377859859997</v>
      </c>
      <c r="S121" s="35">
        <v>2519.0375950900002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244358.69996230002</v>
      </c>
      <c r="C122" s="35">
        <f t="shared" ref="C122" si="495">I122+O122</f>
        <v>115443.97538932</v>
      </c>
      <c r="D122" s="35">
        <f t="shared" ref="D122" si="496">J122+P122</f>
        <v>128914.72457298001</v>
      </c>
      <c r="E122" s="35">
        <f t="shared" ref="E122" si="497">K122+Q122</f>
        <v>86393.618579410017</v>
      </c>
      <c r="F122" s="35">
        <f t="shared" ref="F122" si="498">L122+R122</f>
        <v>39049.099235000001</v>
      </c>
      <c r="G122" s="35">
        <f t="shared" ref="G122" si="499">M122+S122</f>
        <v>3472.0067585699999</v>
      </c>
      <c r="H122" s="35">
        <f t="shared" ref="H122" si="500">SUM(I122:J122)</f>
        <v>129151.74667859</v>
      </c>
      <c r="I122" s="35">
        <v>68915.387361219997</v>
      </c>
      <c r="J122" s="35">
        <f t="shared" ref="J122" si="501">SUM(K122:M122)</f>
        <v>60236.359317370006</v>
      </c>
      <c r="K122" s="35">
        <v>46003.726084550006</v>
      </c>
      <c r="L122" s="35">
        <v>13463.824218629999</v>
      </c>
      <c r="M122" s="35">
        <v>768.80901418999997</v>
      </c>
      <c r="N122" s="35">
        <f t="shared" ref="N122" si="502">SUM(O122:P122)</f>
        <v>115206.95328371</v>
      </c>
      <c r="O122" s="35">
        <v>46528.588028099999</v>
      </c>
      <c r="P122" s="35">
        <f t="shared" ref="P122" si="503">SUM(Q122:S122)</f>
        <v>68678.365255609999</v>
      </c>
      <c r="Q122" s="35">
        <v>40389.892494860003</v>
      </c>
      <c r="R122" s="35">
        <v>25585.27501637</v>
      </c>
      <c r="S122" s="35">
        <v>2703.1977443799997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248358.91298519002</v>
      </c>
      <c r="C123" s="35">
        <f t="shared" ref="C123" si="504">I123+O123</f>
        <v>119163.01808939999</v>
      </c>
      <c r="D123" s="35">
        <f t="shared" ref="D123" si="505">J123+P123</f>
        <v>129195.89489579</v>
      </c>
      <c r="E123" s="35">
        <f t="shared" ref="E123" si="506">K123+Q123</f>
        <v>86095.514346509997</v>
      </c>
      <c r="F123" s="35">
        <f t="shared" ref="F123" si="507">L123+R123</f>
        <v>39473.997241980003</v>
      </c>
      <c r="G123" s="35">
        <f t="shared" ref="G123" si="508">M123+S123</f>
        <v>3626.3833072999996</v>
      </c>
      <c r="H123" s="35">
        <f t="shared" ref="H123" si="509">SUM(I123:J123)</f>
        <v>131715.25482445999</v>
      </c>
      <c r="I123" s="35">
        <v>70846.507705979995</v>
      </c>
      <c r="J123" s="35">
        <f t="shared" ref="J123" si="510">SUM(K123:M123)</f>
        <v>60868.747118480002</v>
      </c>
      <c r="K123" s="35">
        <v>46569.161303219997</v>
      </c>
      <c r="L123" s="35">
        <v>13534.728310260001</v>
      </c>
      <c r="M123" s="35">
        <v>764.85750500000006</v>
      </c>
      <c r="N123" s="35">
        <f t="shared" ref="N123" si="511">SUM(O123:P123)</f>
        <v>116643.65816073</v>
      </c>
      <c r="O123" s="35">
        <v>48316.510383419998</v>
      </c>
      <c r="P123" s="35">
        <f t="shared" ref="P123" si="512">SUM(Q123:S123)</f>
        <v>68327.147777310005</v>
      </c>
      <c r="Q123" s="35">
        <v>39526.353043290001</v>
      </c>
      <c r="R123" s="35">
        <v>25939.268931719998</v>
      </c>
      <c r="S123" s="35">
        <v>2861.5258022999997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251589.18282895</v>
      </c>
      <c r="C124" s="35">
        <f t="shared" ref="C124" si="513">I124+O124</f>
        <v>121886.8422787</v>
      </c>
      <c r="D124" s="35">
        <f t="shared" ref="D124" si="514">J124+P124</f>
        <v>129702.34055025</v>
      </c>
      <c r="E124" s="35">
        <f t="shared" ref="E124" si="515">K124+Q124</f>
        <v>85949.005904599995</v>
      </c>
      <c r="F124" s="35">
        <f t="shared" ref="F124" si="516">L124+R124</f>
        <v>40071.179005290003</v>
      </c>
      <c r="G124" s="35">
        <f t="shared" ref="G124" si="517">M124+S124</f>
        <v>3682.1556403600002</v>
      </c>
      <c r="H124" s="35">
        <f t="shared" ref="H124" si="518">SUM(I124:J124)</f>
        <v>135335.80131084</v>
      </c>
      <c r="I124" s="35">
        <v>73254.991497259995</v>
      </c>
      <c r="J124" s="35">
        <f t="shared" ref="J124" si="519">SUM(K124:M124)</f>
        <v>62080.809813580003</v>
      </c>
      <c r="K124" s="35">
        <v>47083.574745090002</v>
      </c>
      <c r="L124" s="35">
        <v>14242.87749621</v>
      </c>
      <c r="M124" s="35">
        <v>754.35757228</v>
      </c>
      <c r="N124" s="35">
        <f t="shared" ref="N124" si="520">SUM(O124:P124)</f>
        <v>116253.38151810999</v>
      </c>
      <c r="O124" s="35">
        <v>48631.85078144</v>
      </c>
      <c r="P124" s="35">
        <f t="shared" ref="P124" si="521">SUM(Q124:S124)</f>
        <v>67621.53073667</v>
      </c>
      <c r="Q124" s="35">
        <v>38865.431159510001</v>
      </c>
      <c r="R124" s="35">
        <v>25828.30150908</v>
      </c>
      <c r="S124" s="35">
        <v>2927.7980680800001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260572.93314482001</v>
      </c>
      <c r="C125" s="35">
        <f t="shared" ref="C125" si="522">I125+O125</f>
        <v>127970.06258163</v>
      </c>
      <c r="D125" s="35">
        <f t="shared" ref="D125" si="523">J125+P125</f>
        <v>132602.87056318999</v>
      </c>
      <c r="E125" s="35">
        <f t="shared" ref="E125" si="524">K125+Q125</f>
        <v>86877.803698789998</v>
      </c>
      <c r="F125" s="35">
        <f t="shared" ref="F125" si="525">L125+R125</f>
        <v>41510.705412259995</v>
      </c>
      <c r="G125" s="35">
        <f t="shared" ref="G125" si="526">M125+S125</f>
        <v>4214.3614521400004</v>
      </c>
      <c r="H125" s="35">
        <f t="shared" ref="H125" si="527">SUM(I125:J125)</f>
        <v>136525.13223852002</v>
      </c>
      <c r="I125" s="35">
        <v>74212.920645720005</v>
      </c>
      <c r="J125" s="35">
        <f t="shared" ref="J125" si="528">SUM(K125:M125)</f>
        <v>62312.211592800006</v>
      </c>
      <c r="K125" s="35">
        <v>46901.926666010004</v>
      </c>
      <c r="L125" s="35">
        <v>14773.57860126</v>
      </c>
      <c r="M125" s="35">
        <v>636.70632553000007</v>
      </c>
      <c r="N125" s="35">
        <f t="shared" ref="N125" si="529">SUM(O125:P125)</f>
        <v>124047.80090629999</v>
      </c>
      <c r="O125" s="35">
        <v>53757.141935909996</v>
      </c>
      <c r="P125" s="35">
        <f t="shared" ref="P125" si="530">SUM(Q125:S125)</f>
        <v>70290.658970389995</v>
      </c>
      <c r="Q125" s="35">
        <v>39975.877032780001</v>
      </c>
      <c r="R125" s="35">
        <v>26737.126810999998</v>
      </c>
      <c r="S125" s="35">
        <v>3577.65512661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261056.21320374002</v>
      </c>
      <c r="C126" s="35">
        <f t="shared" ref="C126" si="531">I126+O126</f>
        <v>130293.68899869002</v>
      </c>
      <c r="D126" s="35">
        <f t="shared" ref="D126" si="532">J126+P126</f>
        <v>130762.52420504999</v>
      </c>
      <c r="E126" s="35">
        <f t="shared" ref="E126" si="533">K126+Q126</f>
        <v>84680.532168280013</v>
      </c>
      <c r="F126" s="35">
        <f t="shared" ref="F126" si="534">L126+R126</f>
        <v>41747.18806524</v>
      </c>
      <c r="G126" s="35">
        <f t="shared" ref="G126" si="535">M126+S126</f>
        <v>4334.8039715300001</v>
      </c>
      <c r="H126" s="35">
        <f t="shared" ref="H126" si="536">SUM(I126:J126)</f>
        <v>137546.70433596001</v>
      </c>
      <c r="I126" s="35">
        <v>75343.136543110013</v>
      </c>
      <c r="J126" s="35">
        <f t="shared" ref="J126" si="537">SUM(K126:M126)</f>
        <v>62203.567792850001</v>
      </c>
      <c r="K126" s="35">
        <v>46387.547678920004</v>
      </c>
      <c r="L126" s="35">
        <v>15197.2601899</v>
      </c>
      <c r="M126" s="35">
        <v>618.75992402999998</v>
      </c>
      <c r="N126" s="35">
        <f t="shared" ref="N126" si="538">SUM(O126:P126)</f>
        <v>123509.50886778001</v>
      </c>
      <c r="O126" s="35">
        <v>54950.55245558</v>
      </c>
      <c r="P126" s="35">
        <f t="shared" ref="P126" si="539">SUM(Q126:S126)</f>
        <v>68558.956412200001</v>
      </c>
      <c r="Q126" s="35">
        <v>38292.984489360002</v>
      </c>
      <c r="R126" s="35">
        <v>26549.927875339999</v>
      </c>
      <c r="S126" s="35">
        <v>3716.0440475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266521.19698105997</v>
      </c>
      <c r="C127" s="35">
        <f t="shared" ref="C127" si="540">I127+O127</f>
        <v>133791.75549904999</v>
      </c>
      <c r="D127" s="35">
        <f t="shared" ref="D127" si="541">J127+P127</f>
        <v>132729.44148201001</v>
      </c>
      <c r="E127" s="35">
        <f t="shared" ref="E127" si="542">K127+Q127</f>
        <v>86016.048416739999</v>
      </c>
      <c r="F127" s="35">
        <f t="shared" ref="F127" si="543">L127+R127</f>
        <v>42309.487978339996</v>
      </c>
      <c r="G127" s="35">
        <f t="shared" ref="G127" si="544">M127+S127</f>
        <v>4403.9050869299999</v>
      </c>
      <c r="H127" s="35">
        <f t="shared" ref="H127" si="545">SUM(I127:J127)</f>
        <v>139683.16940134999</v>
      </c>
      <c r="I127" s="35">
        <v>76946.721120870003</v>
      </c>
      <c r="J127" s="35">
        <f t="shared" ref="J127" si="546">SUM(K127:M127)</f>
        <v>62736.448280479999</v>
      </c>
      <c r="K127" s="35">
        <v>46952.929143489993</v>
      </c>
      <c r="L127" s="35">
        <v>15311.939382749999</v>
      </c>
      <c r="M127" s="35">
        <v>471.57975424</v>
      </c>
      <c r="N127" s="35">
        <f t="shared" ref="N127" si="547">SUM(O127:P127)</f>
        <v>126838.02757971</v>
      </c>
      <c r="O127" s="35">
        <v>56845.034378179997</v>
      </c>
      <c r="P127" s="35">
        <f t="shared" ref="P127" si="548">SUM(Q127:S127)</f>
        <v>69992.99320153</v>
      </c>
      <c r="Q127" s="35">
        <v>39063.119273249999</v>
      </c>
      <c r="R127" s="35">
        <v>26997.54859559</v>
      </c>
      <c r="S127" s="35">
        <v>3932.3253326899999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270904.07807615004</v>
      </c>
      <c r="C128" s="35">
        <f t="shared" ref="C128" si="549">I128+O128</f>
        <v>137800.13268030001</v>
      </c>
      <c r="D128" s="35">
        <f t="shared" ref="D128" si="550">J128+P128</f>
        <v>133103.94539584999</v>
      </c>
      <c r="E128" s="35">
        <f t="shared" ref="E128" si="551">K128+Q128</f>
        <v>86044.675765739987</v>
      </c>
      <c r="F128" s="35">
        <f t="shared" ref="F128" si="552">L128+R128</f>
        <v>42160.178587809998</v>
      </c>
      <c r="G128" s="35">
        <f t="shared" ref="G128" si="553">M128+S128</f>
        <v>4899.0910422999996</v>
      </c>
      <c r="H128" s="35">
        <f t="shared" ref="H128" si="554">SUM(I128:J128)</f>
        <v>142640.01572874002</v>
      </c>
      <c r="I128" s="35">
        <v>79350.478864250006</v>
      </c>
      <c r="J128" s="35">
        <f t="shared" ref="J128" si="555">SUM(K128:M128)</f>
        <v>63289.536864490001</v>
      </c>
      <c r="K128" s="35">
        <v>47087.68999988</v>
      </c>
      <c r="L128" s="35">
        <v>15680.192622179999</v>
      </c>
      <c r="M128" s="35">
        <v>521.65424242999995</v>
      </c>
      <c r="N128" s="35">
        <f t="shared" ref="N128" si="556">SUM(O128:P128)</f>
        <v>128264.06234741</v>
      </c>
      <c r="O128" s="35">
        <v>58449.653816050006</v>
      </c>
      <c r="P128" s="35">
        <f t="shared" ref="P128" si="557">SUM(Q128:S128)</f>
        <v>69814.408531359994</v>
      </c>
      <c r="Q128" s="35">
        <v>38956.985765859994</v>
      </c>
      <c r="R128" s="35">
        <v>26479.98596563</v>
      </c>
      <c r="S128" s="35">
        <v>4377.43679987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273768.00197720999</v>
      </c>
      <c r="C129" s="35">
        <f t="shared" ref="C129" si="558">I129+O129</f>
        <v>141552.25682075002</v>
      </c>
      <c r="D129" s="35">
        <f t="shared" ref="D129" si="559">J129+P129</f>
        <v>132215.74515646001</v>
      </c>
      <c r="E129" s="35">
        <f t="shared" ref="E129" si="560">K129+Q129</f>
        <v>85497.334607680008</v>
      </c>
      <c r="F129" s="35">
        <f t="shared" ref="F129" si="561">L129+R129</f>
        <v>41472.944344529998</v>
      </c>
      <c r="G129" s="35">
        <f t="shared" ref="G129" si="562">M129+S129</f>
        <v>5245.4662042500004</v>
      </c>
      <c r="H129" s="35">
        <f t="shared" ref="H129" si="563">SUM(I129:J129)</f>
        <v>144255.10969406</v>
      </c>
      <c r="I129" s="35">
        <v>80850.414048150007</v>
      </c>
      <c r="J129" s="35">
        <f t="shared" ref="J129" si="564">SUM(K129:M129)</f>
        <v>63404.695645909997</v>
      </c>
      <c r="K129" s="35">
        <v>46949.031646440002</v>
      </c>
      <c r="L129" s="35">
        <v>15953.84249562</v>
      </c>
      <c r="M129" s="35">
        <v>501.82150385</v>
      </c>
      <c r="N129" s="35">
        <f t="shared" ref="N129" si="565">SUM(O129:P129)</f>
        <v>129512.89228315002</v>
      </c>
      <c r="O129" s="35">
        <v>60701.842772600001</v>
      </c>
      <c r="P129" s="35">
        <f t="shared" ref="P129" si="566">SUM(Q129:S129)</f>
        <v>68811.049510550016</v>
      </c>
      <c r="Q129" s="35">
        <v>38548.302961240006</v>
      </c>
      <c r="R129" s="35">
        <v>25519.101848910002</v>
      </c>
      <c r="S129" s="35">
        <v>4743.6447004000001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285126.63410209003</v>
      </c>
      <c r="C130" s="35">
        <f t="shared" ref="C130" si="567">I130+O130</f>
        <v>153664.24122796999</v>
      </c>
      <c r="D130" s="35">
        <f t="shared" ref="D130" si="568">J130+P130</f>
        <v>131462.39287412001</v>
      </c>
      <c r="E130" s="35">
        <f t="shared" ref="E130" si="569">K130+Q130</f>
        <v>85030.089428110005</v>
      </c>
      <c r="F130" s="35">
        <f t="shared" ref="F130" si="570">L130+R130</f>
        <v>40892.04680779</v>
      </c>
      <c r="G130" s="35">
        <f t="shared" ref="G130" si="571">M130+S130</f>
        <v>5540.2566382200002</v>
      </c>
      <c r="H130" s="35">
        <f t="shared" ref="H130" si="572">SUM(I130:J130)</f>
        <v>154302.2051852</v>
      </c>
      <c r="I130" s="35">
        <v>90365.687611000001</v>
      </c>
      <c r="J130" s="35">
        <f t="shared" ref="J130" si="573">SUM(K130:M130)</f>
        <v>63936.517574199999</v>
      </c>
      <c r="K130" s="35">
        <v>47181.295474459999</v>
      </c>
      <c r="L130" s="35">
        <v>16268.217719529999</v>
      </c>
      <c r="M130" s="35">
        <v>487.00438020999997</v>
      </c>
      <c r="N130" s="35">
        <f t="shared" ref="N130" si="574">SUM(O130:P130)</f>
        <v>130824.42891689001</v>
      </c>
      <c r="O130" s="35">
        <v>63298.553616970006</v>
      </c>
      <c r="P130" s="35">
        <f t="shared" ref="P130" si="575">SUM(Q130:S130)</f>
        <v>67525.875299920008</v>
      </c>
      <c r="Q130" s="35">
        <v>37848.793953650005</v>
      </c>
      <c r="R130" s="35">
        <v>24623.829088260001</v>
      </c>
      <c r="S130" s="35">
        <v>5053.2522580100003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284223.91194106004</v>
      </c>
      <c r="C131" s="35">
        <f t="shared" ref="C131" si="576">I131+O131</f>
        <v>152987.65930394002</v>
      </c>
      <c r="D131" s="35">
        <f t="shared" ref="D131" si="577">J131+P131</f>
        <v>131236.25263711999</v>
      </c>
      <c r="E131" s="35">
        <f t="shared" ref="E131" si="578">K131+Q131</f>
        <v>85035.224772240006</v>
      </c>
      <c r="F131" s="35">
        <f t="shared" ref="F131" si="579">L131+R131</f>
        <v>40640.386201180001</v>
      </c>
      <c r="G131" s="35">
        <f t="shared" ref="G131" si="580">M131+S131</f>
        <v>5560.6416636999993</v>
      </c>
      <c r="H131" s="35">
        <f t="shared" ref="H131" si="581">SUM(I131:J131)</f>
        <v>154237.89100726001</v>
      </c>
      <c r="I131" s="35">
        <v>89365.650992940005</v>
      </c>
      <c r="J131" s="35">
        <f t="shared" ref="J131" si="582">SUM(K131:M131)</f>
        <v>64872.240014319999</v>
      </c>
      <c r="K131" s="35">
        <v>47974.440763899998</v>
      </c>
      <c r="L131" s="35">
        <v>16427.707172499999</v>
      </c>
      <c r="M131" s="35">
        <v>470.09207791999995</v>
      </c>
      <c r="N131" s="35">
        <f t="shared" ref="N131" si="583">SUM(O131:P131)</f>
        <v>129986.0209338</v>
      </c>
      <c r="O131" s="35">
        <v>63622.008311000005</v>
      </c>
      <c r="P131" s="35">
        <f t="shared" ref="P131" si="584">SUM(Q131:S131)</f>
        <v>66364.012622800001</v>
      </c>
      <c r="Q131" s="35">
        <v>37060.784008340001</v>
      </c>
      <c r="R131" s="35">
        <v>24212.679028680002</v>
      </c>
      <c r="S131" s="35">
        <v>5090.5495857799997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288505.85212977004</v>
      </c>
      <c r="C132" s="35">
        <f t="shared" ref="C132" si="585">I132+O132</f>
        <v>156747.55804754997</v>
      </c>
      <c r="D132" s="35">
        <f t="shared" ref="D132" si="586">J132+P132</f>
        <v>131758.29408222</v>
      </c>
      <c r="E132" s="35">
        <f t="shared" ref="E132" si="587">K132+Q132</f>
        <v>85147.560765970004</v>
      </c>
      <c r="F132" s="35">
        <f t="shared" ref="F132" si="588">L132+R132</f>
        <v>40928.072030839998</v>
      </c>
      <c r="G132" s="35">
        <f t="shared" ref="G132" si="589">M132+S132</f>
        <v>5682.6612854100003</v>
      </c>
      <c r="H132" s="35">
        <f t="shared" ref="H132" si="590">SUM(I132:J132)</f>
        <v>158262.71084451998</v>
      </c>
      <c r="I132" s="35">
        <v>91982.96477328999</v>
      </c>
      <c r="J132" s="35">
        <f t="shared" ref="J132" si="591">SUM(K132:M132)</f>
        <v>66279.746071229994</v>
      </c>
      <c r="K132" s="35">
        <v>49138.594879049997</v>
      </c>
      <c r="L132" s="35">
        <v>16662.933131469999</v>
      </c>
      <c r="M132" s="35">
        <v>478.21806071000003</v>
      </c>
      <c r="N132" s="35">
        <f t="shared" ref="N132" si="592">SUM(O132:P132)</f>
        <v>130243.14128524999</v>
      </c>
      <c r="O132" s="35">
        <v>64764.593274259998</v>
      </c>
      <c r="P132" s="35">
        <f t="shared" ref="P132" si="593">SUM(Q132:S132)</f>
        <v>65478.548010990002</v>
      </c>
      <c r="Q132" s="35">
        <v>36008.965886919999</v>
      </c>
      <c r="R132" s="35">
        <v>24265.138899369998</v>
      </c>
      <c r="S132" s="35">
        <v>5204.4432247000004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290406.74748533999</v>
      </c>
      <c r="C133" s="35">
        <f t="shared" ref="C133" si="594">I133+O133</f>
        <v>160133.96449360999</v>
      </c>
      <c r="D133" s="35">
        <f t="shared" ref="D133" si="595">J133+P133</f>
        <v>130272.78299173</v>
      </c>
      <c r="E133" s="35">
        <f t="shared" ref="E133" si="596">K133+Q133</f>
        <v>84109.244828869996</v>
      </c>
      <c r="F133" s="35">
        <f t="shared" ref="F133" si="597">L133+R133</f>
        <v>40450.513722390002</v>
      </c>
      <c r="G133" s="35">
        <f t="shared" ref="G133" si="598">M133+S133</f>
        <v>5713.0244404700006</v>
      </c>
      <c r="H133" s="35">
        <f t="shared" ref="H133" si="599">SUM(I133:J133)</f>
        <v>160769.67646156999</v>
      </c>
      <c r="I133" s="35">
        <v>93680.183914249996</v>
      </c>
      <c r="J133" s="35">
        <f t="shared" ref="J133" si="600">SUM(K133:M133)</f>
        <v>67089.492547319998</v>
      </c>
      <c r="K133" s="35">
        <v>49612.731187229998</v>
      </c>
      <c r="L133" s="35">
        <v>16974.44835065</v>
      </c>
      <c r="M133" s="35">
        <v>502.31300943999997</v>
      </c>
      <c r="N133" s="35">
        <f t="shared" ref="N133" si="601">SUM(O133:P133)</f>
        <v>129637.07102377</v>
      </c>
      <c r="O133" s="35">
        <v>66453.780579359998</v>
      </c>
      <c r="P133" s="35">
        <f t="shared" ref="P133" si="602">SUM(Q133:S133)</f>
        <v>63183.290444410006</v>
      </c>
      <c r="Q133" s="35">
        <v>34496.513641639998</v>
      </c>
      <c r="R133" s="35">
        <v>23476.065371740002</v>
      </c>
      <c r="S133" s="35">
        <v>5210.7114310300003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297257.16979714</v>
      </c>
      <c r="C134" s="35">
        <f t="shared" ref="C134" si="603">I134+O134</f>
        <v>167267.68832402001</v>
      </c>
      <c r="D134" s="35">
        <f t="shared" ref="D134" si="604">J134+P134</f>
        <v>129989.48147312002</v>
      </c>
      <c r="E134" s="35">
        <f t="shared" ref="E134" si="605">K134+Q134</f>
        <v>83461.265858300001</v>
      </c>
      <c r="F134" s="35">
        <f t="shared" ref="F134" si="606">L134+R134</f>
        <v>40767.502623729997</v>
      </c>
      <c r="G134" s="35">
        <f t="shared" ref="G134" si="607">M134+S134</f>
        <v>5760.7129910899994</v>
      </c>
      <c r="H134" s="35">
        <f t="shared" ref="H134" si="608">SUM(I134:J134)</f>
        <v>168035.03324762001</v>
      </c>
      <c r="I134" s="35">
        <v>100322.99300199001</v>
      </c>
      <c r="J134" s="35">
        <f t="shared" ref="J134" si="609">SUM(K134:M134)</f>
        <v>67712.040245630007</v>
      </c>
      <c r="K134" s="35">
        <v>49934.013246760005</v>
      </c>
      <c r="L134" s="35">
        <v>17240.34207622</v>
      </c>
      <c r="M134" s="35">
        <v>537.68492264999998</v>
      </c>
      <c r="N134" s="35">
        <f t="shared" ref="N134" si="610">SUM(O134:P134)</f>
        <v>129222.13654951999</v>
      </c>
      <c r="O134" s="35">
        <v>66944.695322029991</v>
      </c>
      <c r="P134" s="35">
        <f t="shared" ref="P134" si="611">SUM(Q134:S134)</f>
        <v>62277.441227490002</v>
      </c>
      <c r="Q134" s="35">
        <v>33527.252611540003</v>
      </c>
      <c r="R134" s="35">
        <v>23527.160547509997</v>
      </c>
      <c r="S134" s="35">
        <v>5223.0280684399995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294850.69437013002</v>
      </c>
      <c r="C135" s="35">
        <f t="shared" ref="C135" si="612">I135+O135</f>
        <v>166903.05980481001</v>
      </c>
      <c r="D135" s="35">
        <f t="shared" ref="D135" si="613">J135+P135</f>
        <v>127947.63456532001</v>
      </c>
      <c r="E135" s="35">
        <f t="shared" ref="E135" si="614">K135+Q135</f>
        <v>82088.467721590001</v>
      </c>
      <c r="F135" s="35">
        <f t="shared" ref="F135" si="615">L135+R135</f>
        <v>40146.74394411</v>
      </c>
      <c r="G135" s="35">
        <f t="shared" ref="G135" si="616">M135+S135</f>
        <v>5712.4228996200009</v>
      </c>
      <c r="H135" s="35">
        <f t="shared" ref="H135" si="617">SUM(I135:J135)</f>
        <v>166453.99756828003</v>
      </c>
      <c r="I135" s="35">
        <v>98631.328869410005</v>
      </c>
      <c r="J135" s="35">
        <f t="shared" ref="J135" si="618">SUM(K135:M135)</f>
        <v>67822.668698870009</v>
      </c>
      <c r="K135" s="35">
        <v>49710.132294360003</v>
      </c>
      <c r="L135" s="35">
        <v>17557.26191198</v>
      </c>
      <c r="M135" s="35">
        <v>555.27449252999997</v>
      </c>
      <c r="N135" s="35">
        <f t="shared" ref="N135" si="619">SUM(O135:P135)</f>
        <v>128396.69680185</v>
      </c>
      <c r="O135" s="35">
        <v>68271.730935400003</v>
      </c>
      <c r="P135" s="35">
        <f t="shared" ref="P135" si="620">SUM(Q135:S135)</f>
        <v>60124.965866450002</v>
      </c>
      <c r="Q135" s="35">
        <v>32378.335427230002</v>
      </c>
      <c r="R135" s="35">
        <v>22589.482032130003</v>
      </c>
      <c r="S135" s="35">
        <v>5157.1484070900005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298239.20479597</v>
      </c>
      <c r="C136" s="35">
        <f t="shared" ref="C136" si="621">I136+O136</f>
        <v>172859.81879023003</v>
      </c>
      <c r="D136" s="35">
        <f t="shared" ref="D136" si="622">J136+P136</f>
        <v>125379.38600574</v>
      </c>
      <c r="E136" s="35">
        <f t="shared" ref="E136" si="623">K136+Q136</f>
        <v>80000.273250539991</v>
      </c>
      <c r="F136" s="35">
        <f t="shared" ref="F136" si="624">L136+R136</f>
        <v>39444.57300448</v>
      </c>
      <c r="G136" s="35">
        <f t="shared" ref="G136" si="625">M136+S136</f>
        <v>5934.5397507199996</v>
      </c>
      <c r="H136" s="35">
        <f t="shared" ref="H136" si="626">SUM(I136:J136)</f>
        <v>171022.5465197</v>
      </c>
      <c r="I136" s="35">
        <v>103229.15062974</v>
      </c>
      <c r="J136" s="35">
        <f t="shared" ref="J136" si="627">SUM(K136:M136)</f>
        <v>67793.395889959997</v>
      </c>
      <c r="K136" s="35">
        <v>49196.80247327</v>
      </c>
      <c r="L136" s="35">
        <v>18019.77928241</v>
      </c>
      <c r="M136" s="35">
        <v>576.81413428000008</v>
      </c>
      <c r="N136" s="35">
        <f t="shared" ref="N136" si="628">SUM(O136:P136)</f>
        <v>127216.65827627001</v>
      </c>
      <c r="O136" s="35">
        <v>69630.668160490008</v>
      </c>
      <c r="P136" s="35">
        <f t="shared" ref="P136" si="629">SUM(Q136:S136)</f>
        <v>57585.990115780005</v>
      </c>
      <c r="Q136" s="35">
        <v>30803.470777269999</v>
      </c>
      <c r="R136" s="35">
        <v>21424.793722070001</v>
      </c>
      <c r="S136" s="35">
        <v>5357.7256164399996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297121.51007357001</v>
      </c>
      <c r="C137" s="35">
        <f t="shared" ref="C137" si="630">I137+O137</f>
        <v>173607.71440520999</v>
      </c>
      <c r="D137" s="35">
        <f t="shared" ref="D137" si="631">J137+P137</f>
        <v>123513.79566836001</v>
      </c>
      <c r="E137" s="35">
        <f t="shared" ref="E137" si="632">K137+Q137</f>
        <v>78848.551862299995</v>
      </c>
      <c r="F137" s="35">
        <f t="shared" ref="F137" si="633">L137+R137</f>
        <v>38802.67816042</v>
      </c>
      <c r="G137" s="35">
        <f t="shared" ref="G137" si="634">M137+S137</f>
        <v>5862.5656456399993</v>
      </c>
      <c r="H137" s="35">
        <f t="shared" ref="H137" si="635">SUM(I137:J137)</f>
        <v>170939.59204017001</v>
      </c>
      <c r="I137" s="35">
        <v>102932.92775147001</v>
      </c>
      <c r="J137" s="35">
        <f t="shared" ref="J137" si="636">SUM(K137:M137)</f>
        <v>68006.664288700005</v>
      </c>
      <c r="K137" s="35">
        <v>48867.339657820005</v>
      </c>
      <c r="L137" s="35">
        <v>18549.66281899</v>
      </c>
      <c r="M137" s="35">
        <v>589.66181188999997</v>
      </c>
      <c r="N137" s="35">
        <f t="shared" ref="N137" si="637">SUM(O137:P137)</f>
        <v>126181.9180334</v>
      </c>
      <c r="O137" s="35">
        <v>70674.786653739997</v>
      </c>
      <c r="P137" s="35">
        <f t="shared" ref="P137" si="638">SUM(Q137:S137)</f>
        <v>55507.131379660001</v>
      </c>
      <c r="Q137" s="35">
        <v>29981.212204479998</v>
      </c>
      <c r="R137" s="35">
        <v>20253.01534143</v>
      </c>
      <c r="S137" s="35">
        <v>5272.9038337499996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296146.55420262</v>
      </c>
      <c r="C138" s="35">
        <f t="shared" ref="C138" si="639">I138+O138</f>
        <v>174439.78640528</v>
      </c>
      <c r="D138" s="35">
        <f t="shared" ref="D138" si="640">J138+P138</f>
        <v>121706.76779734</v>
      </c>
      <c r="E138" s="35">
        <f t="shared" ref="E138" si="641">K138+Q138</f>
        <v>77861.444175180004</v>
      </c>
      <c r="F138" s="35">
        <f t="shared" ref="F138" si="642">L138+R138</f>
        <v>37845.73740469</v>
      </c>
      <c r="G138" s="35">
        <f t="shared" ref="G138" si="643">M138+S138</f>
        <v>5999.5862174699996</v>
      </c>
      <c r="H138" s="35">
        <f t="shared" ref="H138" si="644">SUM(I138:J138)</f>
        <v>168419.04038552</v>
      </c>
      <c r="I138" s="35">
        <v>100405.9163502</v>
      </c>
      <c r="J138" s="35">
        <f t="shared" ref="J138" si="645">SUM(K138:M138)</f>
        <v>68013.124035319997</v>
      </c>
      <c r="K138" s="35">
        <v>48362.970762680001</v>
      </c>
      <c r="L138" s="35">
        <v>19054.67447844</v>
      </c>
      <c r="M138" s="35">
        <v>595.47879420000004</v>
      </c>
      <c r="N138" s="35">
        <f t="shared" ref="N138" si="646">SUM(O138:P138)</f>
        <v>127727.5138171</v>
      </c>
      <c r="O138" s="35">
        <v>74033.870055079999</v>
      </c>
      <c r="P138" s="35">
        <f t="shared" ref="P138" si="647">SUM(Q138:S138)</f>
        <v>53693.643762020001</v>
      </c>
      <c r="Q138" s="35">
        <v>29498.473412500003</v>
      </c>
      <c r="R138" s="35">
        <v>18791.062926250001</v>
      </c>
      <c r="S138" s="35">
        <v>5404.1074232699993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298278.70227370999</v>
      </c>
      <c r="C139" s="35">
        <f t="shared" ref="C139" si="648">I139+O139</f>
        <v>178184.18371722</v>
      </c>
      <c r="D139" s="35">
        <f t="shared" ref="D139" si="649">J139+P139</f>
        <v>120094.51855648999</v>
      </c>
      <c r="E139" s="35">
        <f t="shared" ref="E139" si="650">K139+Q139</f>
        <v>76754.064358760006</v>
      </c>
      <c r="F139" s="35">
        <f t="shared" ref="F139" si="651">L139+R139</f>
        <v>37351.366633369995</v>
      </c>
      <c r="G139" s="35">
        <f t="shared" ref="G139" si="652">M139+S139</f>
        <v>5989.0875643600002</v>
      </c>
      <c r="H139" s="35">
        <f t="shared" ref="H139" si="653">SUM(I139:J139)</f>
        <v>171937.94238252001</v>
      </c>
      <c r="I139" s="35">
        <v>103629.65345588</v>
      </c>
      <c r="J139" s="35">
        <f t="shared" ref="J139" si="654">SUM(K139:M139)</f>
        <v>68308.288926640002</v>
      </c>
      <c r="K139" s="35">
        <v>48214.353617070003</v>
      </c>
      <c r="L139" s="35">
        <v>19451.272453419999</v>
      </c>
      <c r="M139" s="35">
        <v>642.66285614999993</v>
      </c>
      <c r="N139" s="35">
        <f t="shared" ref="N139" si="655">SUM(O139:P139)</f>
        <v>126340.75989118998</v>
      </c>
      <c r="O139" s="35">
        <v>74554.530261339998</v>
      </c>
      <c r="P139" s="35">
        <f t="shared" ref="P139" si="656">SUM(Q139:S139)</f>
        <v>51786.229629849993</v>
      </c>
      <c r="Q139" s="35">
        <v>28539.71074169</v>
      </c>
      <c r="R139" s="35">
        <v>17900.09417995</v>
      </c>
      <c r="S139" s="35">
        <v>5346.4247082100001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300608.07432582998</v>
      </c>
      <c r="C140" s="35">
        <f t="shared" ref="C140" si="657">I140+O140</f>
        <v>180839.88263141</v>
      </c>
      <c r="D140" s="35">
        <f t="shared" ref="D140" si="658">J140+P140</f>
        <v>119768.19169442002</v>
      </c>
      <c r="E140" s="35">
        <f t="shared" ref="E140" si="659">K140+Q140</f>
        <v>76923.192173060001</v>
      </c>
      <c r="F140" s="35">
        <f t="shared" ref="F140" si="660">L140+R140</f>
        <v>37001.169737999997</v>
      </c>
      <c r="G140" s="35">
        <f t="shared" ref="G140" si="661">M140+S140</f>
        <v>5843.8297833599991</v>
      </c>
      <c r="H140" s="35">
        <f t="shared" ref="H140" si="662">SUM(I140:J140)</f>
        <v>173909.83386056003</v>
      </c>
      <c r="I140" s="35">
        <v>104479.25257478</v>
      </c>
      <c r="J140" s="35">
        <f t="shared" ref="J140" si="663">SUM(K140:M140)</f>
        <v>69430.581285780019</v>
      </c>
      <c r="K140" s="35">
        <v>48695.946066820004</v>
      </c>
      <c r="L140" s="35">
        <v>20083.461024910001</v>
      </c>
      <c r="M140" s="35">
        <v>651.17419404999998</v>
      </c>
      <c r="N140" s="35">
        <f t="shared" ref="N140" si="664">SUM(O140:P140)</f>
        <v>126698.24046527001</v>
      </c>
      <c r="O140" s="35">
        <v>76360.630056630005</v>
      </c>
      <c r="P140" s="35">
        <f t="shared" ref="P140" si="665">SUM(Q140:S140)</f>
        <v>50337.610408640001</v>
      </c>
      <c r="Q140" s="35">
        <v>28227.24610624</v>
      </c>
      <c r="R140" s="35">
        <v>16917.70871309</v>
      </c>
      <c r="S140" s="35">
        <v>5192.6555893099994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306492.02418154001</v>
      </c>
      <c r="C141" s="35">
        <f t="shared" ref="C141" si="666">I141+O141</f>
        <v>185685.39035687002</v>
      </c>
      <c r="D141" s="35">
        <f t="shared" ref="D141" si="667">J141+P141</f>
        <v>120806.63382466999</v>
      </c>
      <c r="E141" s="35">
        <f t="shared" ref="E141" si="668">K141+Q141</f>
        <v>76684.059592439997</v>
      </c>
      <c r="F141" s="35">
        <f t="shared" ref="F141" si="669">L141+R141</f>
        <v>38052.232204629996</v>
      </c>
      <c r="G141" s="35">
        <f t="shared" ref="G141" si="670">M141+S141</f>
        <v>6070.3420275999997</v>
      </c>
      <c r="H141" s="35">
        <f t="shared" ref="H141" si="671">SUM(I141:J141)</f>
        <v>175173.27550590999</v>
      </c>
      <c r="I141" s="35">
        <v>104970.08417319</v>
      </c>
      <c r="J141" s="35">
        <f t="shared" ref="J141" si="672">SUM(K141:M141)</f>
        <v>70203.191332720002</v>
      </c>
      <c r="K141" s="35">
        <v>48630.878031280001</v>
      </c>
      <c r="L141" s="35">
        <v>20927.230607879999</v>
      </c>
      <c r="M141" s="35">
        <v>645.08269355999994</v>
      </c>
      <c r="N141" s="35">
        <f t="shared" ref="N141" si="673">SUM(O141:P141)</f>
        <v>131318.74867562999</v>
      </c>
      <c r="O141" s="35">
        <v>80715.306183680004</v>
      </c>
      <c r="P141" s="35">
        <f t="shared" ref="P141" si="674">SUM(Q141:S141)</f>
        <v>50603.442491949994</v>
      </c>
      <c r="Q141" s="35">
        <v>28053.18156116</v>
      </c>
      <c r="R141" s="35">
        <v>17125.00159675</v>
      </c>
      <c r="S141" s="35">
        <v>5425.2593340399999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321103.03481376002</v>
      </c>
      <c r="C142" s="35">
        <f t="shared" ref="C142" si="675">I142+O142</f>
        <v>200881.55090650998</v>
      </c>
      <c r="D142" s="35">
        <f t="shared" ref="D142" si="676">J142+P142</f>
        <v>120221.48390725</v>
      </c>
      <c r="E142" s="35">
        <f t="shared" ref="E142" si="677">K142+Q142</f>
        <v>75741.587316990001</v>
      </c>
      <c r="F142" s="35">
        <f t="shared" ref="F142" si="678">L142+R142</f>
        <v>38621.152116990008</v>
      </c>
      <c r="G142" s="35">
        <f t="shared" ref="G142" si="679">M142+S142</f>
        <v>5858.7444732700005</v>
      </c>
      <c r="H142" s="35">
        <f t="shared" ref="H142" si="680">SUM(I142:J142)</f>
        <v>189523.98914645001</v>
      </c>
      <c r="I142" s="35">
        <v>118194.15242206999</v>
      </c>
      <c r="J142" s="35">
        <f t="shared" ref="J142" si="681">SUM(K142:M142)</f>
        <v>71329.836724380002</v>
      </c>
      <c r="K142" s="35">
        <v>48348.440841070005</v>
      </c>
      <c r="L142" s="35">
        <v>22318.396429890003</v>
      </c>
      <c r="M142" s="35">
        <v>662.99945342000001</v>
      </c>
      <c r="N142" s="35">
        <f t="shared" ref="N142" si="682">SUM(O142:P142)</f>
        <v>131579.04566731001</v>
      </c>
      <c r="O142" s="35">
        <v>82687.398484439997</v>
      </c>
      <c r="P142" s="35">
        <f t="shared" ref="P142" si="683">SUM(Q142:S142)</f>
        <v>48891.647182870001</v>
      </c>
      <c r="Q142" s="35">
        <v>27393.146475919999</v>
      </c>
      <c r="R142" s="35">
        <v>16302.755687100002</v>
      </c>
      <c r="S142" s="35">
        <v>5195.7450198500001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314916.90996940003</v>
      </c>
      <c r="C143" s="35">
        <f t="shared" ref="C143" si="684">I143+O143</f>
        <v>194299.13226163998</v>
      </c>
      <c r="D143" s="35">
        <f t="shared" ref="D143" si="685">J143+P143</f>
        <v>120617.77770776</v>
      </c>
      <c r="E143" s="35">
        <f t="shared" ref="E143" si="686">K143+Q143</f>
        <v>75135.548424919994</v>
      </c>
      <c r="F143" s="35">
        <f t="shared" ref="F143" si="687">L143+R143</f>
        <v>39279.276153679995</v>
      </c>
      <c r="G143" s="35">
        <f t="shared" ref="G143" si="688">M143+S143</f>
        <v>6202.9531291599997</v>
      </c>
      <c r="H143" s="35">
        <f t="shared" ref="H143" si="689">SUM(I143:J143)</f>
        <v>180871.2874722</v>
      </c>
      <c r="I143" s="35">
        <v>109239.11951469</v>
      </c>
      <c r="J143" s="35">
        <f t="shared" ref="J143" si="690">SUM(K143:M143)</f>
        <v>71632.167957509999</v>
      </c>
      <c r="K143" s="35">
        <v>47787.543123739997</v>
      </c>
      <c r="L143" s="35">
        <v>23125.625448909999</v>
      </c>
      <c r="M143" s="35">
        <v>718.99938486000008</v>
      </c>
      <c r="N143" s="35">
        <f t="shared" ref="N143" si="691">SUM(O143:P143)</f>
        <v>134045.62249720001</v>
      </c>
      <c r="O143" s="35">
        <v>85060.01274695</v>
      </c>
      <c r="P143" s="35">
        <f t="shared" ref="P143" si="692">SUM(Q143:S143)</f>
        <v>48985.609750250005</v>
      </c>
      <c r="Q143" s="35">
        <v>27348.005301180001</v>
      </c>
      <c r="R143" s="35">
        <v>16153.65070477</v>
      </c>
      <c r="S143" s="35">
        <v>5483.9537442999999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314463.16919868998</v>
      </c>
      <c r="C144" s="35">
        <f t="shared" ref="C144" si="693">I144+O144</f>
        <v>199184.54044086003</v>
      </c>
      <c r="D144" s="35">
        <f t="shared" ref="D144" si="694">J144+P144</f>
        <v>115278.62875783001</v>
      </c>
      <c r="E144" s="35">
        <f t="shared" ref="E144" si="695">K144+Q144</f>
        <v>70336.958024930005</v>
      </c>
      <c r="F144" s="35">
        <f t="shared" ref="F144" si="696">L144+R144</f>
        <v>38688.295320990001</v>
      </c>
      <c r="G144" s="35">
        <f t="shared" ref="G144" si="697">M144+S144</f>
        <v>6253.3754119100004</v>
      </c>
      <c r="H144" s="35">
        <f t="shared" ref="H144" si="698">SUM(I144:J144)</f>
        <v>182499.8251742</v>
      </c>
      <c r="I144" s="35">
        <v>113556.16196864001</v>
      </c>
      <c r="J144" s="35">
        <f t="shared" ref="J144" si="699">SUM(K144:M144)</f>
        <v>68943.663205560006</v>
      </c>
      <c r="K144" s="35">
        <v>44957.349826420003</v>
      </c>
      <c r="L144" s="35">
        <v>23193.417013440001</v>
      </c>
      <c r="M144" s="35">
        <v>792.89636570000005</v>
      </c>
      <c r="N144" s="35">
        <f t="shared" ref="N144" si="700">SUM(O144:P144)</f>
        <v>131963.34402449001</v>
      </c>
      <c r="O144" s="35">
        <v>85628.378472220007</v>
      </c>
      <c r="P144" s="35">
        <f t="shared" ref="P144" si="701">SUM(Q144:S144)</f>
        <v>46334.965552269998</v>
      </c>
      <c r="Q144" s="35">
        <v>25379.608198509999</v>
      </c>
      <c r="R144" s="35">
        <v>15494.87830755</v>
      </c>
      <c r="S144" s="35">
        <v>5460.47904621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338667.13134872</v>
      </c>
      <c r="C145" s="35">
        <f t="shared" ref="C145" si="702">I145+O145</f>
        <v>229195.46862822</v>
      </c>
      <c r="D145" s="35">
        <f t="shared" ref="D145" si="703">J145+P145</f>
        <v>109471.6627205</v>
      </c>
      <c r="E145" s="35">
        <f t="shared" ref="E145" si="704">K145+Q145</f>
        <v>65712.398074369994</v>
      </c>
      <c r="F145" s="35">
        <f t="shared" ref="F145" si="705">L145+R145</f>
        <v>37542.921944720001</v>
      </c>
      <c r="G145" s="35">
        <f t="shared" ref="G145" si="706">M145+S145</f>
        <v>6216.3427014099998</v>
      </c>
      <c r="H145" s="35">
        <f t="shared" ref="H145" si="707">SUM(I145:J145)</f>
        <v>207628.60304149002</v>
      </c>
      <c r="I145" s="35">
        <v>141441.84698557001</v>
      </c>
      <c r="J145" s="35">
        <f t="shared" ref="J145" si="708">SUM(K145:M145)</f>
        <v>66186.756055920006</v>
      </c>
      <c r="K145" s="35">
        <v>42657.407836940001</v>
      </c>
      <c r="L145" s="35">
        <v>22727.196214340001</v>
      </c>
      <c r="M145" s="35">
        <v>802.15200463999997</v>
      </c>
      <c r="N145" s="35">
        <f t="shared" ref="N145" si="709">SUM(O145:P145)</f>
        <v>131038.52830722998</v>
      </c>
      <c r="O145" s="35">
        <v>87753.621642649989</v>
      </c>
      <c r="P145" s="35">
        <f t="shared" ref="P145" si="710">SUM(Q145:S145)</f>
        <v>43284.906664579998</v>
      </c>
      <c r="Q145" s="35">
        <v>23054.99023743</v>
      </c>
      <c r="R145" s="35">
        <v>14815.725730380002</v>
      </c>
      <c r="S145" s="35">
        <v>5414.1906967699997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339361.78989339003</v>
      </c>
      <c r="C146" s="35">
        <f t="shared" ref="C146" si="711">I146+O146</f>
        <v>232714.15528867001</v>
      </c>
      <c r="D146" s="35">
        <f t="shared" ref="D146" si="712">J146+P146</f>
        <v>106647.63460472001</v>
      </c>
      <c r="E146" s="35">
        <f t="shared" ref="E146" si="713">K146+Q146</f>
        <v>63991.302584030011</v>
      </c>
      <c r="F146" s="35">
        <f t="shared" ref="F146" si="714">L146+R146</f>
        <v>36814.316006460002</v>
      </c>
      <c r="G146" s="35">
        <f t="shared" ref="G146" si="715">M146+S146</f>
        <v>5842.0160142299992</v>
      </c>
      <c r="H146" s="35">
        <f t="shared" ref="H146" si="716">SUM(I146:J146)</f>
        <v>208287.67270638002</v>
      </c>
      <c r="I146" s="35">
        <v>143303.32735169001</v>
      </c>
      <c r="J146" s="35">
        <f t="shared" ref="J146" si="717">SUM(K146:M146)</f>
        <v>64984.345354690005</v>
      </c>
      <c r="K146" s="35">
        <v>41237.775357210005</v>
      </c>
      <c r="L146" s="35">
        <v>22912.670720059999</v>
      </c>
      <c r="M146" s="35">
        <v>833.89927741999998</v>
      </c>
      <c r="N146" s="35">
        <f t="shared" ref="N146" si="718">SUM(O146:P146)</f>
        <v>131074.11718701001</v>
      </c>
      <c r="O146" s="35">
        <v>89410.82793698</v>
      </c>
      <c r="P146" s="35">
        <f t="shared" ref="P146" si="719">SUM(Q146:S146)</f>
        <v>41663.28925003</v>
      </c>
      <c r="Q146" s="35">
        <v>22753.527226820002</v>
      </c>
      <c r="R146" s="35">
        <v>13901.6452864</v>
      </c>
      <c r="S146" s="35">
        <v>5008.1167368099996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331512.78749948001</v>
      </c>
      <c r="C147" s="35">
        <f t="shared" ref="C147" si="720">I147+O147</f>
        <v>225810.03016142</v>
      </c>
      <c r="D147" s="35">
        <f t="shared" ref="D147" si="721">J147+P147</f>
        <v>105702.75733806001</v>
      </c>
      <c r="E147" s="35">
        <f t="shared" ref="E147" si="722">K147+Q147</f>
        <v>63352.496454270004</v>
      </c>
      <c r="F147" s="35">
        <f t="shared" ref="F147" si="723">L147+R147</f>
        <v>36520.805121650003</v>
      </c>
      <c r="G147" s="35">
        <f t="shared" ref="G147" si="724">M147+S147</f>
        <v>5829.4557621400008</v>
      </c>
      <c r="H147" s="35">
        <f t="shared" ref="H147" si="725">SUM(I147:J147)</f>
        <v>199770.07644695998</v>
      </c>
      <c r="I147" s="35">
        <v>134932.85848843999</v>
      </c>
      <c r="J147" s="35">
        <f t="shared" ref="J147" si="726">SUM(K147:M147)</f>
        <v>64837.217958519999</v>
      </c>
      <c r="K147" s="35">
        <v>40858.920351460001</v>
      </c>
      <c r="L147" s="35">
        <v>23113.13029021</v>
      </c>
      <c r="M147" s="35">
        <v>865.16731685000002</v>
      </c>
      <c r="N147" s="35">
        <f t="shared" ref="N147" si="727">SUM(O147:P147)</f>
        <v>131742.71105252</v>
      </c>
      <c r="O147" s="35">
        <v>90877.171672979995</v>
      </c>
      <c r="P147" s="35">
        <f t="shared" ref="P147" si="728">SUM(Q147:S147)</f>
        <v>40865.539379540001</v>
      </c>
      <c r="Q147" s="35">
        <v>22493.576102810002</v>
      </c>
      <c r="R147" s="35">
        <v>13407.674831439999</v>
      </c>
      <c r="S147" s="35">
        <v>4964.2884452900007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335715.65067513997</v>
      </c>
      <c r="C148" s="35">
        <f t="shared" ref="C148" si="729">I148+O148</f>
        <v>231485.22342166002</v>
      </c>
      <c r="D148" s="35">
        <f t="shared" ref="D148" si="730">J148+P148</f>
        <v>104230.42725348</v>
      </c>
      <c r="E148" s="35">
        <f t="shared" ref="E148" si="731">K148+Q148</f>
        <v>63391.510082769993</v>
      </c>
      <c r="F148" s="35">
        <f t="shared" ref="F148" si="732">L148+R148</f>
        <v>35075.334844619996</v>
      </c>
      <c r="G148" s="35">
        <f t="shared" ref="G148" si="733">M148+S148</f>
        <v>5763.5823260899997</v>
      </c>
      <c r="H148" s="35">
        <f t="shared" ref="H148" si="734">SUM(I148:J148)</f>
        <v>204159.10000411002</v>
      </c>
      <c r="I148" s="35">
        <v>139635.51576621001</v>
      </c>
      <c r="J148" s="35">
        <f t="shared" ref="J148" si="735">SUM(K148:M148)</f>
        <v>64523.584237899995</v>
      </c>
      <c r="K148" s="35">
        <v>41035.506171759997</v>
      </c>
      <c r="L148" s="35">
        <v>22622.710509739998</v>
      </c>
      <c r="M148" s="35">
        <v>865.36755640000001</v>
      </c>
      <c r="N148" s="35">
        <f t="shared" ref="N148" si="736">SUM(O148:P148)</f>
        <v>131556.55067103001</v>
      </c>
      <c r="O148" s="35">
        <v>91849.707655450009</v>
      </c>
      <c r="P148" s="35">
        <f t="shared" ref="P148" si="737">SUM(Q148:S148)</f>
        <v>39706.843015580002</v>
      </c>
      <c r="Q148" s="35">
        <v>22356.003911010001</v>
      </c>
      <c r="R148" s="35">
        <v>12452.62433488</v>
      </c>
      <c r="S148" s="35">
        <v>4898.2147696899992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365540.32564286003</v>
      </c>
      <c r="C149" s="35">
        <f t="shared" ref="C149" si="738">I149+O149</f>
        <v>251460.10155401999</v>
      </c>
      <c r="D149" s="35">
        <f t="shared" ref="D149" si="739">J149+P149</f>
        <v>114080.22408883998</v>
      </c>
      <c r="E149" s="35">
        <f t="shared" ref="E149" si="740">K149+Q149</f>
        <v>70487.287674649997</v>
      </c>
      <c r="F149" s="35">
        <f t="shared" ref="F149" si="741">L149+R149</f>
        <v>36701.674739950002</v>
      </c>
      <c r="G149" s="35">
        <f t="shared" ref="G149" si="742">M149+S149</f>
        <v>6891.2616742399996</v>
      </c>
      <c r="H149" s="35">
        <f t="shared" ref="H149" si="743">SUM(I149:J149)</f>
        <v>202469.32260566999</v>
      </c>
      <c r="I149" s="35">
        <v>137579.6939741</v>
      </c>
      <c r="J149" s="35">
        <f t="shared" ref="J149" si="744">SUM(K149:M149)</f>
        <v>64889.628631569991</v>
      </c>
      <c r="K149" s="35">
        <v>42221.800794689996</v>
      </c>
      <c r="L149" s="35">
        <v>21826.670140149999</v>
      </c>
      <c r="M149" s="35">
        <v>841.15769673</v>
      </c>
      <c r="N149" s="35">
        <f t="shared" ref="N149" si="745">SUM(O149:P149)</f>
        <v>163071.00303719001</v>
      </c>
      <c r="O149" s="35">
        <v>113880.40757991999</v>
      </c>
      <c r="P149" s="35">
        <f t="shared" ref="P149" si="746">SUM(Q149:S149)</f>
        <v>49190.595457269999</v>
      </c>
      <c r="Q149" s="35">
        <v>28265.486879960001</v>
      </c>
      <c r="R149" s="35">
        <v>14875.004599800001</v>
      </c>
      <c r="S149" s="35">
        <v>6050.1039775099998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364959.05624387</v>
      </c>
      <c r="C150" s="35">
        <f t="shared" ref="C150" si="747">I150+O150</f>
        <v>248967.45196919001</v>
      </c>
      <c r="D150" s="35">
        <f t="shared" ref="D150" si="748">J150+P150</f>
        <v>115991.60427467999</v>
      </c>
      <c r="E150" s="35">
        <f t="shared" ref="E150" si="749">K150+Q150</f>
        <v>73857.722800139993</v>
      </c>
      <c r="F150" s="35">
        <f t="shared" ref="F150" si="750">L150+R150</f>
        <v>35272.252051050004</v>
      </c>
      <c r="G150" s="35">
        <f t="shared" ref="G150" si="751">M150+S150</f>
        <v>6861.6294234899997</v>
      </c>
      <c r="H150" s="35">
        <f t="shared" ref="H150" si="752">SUM(I150:J150)</f>
        <v>200169.86741060001</v>
      </c>
      <c r="I150" s="35">
        <v>135758.31915900001</v>
      </c>
      <c r="J150" s="35">
        <f t="shared" ref="J150" si="753">SUM(K150:M150)</f>
        <v>64411.548251599997</v>
      </c>
      <c r="K150" s="35">
        <v>42305.081871679999</v>
      </c>
      <c r="L150" s="35">
        <v>21268.928577070001</v>
      </c>
      <c r="M150" s="35">
        <v>837.53780285000005</v>
      </c>
      <c r="N150" s="35">
        <f t="shared" ref="N150" si="754">SUM(O150:P150)</f>
        <v>164789.18883326999</v>
      </c>
      <c r="O150" s="35">
        <v>113209.13281019</v>
      </c>
      <c r="P150" s="35">
        <f t="shared" ref="P150" si="755">SUM(Q150:S150)</f>
        <v>51580.056023079997</v>
      </c>
      <c r="Q150" s="35">
        <v>31552.640928459998</v>
      </c>
      <c r="R150" s="35">
        <v>14003.323473980001</v>
      </c>
      <c r="S150" s="35">
        <v>6024.0916206399997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368290.05290800997</v>
      </c>
      <c r="C151" s="35">
        <f t="shared" ref="C151" si="756">I151+O151</f>
        <v>250453.48375781003</v>
      </c>
      <c r="D151" s="35">
        <f t="shared" ref="D151" si="757">J151+P151</f>
        <v>117836.5691502</v>
      </c>
      <c r="E151" s="35">
        <f t="shared" ref="E151" si="758">K151+Q151</f>
        <v>76348.750402969992</v>
      </c>
      <c r="F151" s="35">
        <f t="shared" ref="F151" si="759">L151+R151</f>
        <v>34809.550458419995</v>
      </c>
      <c r="G151" s="35">
        <f t="shared" ref="G151" si="760">M151+S151</f>
        <v>6678.2682888099998</v>
      </c>
      <c r="H151" s="35">
        <f t="shared" ref="H151" si="761">SUM(I151:J151)</f>
        <v>200679.17142713</v>
      </c>
      <c r="I151" s="35">
        <v>137108.29294199002</v>
      </c>
      <c r="J151" s="35">
        <f t="shared" ref="J151" si="762">SUM(K151:M151)</f>
        <v>63570.878485139991</v>
      </c>
      <c r="K151" s="35">
        <v>41582.814497649997</v>
      </c>
      <c r="L151" s="35">
        <v>21128.307090569997</v>
      </c>
      <c r="M151" s="35">
        <v>859.75689691999992</v>
      </c>
      <c r="N151" s="35">
        <f t="shared" ref="N151" si="763">SUM(O151:P151)</f>
        <v>167610.88148088002</v>
      </c>
      <c r="O151" s="35">
        <v>113345.19081582001</v>
      </c>
      <c r="P151" s="35">
        <f t="shared" ref="P151" si="764">SUM(Q151:S151)</f>
        <v>54265.690665059999</v>
      </c>
      <c r="Q151" s="35">
        <v>34765.935905319995</v>
      </c>
      <c r="R151" s="35">
        <v>13681.243367849998</v>
      </c>
      <c r="S151" s="35">
        <v>5818.5113918899997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370443.22643914004</v>
      </c>
      <c r="C152" s="35">
        <f t="shared" ref="C152" si="765">I152+O152</f>
        <v>249434.81996682001</v>
      </c>
      <c r="D152" s="35">
        <f t="shared" ref="D152" si="766">J152+P152</f>
        <v>121008.40647232</v>
      </c>
      <c r="E152" s="35">
        <f t="shared" ref="E152" si="767">K152+Q152</f>
        <v>80579.973162800001</v>
      </c>
      <c r="F152" s="35">
        <f t="shared" ref="F152" si="768">L152+R152</f>
        <v>34079.523902790002</v>
      </c>
      <c r="G152" s="35">
        <f t="shared" ref="G152" si="769">M152+S152</f>
        <v>6348.9094067300002</v>
      </c>
      <c r="H152" s="35">
        <f t="shared" ref="H152" si="770">SUM(I152:J152)</f>
        <v>198227.37630035001</v>
      </c>
      <c r="I152" s="35">
        <v>135820.87467527</v>
      </c>
      <c r="J152" s="35">
        <f t="shared" ref="J152" si="771">SUM(K152:M152)</f>
        <v>62406.501625080011</v>
      </c>
      <c r="K152" s="35">
        <v>40744.893733150006</v>
      </c>
      <c r="L152" s="35">
        <v>20852.955739650002</v>
      </c>
      <c r="M152" s="35">
        <v>808.65215228</v>
      </c>
      <c r="N152" s="35">
        <f t="shared" ref="N152" si="772">SUM(O152:P152)</f>
        <v>172215.85013879</v>
      </c>
      <c r="O152" s="35">
        <v>113613.94529155</v>
      </c>
      <c r="P152" s="35">
        <f t="shared" ref="P152" si="773">SUM(Q152:S152)</f>
        <v>58601.904847239995</v>
      </c>
      <c r="Q152" s="35">
        <v>39835.079429649995</v>
      </c>
      <c r="R152" s="35">
        <v>13226.56816314</v>
      </c>
      <c r="S152" s="35">
        <v>5540.2572544499999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376069.73745842004</v>
      </c>
      <c r="C153" s="35">
        <f t="shared" ref="C153" si="774">I153+O153</f>
        <v>252634.74308246002</v>
      </c>
      <c r="D153" s="35">
        <f t="shared" ref="D153" si="775">J153+P153</f>
        <v>123434.99437596</v>
      </c>
      <c r="E153" s="35">
        <f t="shared" ref="E153" si="776">K153+Q153</f>
        <v>84133.881047970004</v>
      </c>
      <c r="F153" s="35">
        <f t="shared" ref="F153" si="777">L153+R153</f>
        <v>33116.258896179999</v>
      </c>
      <c r="G153" s="35">
        <f t="shared" ref="G153" si="778">M153+S153</f>
        <v>6184.8544318100003</v>
      </c>
      <c r="H153" s="35">
        <f t="shared" ref="H153" si="779">SUM(I153:J153)</f>
        <v>200515.41382443003</v>
      </c>
      <c r="I153" s="35">
        <v>138093.66322126001</v>
      </c>
      <c r="J153" s="35">
        <f t="shared" ref="J153" si="780">SUM(K153:M153)</f>
        <v>62421.750603170003</v>
      </c>
      <c r="K153" s="35">
        <v>41354.306175769998</v>
      </c>
      <c r="L153" s="35">
        <v>20257.781844780002</v>
      </c>
      <c r="M153" s="35">
        <v>809.66258261999997</v>
      </c>
      <c r="N153" s="35">
        <f t="shared" ref="N153" si="781">SUM(O153:P153)</f>
        <v>175554.32363398999</v>
      </c>
      <c r="O153" s="35">
        <v>114541.07986119999</v>
      </c>
      <c r="P153" s="35">
        <f t="shared" ref="P153" si="782">SUM(Q153:S153)</f>
        <v>61013.243772789996</v>
      </c>
      <c r="Q153" s="35">
        <v>42779.574872199999</v>
      </c>
      <c r="R153" s="35">
        <v>12858.477051399999</v>
      </c>
      <c r="S153" s="35">
        <v>5375.1918491900005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397933.47927955998</v>
      </c>
      <c r="C154" s="35">
        <f t="shared" ref="C154" si="783">I154+O154</f>
        <v>271346.37393569999</v>
      </c>
      <c r="D154" s="35">
        <f t="shared" ref="D154" si="784">J154+P154</f>
        <v>126587.10534385999</v>
      </c>
      <c r="E154" s="35">
        <f t="shared" ref="E154" si="785">K154+Q154</f>
        <v>87595.367094749992</v>
      </c>
      <c r="F154" s="35">
        <f t="shared" ref="F154" si="786">L154+R154</f>
        <v>32701.540366119996</v>
      </c>
      <c r="G154" s="35">
        <f t="shared" ref="G154" si="787">M154+S154</f>
        <v>6290.1978829899999</v>
      </c>
      <c r="H154" s="35">
        <f t="shared" ref="H154" si="788">SUM(I154:J154)</f>
        <v>215040.96966526998</v>
      </c>
      <c r="I154" s="35">
        <v>151889.68185451999</v>
      </c>
      <c r="J154" s="35">
        <f t="shared" ref="J154" si="789">SUM(K154:M154)</f>
        <v>63151.287810749993</v>
      </c>
      <c r="K154" s="35">
        <v>42707.902415680001</v>
      </c>
      <c r="L154" s="35">
        <v>19542.844217809998</v>
      </c>
      <c r="M154" s="35">
        <v>900.54117726000004</v>
      </c>
      <c r="N154" s="35">
        <f t="shared" ref="N154" si="790">SUM(O154:P154)</f>
        <v>182892.50961429</v>
      </c>
      <c r="O154" s="35">
        <v>119456.69208118001</v>
      </c>
      <c r="P154" s="35">
        <f t="shared" ref="P154" si="791">SUM(Q154:S154)</f>
        <v>63435.817533109999</v>
      </c>
      <c r="Q154" s="35">
        <v>44887.464679069999</v>
      </c>
      <c r="R154" s="35">
        <v>13158.69614831</v>
      </c>
      <c r="S154" s="35">
        <v>5389.6567057299999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393382.89300213003</v>
      </c>
      <c r="C155" s="35">
        <f t="shared" ref="C155" si="792">I155+O155</f>
        <v>262625.56685369997</v>
      </c>
      <c r="D155" s="35">
        <f t="shared" ref="D155" si="793">J155+P155</f>
        <v>130757.32614843</v>
      </c>
      <c r="E155" s="35">
        <f t="shared" ref="E155" si="794">K155+Q155</f>
        <v>92049.584432860007</v>
      </c>
      <c r="F155" s="35">
        <f t="shared" ref="F155" si="795">L155+R155</f>
        <v>32399.461782710001</v>
      </c>
      <c r="G155" s="35">
        <f t="shared" ref="G155" si="796">M155+S155</f>
        <v>6308.2799328599995</v>
      </c>
      <c r="H155" s="35">
        <f t="shared" ref="H155" si="797">SUM(I155:J155)</f>
        <v>207562.41207531001</v>
      </c>
      <c r="I155" s="35">
        <v>143731.76444363</v>
      </c>
      <c r="J155" s="35">
        <f t="shared" ref="J155" si="798">SUM(K155:M155)</f>
        <v>63830.647631680004</v>
      </c>
      <c r="K155" s="35">
        <v>43248.843776020003</v>
      </c>
      <c r="L155" s="35">
        <v>19586.06982629</v>
      </c>
      <c r="M155" s="35">
        <v>995.73402937000003</v>
      </c>
      <c r="N155" s="35">
        <f t="shared" ref="N155" si="799">SUM(O155:P155)</f>
        <v>185820.48092682002</v>
      </c>
      <c r="O155" s="35">
        <v>118893.80241007</v>
      </c>
      <c r="P155" s="35">
        <f t="shared" ref="P155" si="800">SUM(Q155:S155)</f>
        <v>66926.678516750006</v>
      </c>
      <c r="Q155" s="35">
        <v>48800.740656840004</v>
      </c>
      <c r="R155" s="35">
        <v>12813.391956419999</v>
      </c>
      <c r="S155" s="35">
        <v>5312.5459034899995</v>
      </c>
      <c r="T155" s="35"/>
      <c r="U155" s="35"/>
      <c r="V155" s="35"/>
      <c r="W155" s="35"/>
      <c r="X155" s="35"/>
      <c r="Y155" s="35"/>
    </row>
    <row r="156" spans="1:25" collapsed="1">
      <c r="A156" s="9">
        <v>44958</v>
      </c>
      <c r="B156" s="35">
        <v>398656.36947020004</v>
      </c>
      <c r="C156" s="35">
        <f t="shared" ref="C156" si="801">I156+O156</f>
        <v>261885.02867626003</v>
      </c>
      <c r="D156" s="35">
        <f t="shared" ref="D156" si="802">J156+P156</f>
        <v>136771.34079394001</v>
      </c>
      <c r="E156" s="35">
        <f t="shared" ref="E156" si="803">K156+Q156</f>
        <v>98856.357310569991</v>
      </c>
      <c r="F156" s="35">
        <f t="shared" ref="F156" si="804">L156+R156</f>
        <v>31504.017906339999</v>
      </c>
      <c r="G156" s="35">
        <f t="shared" ref="G156" si="805">M156+S156</f>
        <v>6410.9655770299996</v>
      </c>
      <c r="H156" s="35">
        <f t="shared" ref="H156" si="806">SUM(I156:J156)</f>
        <v>209764.83870182</v>
      </c>
      <c r="I156" s="35">
        <v>144406.18395745</v>
      </c>
      <c r="J156" s="35">
        <f t="shared" ref="J156" si="807">SUM(K156:M156)</f>
        <v>65358.654744369996</v>
      </c>
      <c r="K156" s="35">
        <v>45208.281196719996</v>
      </c>
      <c r="L156" s="35">
        <v>19169.05402625</v>
      </c>
      <c r="M156" s="35">
        <v>981.31952139999999</v>
      </c>
      <c r="N156" s="35">
        <f t="shared" ref="N156" si="808">SUM(O156:P156)</f>
        <v>188891.53076838003</v>
      </c>
      <c r="O156" s="35">
        <v>117478.84471881001</v>
      </c>
      <c r="P156" s="35">
        <f t="shared" ref="P156" si="809">SUM(Q156:S156)</f>
        <v>71412.686049570009</v>
      </c>
      <c r="Q156" s="35">
        <v>53648.076113850002</v>
      </c>
      <c r="R156" s="35">
        <v>12334.963880090001</v>
      </c>
      <c r="S156" s="35">
        <v>5429.6460556299999</v>
      </c>
      <c r="T156" s="35"/>
      <c r="U156" s="35"/>
      <c r="V156" s="35"/>
      <c r="W156" s="35"/>
      <c r="X156" s="35"/>
      <c r="Y156" s="35"/>
    </row>
    <row r="157" spans="1:25">
      <c r="A157" s="9">
        <v>44986</v>
      </c>
      <c r="B157" s="35">
        <v>404941.94928057003</v>
      </c>
      <c r="C157" s="35">
        <f t="shared" ref="C157" si="810">I157+O157</f>
        <v>263155.0758774</v>
      </c>
      <c r="D157" s="35">
        <f t="shared" ref="D157" si="811">J157+P157</f>
        <v>141786.87340316997</v>
      </c>
      <c r="E157" s="35">
        <f t="shared" ref="E157" si="812">K157+Q157</f>
        <v>108416.43569576</v>
      </c>
      <c r="F157" s="35">
        <f t="shared" ref="F157" si="813">L157+R157</f>
        <v>27202.043497580002</v>
      </c>
      <c r="G157" s="35">
        <f t="shared" ref="G157" si="814">M157+S157</f>
        <v>6168.3942098300004</v>
      </c>
      <c r="H157" s="35">
        <f t="shared" ref="H157" si="815">SUM(I157:J157)</f>
        <v>214178.98955612001</v>
      </c>
      <c r="I157" s="35">
        <v>144826.78162866001</v>
      </c>
      <c r="J157" s="35">
        <f t="shared" ref="J157" si="816">SUM(K157:M157)</f>
        <v>69352.207927459996</v>
      </c>
      <c r="K157" s="35">
        <v>52097.722063089997</v>
      </c>
      <c r="L157" s="35">
        <v>16364.74499786</v>
      </c>
      <c r="M157" s="35">
        <v>889.74086650999993</v>
      </c>
      <c r="N157" s="35">
        <f t="shared" ref="N157" si="817">SUM(O157:P157)</f>
        <v>190762.95972444999</v>
      </c>
      <c r="O157" s="35">
        <v>118328.29424874</v>
      </c>
      <c r="P157" s="35">
        <f t="shared" ref="P157" si="818">SUM(Q157:S157)</f>
        <v>72434.66547570999</v>
      </c>
      <c r="Q157" s="35">
        <v>56318.713632669998</v>
      </c>
      <c r="R157" s="35">
        <v>10837.29849972</v>
      </c>
      <c r="S157" s="35">
        <v>5278.6533433200002</v>
      </c>
      <c r="T157" s="35"/>
      <c r="U157" s="35"/>
      <c r="V157" s="35"/>
      <c r="W157" s="35"/>
      <c r="X157" s="35"/>
      <c r="Y157" s="35"/>
    </row>
    <row r="158" spans="1:25">
      <c r="A158" s="9">
        <v>45017</v>
      </c>
      <c r="B158" s="35">
        <v>407347.99743758002</v>
      </c>
      <c r="C158" s="35">
        <f t="shared" ref="C158" si="819">I158+O158</f>
        <v>265167.59088440001</v>
      </c>
      <c r="D158" s="35">
        <f t="shared" ref="D158" si="820">J158+P158</f>
        <v>142180.40655318002</v>
      </c>
      <c r="E158" s="35">
        <f t="shared" ref="E158" si="821">K158+Q158</f>
        <v>108019.05308658001</v>
      </c>
      <c r="F158" s="35">
        <f t="shared" ref="F158" si="822">L158+R158</f>
        <v>27888.500464839999</v>
      </c>
      <c r="G158" s="35">
        <f t="shared" ref="G158" si="823">M158+S158</f>
        <v>6272.8530017599996</v>
      </c>
      <c r="H158" s="35">
        <f t="shared" ref="H158" si="824">SUM(I158:J158)</f>
        <v>217983.97850796999</v>
      </c>
      <c r="I158" s="35">
        <v>145449.52701833</v>
      </c>
      <c r="J158" s="35">
        <f t="shared" ref="J158" si="825">SUM(K158:M158)</f>
        <v>72534.451489640007</v>
      </c>
      <c r="K158" s="35">
        <v>54569.188212250003</v>
      </c>
      <c r="L158" s="35">
        <v>16996.168764239999</v>
      </c>
      <c r="M158" s="35">
        <v>969.09451315000001</v>
      </c>
      <c r="N158" s="35">
        <f t="shared" ref="N158" si="826">SUM(O158:P158)</f>
        <v>189364.01892960997</v>
      </c>
      <c r="O158" s="35">
        <v>119718.06386606999</v>
      </c>
      <c r="P158" s="35">
        <f t="shared" ref="P158" si="827">SUM(Q158:S158)</f>
        <v>69645.955063539994</v>
      </c>
      <c r="Q158" s="35">
        <v>53449.86487433</v>
      </c>
      <c r="R158" s="35">
        <v>10892.331700600002</v>
      </c>
      <c r="S158" s="35">
        <v>5303.7584886099994</v>
      </c>
      <c r="T158" s="35"/>
      <c r="U158" s="35"/>
      <c r="V158" s="35"/>
      <c r="W158" s="35"/>
      <c r="X158" s="35"/>
      <c r="Y158" s="35"/>
    </row>
    <row r="159" spans="1:25">
      <c r="A159" s="9">
        <v>45047</v>
      </c>
      <c r="B159" s="35">
        <v>407459.57124414999</v>
      </c>
      <c r="C159" s="35">
        <f t="shared" ref="C159" si="828">I159+O159</f>
        <v>263726.52009379002</v>
      </c>
      <c r="D159" s="35">
        <f t="shared" ref="D159" si="829">J159+P159</f>
        <v>143733.05115036</v>
      </c>
      <c r="E159" s="35">
        <f t="shared" ref="E159" si="830">K159+Q159</f>
        <v>102833.18305659</v>
      </c>
      <c r="F159" s="35">
        <f t="shared" ref="F159" si="831">L159+R159</f>
        <v>34467.347650340002</v>
      </c>
      <c r="G159" s="35">
        <f t="shared" ref="G159" si="832">M159+S159</f>
        <v>6432.5204434300003</v>
      </c>
      <c r="H159" s="35">
        <f t="shared" ref="H159" si="833">SUM(I159:J159)</f>
        <v>222867.40829485998</v>
      </c>
      <c r="I159" s="35">
        <v>146546.2199803</v>
      </c>
      <c r="J159" s="35">
        <f t="shared" ref="J159" si="834">SUM(K159:M159)</f>
        <v>76321.18831456</v>
      </c>
      <c r="K159" s="35">
        <v>53644.134023099999</v>
      </c>
      <c r="L159" s="35">
        <v>21628.06243672</v>
      </c>
      <c r="M159" s="35">
        <v>1048.99185474</v>
      </c>
      <c r="N159" s="35">
        <f t="shared" ref="N159" si="835">SUM(O159:P159)</f>
        <v>184592.16294929001</v>
      </c>
      <c r="O159" s="35">
        <v>117180.30011349</v>
      </c>
      <c r="P159" s="35">
        <f t="shared" ref="P159" si="836">SUM(Q159:S159)</f>
        <v>67411.862835799999</v>
      </c>
      <c r="Q159" s="35">
        <v>49189.049033490002</v>
      </c>
      <c r="R159" s="35">
        <v>12839.28521362</v>
      </c>
      <c r="S159" s="35">
        <v>5383.5285886900001</v>
      </c>
      <c r="T159" s="35"/>
      <c r="U159" s="35"/>
      <c r="V159" s="35"/>
      <c r="W159" s="35"/>
      <c r="X159" s="35"/>
      <c r="Y159" s="35"/>
    </row>
    <row r="160" spans="1:25">
      <c r="A160" s="9">
        <v>45078</v>
      </c>
      <c r="B160" s="35">
        <v>416299.53438348998</v>
      </c>
      <c r="C160" s="35">
        <f t="shared" ref="C160" si="837">I160+O160</f>
        <v>270737.38391475001</v>
      </c>
      <c r="D160" s="35">
        <f t="shared" ref="D160" si="838">J160+P160</f>
        <v>145562.15046874003</v>
      </c>
      <c r="E160" s="35">
        <f t="shared" ref="E160" si="839">K160+Q160</f>
        <v>104307.04253313001</v>
      </c>
      <c r="F160" s="35">
        <f t="shared" ref="F160" si="840">L160+R160</f>
        <v>34830.20533864</v>
      </c>
      <c r="G160" s="35">
        <f t="shared" ref="G160" si="841">M160+S160</f>
        <v>6424.9025969699996</v>
      </c>
      <c r="H160" s="35">
        <f t="shared" ref="H160" si="842">SUM(I160:J160)</f>
        <v>232243.21208905999</v>
      </c>
      <c r="I160" s="35">
        <v>152816.58115293999</v>
      </c>
      <c r="J160" s="35">
        <f t="shared" ref="J160" si="843">SUM(K160:M160)</f>
        <v>79426.630936120011</v>
      </c>
      <c r="K160" s="35">
        <v>56026.503457780003</v>
      </c>
      <c r="L160" s="35">
        <v>22282.284477500001</v>
      </c>
      <c r="M160" s="35">
        <v>1117.8430008400001</v>
      </c>
      <c r="N160" s="35">
        <f t="shared" ref="N160" si="844">SUM(O160:P160)</f>
        <v>184056.32229442999</v>
      </c>
      <c r="O160" s="35">
        <v>117920.80276181</v>
      </c>
      <c r="P160" s="35">
        <f t="shared" ref="P160" si="845">SUM(Q160:S160)</f>
        <v>66135.519532620005</v>
      </c>
      <c r="Q160" s="35">
        <v>48280.539075350003</v>
      </c>
      <c r="R160" s="35">
        <v>12547.920861140001</v>
      </c>
      <c r="S160" s="35">
        <v>5307.0595961299996</v>
      </c>
      <c r="T160" s="35"/>
      <c r="U160" s="35"/>
      <c r="V160" s="35"/>
      <c r="W160" s="35"/>
      <c r="X160" s="35"/>
      <c r="Y160" s="35"/>
    </row>
    <row r="161" spans="1:25">
      <c r="A161" s="9">
        <v>45108</v>
      </c>
      <c r="B161" s="35">
        <v>420356.69796676002</v>
      </c>
      <c r="C161" s="35">
        <f t="shared" ref="C161" si="846">I161+O161</f>
        <v>274460.46434501</v>
      </c>
      <c r="D161" s="35">
        <f t="shared" ref="D161" si="847">J161+P161</f>
        <v>145896.23362175</v>
      </c>
      <c r="E161" s="35">
        <f t="shared" ref="E161" si="848">K161+Q161</f>
        <v>106894.73583678</v>
      </c>
      <c r="F161" s="35">
        <f t="shared" ref="F161" si="849">L161+R161</f>
        <v>32723.492575110002</v>
      </c>
      <c r="G161" s="35">
        <f t="shared" ref="G161" si="850">M161+S161</f>
        <v>6278.005209859999</v>
      </c>
      <c r="H161" s="35">
        <f t="shared" ref="H161" si="851">SUM(I161:J161)</f>
        <v>236937.99777846999</v>
      </c>
      <c r="I161" s="35">
        <v>155558.87938674999</v>
      </c>
      <c r="J161" s="35">
        <f t="shared" ref="J161" si="852">SUM(K161:M161)</f>
        <v>81379.118391719996</v>
      </c>
      <c r="K161" s="35">
        <v>59836.633965230001</v>
      </c>
      <c r="L161" s="35">
        <v>20347.214643890002</v>
      </c>
      <c r="M161" s="35">
        <v>1195.2697825999999</v>
      </c>
      <c r="N161" s="35">
        <f t="shared" ref="N161" si="853">SUM(O161:P161)</f>
        <v>183418.70018828998</v>
      </c>
      <c r="O161" s="35">
        <v>118901.58495825999</v>
      </c>
      <c r="P161" s="35">
        <f t="shared" ref="P161" si="854">SUM(Q161:S161)</f>
        <v>64517.115230030002</v>
      </c>
      <c r="Q161" s="35">
        <v>47058.101871550003</v>
      </c>
      <c r="R161" s="35">
        <v>12376.27793122</v>
      </c>
      <c r="S161" s="35">
        <v>5082.7354272599996</v>
      </c>
      <c r="T161" s="35"/>
      <c r="U161" s="35"/>
      <c r="V161" s="35"/>
      <c r="W161" s="35"/>
      <c r="X161" s="35"/>
      <c r="Y161" s="35"/>
    </row>
    <row r="162" spans="1:25">
      <c r="A162" s="9">
        <v>45139</v>
      </c>
      <c r="B162" s="35">
        <v>423914.05161699001</v>
      </c>
      <c r="C162" s="35">
        <f t="shared" ref="C162" si="855">I162+O162</f>
        <v>266811.85088852001</v>
      </c>
      <c r="D162" s="35">
        <f t="shared" ref="D162" si="856">J162+P162</f>
        <v>157102.20072846999</v>
      </c>
      <c r="E162" s="35">
        <f t="shared" ref="E162" si="857">K162+Q162</f>
        <v>116651.24204737</v>
      </c>
      <c r="F162" s="35">
        <f t="shared" ref="F162" si="858">L162+R162</f>
        <v>34156.903296789998</v>
      </c>
      <c r="G162" s="35">
        <f t="shared" ref="G162" si="859">M162+S162</f>
        <v>6294.0553843099997</v>
      </c>
      <c r="H162" s="35">
        <f t="shared" ref="H162" si="860">SUM(I162:J162)</f>
        <v>239658.55140766001</v>
      </c>
      <c r="I162" s="35">
        <v>152571.64878925</v>
      </c>
      <c r="J162" s="35">
        <f t="shared" ref="J162" si="861">SUM(K162:M162)</f>
        <v>87086.902618409993</v>
      </c>
      <c r="K162" s="35">
        <v>64576.58102836</v>
      </c>
      <c r="L162" s="35">
        <v>21211.3870986</v>
      </c>
      <c r="M162" s="35">
        <v>1298.93449145</v>
      </c>
      <c r="N162" s="35">
        <f t="shared" ref="N162" si="862">SUM(O162:P162)</f>
        <v>184255.50020933</v>
      </c>
      <c r="O162" s="35">
        <v>114240.20209927</v>
      </c>
      <c r="P162" s="35">
        <f t="shared" ref="P162" si="863">SUM(Q162:S162)</f>
        <v>70015.298110060001</v>
      </c>
      <c r="Q162" s="35">
        <v>52074.661019010004</v>
      </c>
      <c r="R162" s="35">
        <v>12945.51619819</v>
      </c>
      <c r="S162" s="35">
        <v>4995.1208928599999</v>
      </c>
      <c r="T162" s="35"/>
      <c r="U162" s="35"/>
      <c r="V162" s="35"/>
      <c r="W162" s="35"/>
      <c r="X162" s="35"/>
      <c r="Y162" s="35"/>
    </row>
    <row r="163" spans="1:25">
      <c r="A163" s="9">
        <v>45170</v>
      </c>
      <c r="B163" s="35">
        <v>431082.73669478</v>
      </c>
      <c r="C163" s="35">
        <f t="shared" ref="C163" si="864">I163+O163</f>
        <v>270281.79001878999</v>
      </c>
      <c r="D163" s="35">
        <f t="shared" ref="D163" si="865">J163+P163</f>
        <v>160800.94667599001</v>
      </c>
      <c r="E163" s="35">
        <f t="shared" ref="E163" si="866">K163+Q163</f>
        <v>120462.41859781</v>
      </c>
      <c r="F163" s="35">
        <f t="shared" ref="F163" si="867">L163+R163</f>
        <v>34070.167582870003</v>
      </c>
      <c r="G163" s="35">
        <f t="shared" ref="G163" si="868">M163+S163</f>
        <v>6268.3604953100003</v>
      </c>
      <c r="H163" s="35">
        <f t="shared" ref="H163" si="869">SUM(I163:J163)</f>
        <v>243700.98615744</v>
      </c>
      <c r="I163" s="35">
        <v>154502.64653331999</v>
      </c>
      <c r="J163" s="35">
        <f t="shared" ref="J163" si="870">SUM(K163:M163)</f>
        <v>89198.33962412001</v>
      </c>
      <c r="K163" s="35">
        <v>66858.099736849996</v>
      </c>
      <c r="L163" s="35">
        <v>20975.462692740002</v>
      </c>
      <c r="M163" s="35">
        <v>1364.7771945300001</v>
      </c>
      <c r="N163" s="35">
        <f t="shared" ref="N163" si="871">SUM(O163:P163)</f>
        <v>187381.75053733998</v>
      </c>
      <c r="O163" s="35">
        <v>115779.14348546999</v>
      </c>
      <c r="P163" s="35">
        <f t="shared" ref="P163" si="872">SUM(Q163:S163)</f>
        <v>71602.607051869985</v>
      </c>
      <c r="Q163" s="35">
        <v>53604.318860959997</v>
      </c>
      <c r="R163" s="35">
        <v>13094.704890129999</v>
      </c>
      <c r="S163" s="35">
        <v>4903.5833007800002</v>
      </c>
      <c r="T163" s="35"/>
      <c r="U163" s="35"/>
      <c r="V163" s="35"/>
      <c r="W163" s="35"/>
      <c r="X163" s="35"/>
      <c r="Y163" s="35"/>
    </row>
    <row r="164" spans="1:25">
      <c r="A164" s="9">
        <v>45200</v>
      </c>
      <c r="B164" s="35">
        <v>434454.48976798001</v>
      </c>
      <c r="C164" s="35">
        <f t="shared" ref="C164" si="873">I164+O164</f>
        <v>270708.62563749001</v>
      </c>
      <c r="D164" s="35">
        <f t="shared" ref="D164" si="874">J164+P164</f>
        <v>163745.86413048999</v>
      </c>
      <c r="E164" s="35">
        <f t="shared" ref="E164" si="875">K164+Q164</f>
        <v>122532.17298817</v>
      </c>
      <c r="F164" s="35">
        <f t="shared" ref="F164" si="876">L164+R164</f>
        <v>34927.896478809998</v>
      </c>
      <c r="G164" s="35">
        <f t="shared" ref="G164" si="877">M164+S164</f>
        <v>6285.7946635100006</v>
      </c>
      <c r="H164" s="35">
        <f t="shared" ref="H164" si="878">SUM(I164:J164)</f>
        <v>243394.32370292</v>
      </c>
      <c r="I164" s="35">
        <v>153105.08902302</v>
      </c>
      <c r="J164" s="35">
        <f t="shared" ref="J164" si="879">SUM(K164:M164)</f>
        <v>90289.234679899993</v>
      </c>
      <c r="K164" s="35">
        <v>67346.193306770001</v>
      </c>
      <c r="L164" s="35">
        <v>21511.74814123</v>
      </c>
      <c r="M164" s="35">
        <v>1431.2932318999999</v>
      </c>
      <c r="N164" s="35">
        <f t="shared" ref="N164" si="880">SUM(O164:P164)</f>
        <v>191060.16606506001</v>
      </c>
      <c r="O164" s="35">
        <v>117603.53661446999</v>
      </c>
      <c r="P164" s="35">
        <f t="shared" ref="P164" si="881">SUM(Q164:S164)</f>
        <v>73456.62945059</v>
      </c>
      <c r="Q164" s="35">
        <v>55185.9796814</v>
      </c>
      <c r="R164" s="35">
        <v>13416.14833758</v>
      </c>
      <c r="S164" s="35">
        <v>4854.5014316100005</v>
      </c>
      <c r="T164" s="35"/>
      <c r="U164" s="35"/>
      <c r="V164" s="35"/>
      <c r="W164" s="35"/>
      <c r="X164" s="35"/>
      <c r="Y164" s="35"/>
    </row>
    <row r="165" spans="1:25">
      <c r="A165" s="9">
        <v>45231</v>
      </c>
      <c r="B165" s="35">
        <v>444564.38335801999</v>
      </c>
      <c r="C165" s="35">
        <f t="shared" ref="C165" si="882">I165+O165</f>
        <v>276520.93444827001</v>
      </c>
      <c r="D165" s="35">
        <f t="shared" ref="D165" si="883">J165+P165</f>
        <v>168043.44890974998</v>
      </c>
      <c r="E165" s="35">
        <f t="shared" ref="E165" si="884">K165+Q165</f>
        <v>123943.57530473999</v>
      </c>
      <c r="F165" s="35">
        <f t="shared" ref="F165" si="885">L165+R165</f>
        <v>37863.141062529998</v>
      </c>
      <c r="G165" s="35">
        <f t="shared" ref="G165" si="886">M165+S165</f>
        <v>6236.7325424800001</v>
      </c>
      <c r="H165" s="35">
        <f t="shared" ref="H165" si="887">SUM(I165:J165)</f>
        <v>250183.72530827002</v>
      </c>
      <c r="I165" s="35">
        <v>157421.43501168001</v>
      </c>
      <c r="J165" s="35">
        <f t="shared" ref="J165" si="888">SUM(K165:M165)</f>
        <v>92762.290296589999</v>
      </c>
      <c r="K165" s="35">
        <v>67304.620360729998</v>
      </c>
      <c r="L165" s="35">
        <v>23973.523593080001</v>
      </c>
      <c r="M165" s="35">
        <v>1484.1463427800002</v>
      </c>
      <c r="N165" s="35">
        <f t="shared" ref="N165" si="889">SUM(O165:P165)</f>
        <v>194380.65804975</v>
      </c>
      <c r="O165" s="35">
        <v>119099.49943659001</v>
      </c>
      <c r="P165" s="35">
        <f t="shared" ref="P165" si="890">SUM(Q165:S165)</f>
        <v>75281.158613159991</v>
      </c>
      <c r="Q165" s="35">
        <v>56638.954944009995</v>
      </c>
      <c r="R165" s="35">
        <v>13889.617469449999</v>
      </c>
      <c r="S165" s="35">
        <v>4752.5861997000002</v>
      </c>
      <c r="T165" s="35"/>
      <c r="U165" s="35"/>
      <c r="V165" s="35"/>
      <c r="W165" s="35"/>
      <c r="X165" s="35"/>
      <c r="Y165" s="35"/>
    </row>
    <row r="166" spans="1:25">
      <c r="A166" s="9">
        <v>45261</v>
      </c>
      <c r="B166" s="35">
        <v>472309.24777889001</v>
      </c>
      <c r="C166" s="35">
        <f t="shared" ref="C166" si="891">I166+O166</f>
        <v>299443.99020603002</v>
      </c>
      <c r="D166" s="35">
        <f t="shared" ref="D166" si="892">J166+P166</f>
        <v>172865.25757285999</v>
      </c>
      <c r="E166" s="35">
        <f t="shared" ref="E166" si="893">K166+Q166</f>
        <v>130477.70784240999</v>
      </c>
      <c r="F166" s="35">
        <f t="shared" ref="F166" si="894">L166+R166</f>
        <v>35580.128640019997</v>
      </c>
      <c r="G166" s="35">
        <f t="shared" ref="G166" si="895">M166+S166</f>
        <v>6807.4210904299998</v>
      </c>
      <c r="H166" s="35">
        <f t="shared" ref="H166" si="896">SUM(I166:J166)</f>
        <v>266464.79989407002</v>
      </c>
      <c r="I166" s="35">
        <v>171153.87881874002</v>
      </c>
      <c r="J166" s="35">
        <f t="shared" ref="J166" si="897">SUM(K166:M166)</f>
        <v>95310.921075329999</v>
      </c>
      <c r="K166" s="35">
        <v>72732.933029699998</v>
      </c>
      <c r="L166" s="35">
        <v>20936.687126389999</v>
      </c>
      <c r="M166" s="35">
        <v>1641.30091924</v>
      </c>
      <c r="N166" s="35">
        <f t="shared" ref="N166" si="898">SUM(O166:P166)</f>
        <v>205844.44788481999</v>
      </c>
      <c r="O166" s="35">
        <v>128290.11138729</v>
      </c>
      <c r="P166" s="35">
        <f t="shared" ref="P166" si="899">SUM(Q166:S166)</f>
        <v>77554.336497529992</v>
      </c>
      <c r="Q166" s="35">
        <v>57744.774812709999</v>
      </c>
      <c r="R166" s="35">
        <v>14643.441513629999</v>
      </c>
      <c r="S166" s="35">
        <v>5166.1201711899994</v>
      </c>
      <c r="T166" s="35"/>
      <c r="U166" s="35"/>
      <c r="V166" s="35"/>
      <c r="W166" s="35"/>
      <c r="X166" s="35"/>
      <c r="Y166" s="35"/>
    </row>
    <row r="167" spans="1:25">
      <c r="A167" s="9">
        <v>45292</v>
      </c>
      <c r="B167" s="35">
        <v>457981.80862777994</v>
      </c>
      <c r="C167" s="35">
        <f t="shared" ref="C167" si="900">I167+O167</f>
        <v>286100.63271480001</v>
      </c>
      <c r="D167" s="35">
        <f t="shared" ref="D167" si="901">J167+P167</f>
        <v>171881.17591297999</v>
      </c>
      <c r="E167" s="35">
        <f t="shared" ref="E167" si="902">K167+Q167</f>
        <v>129743.74238711002</v>
      </c>
      <c r="F167" s="35">
        <f t="shared" ref="F167" si="903">L167+R167</f>
        <v>35458.290959930004</v>
      </c>
      <c r="G167" s="35">
        <f t="shared" ref="G167" si="904">M167+S167</f>
        <v>6679.1425659400002</v>
      </c>
      <c r="H167" s="35">
        <f t="shared" ref="H167" si="905">SUM(I167:J167)</f>
        <v>257631.76686080001</v>
      </c>
      <c r="I167" s="35">
        <v>160943.41923532001</v>
      </c>
      <c r="J167" s="35">
        <f t="shared" ref="J167" si="906">SUM(K167:M167)</f>
        <v>96688.347625480004</v>
      </c>
      <c r="K167" s="35">
        <v>74188.507713880012</v>
      </c>
      <c r="L167" s="35">
        <v>20877.91692218</v>
      </c>
      <c r="M167" s="35">
        <v>1621.92298942</v>
      </c>
      <c r="N167" s="35">
        <f t="shared" ref="N167" si="907">SUM(O167:P167)</f>
        <v>200350.04176698002</v>
      </c>
      <c r="O167" s="35">
        <v>125157.21347948001</v>
      </c>
      <c r="P167" s="35">
        <f t="shared" ref="P167" si="908">SUM(Q167:S167)</f>
        <v>75192.8282875</v>
      </c>
      <c r="Q167" s="35">
        <v>55555.234673229999</v>
      </c>
      <c r="R167" s="35">
        <v>14580.374037750002</v>
      </c>
      <c r="S167" s="35">
        <v>5057.2195765200004</v>
      </c>
      <c r="T167" s="35"/>
      <c r="U167" s="35"/>
      <c r="V167" s="35"/>
      <c r="W167" s="35"/>
      <c r="X167" s="35"/>
      <c r="Y167" s="35"/>
    </row>
    <row r="168" spans="1:25">
      <c r="A168" s="9">
        <v>45323</v>
      </c>
      <c r="B168" s="35">
        <v>463310.64090122003</v>
      </c>
      <c r="C168" s="35">
        <f t="shared" ref="C168" si="909">I168+O168</f>
        <v>291118.56504215999</v>
      </c>
      <c r="D168" s="35">
        <f t="shared" ref="D168" si="910">J168+P168</f>
        <v>172192.07585905999</v>
      </c>
      <c r="E168" s="35">
        <f t="shared" ref="E168" si="911">K168+Q168</f>
        <v>129913.85951632999</v>
      </c>
      <c r="F168" s="35">
        <f t="shared" ref="F168" si="912">L168+R168</f>
        <v>35704.142489470003</v>
      </c>
      <c r="G168" s="35">
        <f t="shared" ref="G168" si="913">M168+S168</f>
        <v>6574.0738532599989</v>
      </c>
      <c r="H168" s="35">
        <f t="shared" ref="H168" si="914">SUM(I168:J168)</f>
        <v>262661.80613644002</v>
      </c>
      <c r="I168" s="35">
        <v>165142.57540308</v>
      </c>
      <c r="J168" s="35">
        <f t="shared" ref="J168" si="915">SUM(K168:M168)</f>
        <v>97519.230733359989</v>
      </c>
      <c r="K168" s="35">
        <v>74953.605387439995</v>
      </c>
      <c r="L168" s="35">
        <v>20996.638041509999</v>
      </c>
      <c r="M168" s="35">
        <v>1568.98730441</v>
      </c>
      <c r="N168" s="35">
        <f t="shared" ref="N168" si="916">SUM(O168:P168)</f>
        <v>200648.83476478001</v>
      </c>
      <c r="O168" s="35">
        <v>125975.98963908</v>
      </c>
      <c r="P168" s="35">
        <f t="shared" ref="P168" si="917">SUM(Q168:S168)</f>
        <v>74672.845125699998</v>
      </c>
      <c r="Q168" s="35">
        <v>54960.254128889996</v>
      </c>
      <c r="R168" s="35">
        <v>14707.50444796</v>
      </c>
      <c r="S168" s="35">
        <v>5005.0865488499994</v>
      </c>
      <c r="T168" s="35"/>
      <c r="U168" s="35"/>
      <c r="V168" s="35"/>
      <c r="W168" s="35"/>
      <c r="X168" s="35"/>
      <c r="Y168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.109375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4.3320312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0" customFormat="1" ht="14.4">
      <c r="A1" s="4" t="s">
        <v>129</v>
      </c>
    </row>
    <row r="2" spans="1:23" s="10" customFormat="1" ht="5.25" customHeight="1">
      <c r="A2" s="41"/>
    </row>
    <row r="3" spans="1:23" ht="25.5" customHeight="1">
      <c r="A3" s="220" t="s">
        <v>106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</row>
    <row r="4" spans="1:23" ht="12.75" customHeight="1">
      <c r="A4" s="214" t="s">
        <v>186</v>
      </c>
      <c r="B4" s="225"/>
      <c r="C4" s="225"/>
      <c r="D4" s="225"/>
      <c r="E4" s="225"/>
      <c r="F4" s="225"/>
    </row>
    <row r="5" spans="1:23" ht="12.75" customHeight="1">
      <c r="A5" s="22" t="s">
        <v>231</v>
      </c>
    </row>
    <row r="6" spans="1:23" ht="12.75" customHeight="1">
      <c r="A6" s="240" t="s">
        <v>0</v>
      </c>
      <c r="B6" s="244" t="s">
        <v>1</v>
      </c>
      <c r="C6" s="234" t="s">
        <v>50</v>
      </c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6"/>
    </row>
    <row r="7" spans="1:23" s="23" customFormat="1" ht="12.75" customHeight="1">
      <c r="A7" s="241"/>
      <c r="B7" s="245"/>
      <c r="C7" s="230" t="s">
        <v>49</v>
      </c>
      <c r="D7" s="230" t="s">
        <v>48</v>
      </c>
      <c r="E7" s="230" t="s">
        <v>47</v>
      </c>
      <c r="F7" s="230" t="s">
        <v>46</v>
      </c>
      <c r="G7" s="230" t="s">
        <v>45</v>
      </c>
      <c r="H7" s="230" t="s">
        <v>44</v>
      </c>
      <c r="I7" s="230" t="s">
        <v>43</v>
      </c>
      <c r="J7" s="230" t="s">
        <v>42</v>
      </c>
      <c r="K7" s="230" t="s">
        <v>41</v>
      </c>
      <c r="L7" s="230" t="s">
        <v>40</v>
      </c>
      <c r="M7" s="233" t="s">
        <v>263</v>
      </c>
      <c r="N7" s="230" t="s">
        <v>39</v>
      </c>
      <c r="O7" s="230" t="s">
        <v>38</v>
      </c>
      <c r="P7" s="230" t="s">
        <v>52</v>
      </c>
      <c r="Q7" s="230" t="s">
        <v>37</v>
      </c>
      <c r="R7" s="230" t="s">
        <v>36</v>
      </c>
      <c r="S7" s="237" t="s">
        <v>35</v>
      </c>
      <c r="T7" s="230" t="s">
        <v>34</v>
      </c>
    </row>
    <row r="8" spans="1:23" s="23" customFormat="1" ht="12.75" customHeight="1">
      <c r="A8" s="242"/>
      <c r="B8" s="246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8"/>
      <c r="T8" s="231"/>
    </row>
    <row r="9" spans="1:23" s="23" customFormat="1" ht="71.25" customHeight="1">
      <c r="A9" s="243"/>
      <c r="B9" s="247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9"/>
      <c r="T9" s="232"/>
    </row>
    <row r="10" spans="1:23" s="23" customFormat="1" collapsed="1">
      <c r="A10" s="170">
        <v>1</v>
      </c>
      <c r="B10" s="171">
        <v>2</v>
      </c>
      <c r="C10" s="172">
        <v>3</v>
      </c>
      <c r="D10" s="171">
        <v>4</v>
      </c>
      <c r="E10" s="172">
        <v>5</v>
      </c>
      <c r="F10" s="171">
        <v>6</v>
      </c>
      <c r="G10" s="172">
        <v>7</v>
      </c>
      <c r="H10" s="171">
        <v>8</v>
      </c>
      <c r="I10" s="172">
        <v>9</v>
      </c>
      <c r="J10" s="171">
        <v>10</v>
      </c>
      <c r="K10" s="172">
        <v>11</v>
      </c>
      <c r="L10" s="171">
        <v>12</v>
      </c>
      <c r="M10" s="172">
        <v>13</v>
      </c>
      <c r="N10" s="171">
        <v>14</v>
      </c>
      <c r="O10" s="172">
        <v>15</v>
      </c>
      <c r="P10" s="171">
        <v>16</v>
      </c>
      <c r="Q10" s="172">
        <v>17</v>
      </c>
      <c r="R10" s="171">
        <v>18</v>
      </c>
      <c r="S10" s="172">
        <v>19</v>
      </c>
      <c r="T10" s="171">
        <v>20</v>
      </c>
      <c r="U10" s="120"/>
      <c r="V10" s="120"/>
      <c r="W10" s="120"/>
    </row>
    <row r="11" spans="1:23" hidden="1" outlineLevel="1">
      <c r="A11" s="9">
        <v>40544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</row>
    <row r="12" spans="1:23" hidden="1" outlineLevel="1">
      <c r="A12" s="9">
        <v>40575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</row>
    <row r="13" spans="1:23" hidden="1" outlineLevel="1">
      <c r="A13" s="9">
        <v>40603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</row>
    <row r="14" spans="1:23" hidden="1" outlineLevel="1">
      <c r="A14" s="9">
        <v>40634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</row>
    <row r="15" spans="1:23" hidden="1" outlineLevel="1">
      <c r="A15" s="9">
        <v>40664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</row>
    <row r="16" spans="1:23" hidden="1" outlineLevel="1">
      <c r="A16" s="9">
        <v>40695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</row>
    <row r="17" spans="1:22" hidden="1" outlineLevel="1">
      <c r="A17" s="9">
        <v>40725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</row>
    <row r="18" spans="1:22" hidden="1" outlineLevel="1">
      <c r="A18" s="9">
        <v>40756</v>
      </c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</row>
    <row r="19" spans="1:22" hidden="1" outlineLevel="1">
      <c r="A19" s="9">
        <v>40787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</row>
    <row r="20" spans="1:22" hidden="1" outlineLevel="1">
      <c r="A20" s="9">
        <v>40817</v>
      </c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</row>
    <row r="21" spans="1:22" hidden="1" outlineLevel="1">
      <c r="A21" s="9">
        <v>40848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</row>
    <row r="22" spans="1:22" hidden="1" outlineLevel="1">
      <c r="A22" s="9">
        <v>40878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</row>
    <row r="23" spans="1:22" hidden="1" outlineLevel="1">
      <c r="A23" s="9">
        <v>40909</v>
      </c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</row>
    <row r="24" spans="1:22" hidden="1" outlineLevel="1">
      <c r="A24" s="9">
        <v>40940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</row>
    <row r="25" spans="1:22" hidden="1" outlineLevel="1">
      <c r="A25" s="9">
        <v>40969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</row>
    <row r="26" spans="1:22" hidden="1" outlineLevel="1">
      <c r="A26" s="9">
        <v>41000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</row>
    <row r="27" spans="1:22" hidden="1" outlineLevel="1">
      <c r="A27" s="9">
        <v>41030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</row>
    <row r="28" spans="1:22" hidden="1" outlineLevel="1">
      <c r="A28" s="9">
        <v>41061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</row>
    <row r="29" spans="1:22" hidden="1" outlineLevel="1">
      <c r="A29" s="9">
        <v>41091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</row>
    <row r="30" spans="1:22" hidden="1" outlineLevel="1">
      <c r="A30" s="9">
        <v>41122</v>
      </c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</row>
    <row r="31" spans="1:22" hidden="1" outlineLevel="1">
      <c r="A31" s="9">
        <v>41153</v>
      </c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</row>
    <row r="32" spans="1:22" hidden="1" outlineLevel="1">
      <c r="A32" s="9">
        <v>41183</v>
      </c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</row>
    <row r="33" spans="1:22" hidden="1" outlineLevel="1">
      <c r="A33" s="9">
        <v>41214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</row>
    <row r="34" spans="1:22" hidden="1" outlineLevel="1">
      <c r="A34" s="9">
        <v>41244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</row>
    <row r="35" spans="1:22" hidden="1" outlineLevel="1">
      <c r="A35" s="9">
        <v>41275</v>
      </c>
      <c r="B35" s="117">
        <v>92335.975923539998</v>
      </c>
      <c r="C35" s="117">
        <v>15031.173393809997</v>
      </c>
      <c r="D35" s="117">
        <v>6715.1971936099999</v>
      </c>
      <c r="E35" s="117">
        <v>10765.146291840001</v>
      </c>
      <c r="F35" s="117">
        <v>4890.1396449600006</v>
      </c>
      <c r="G35" s="117">
        <v>148.63423782000001</v>
      </c>
      <c r="H35" s="117">
        <v>3905.0300016000006</v>
      </c>
      <c r="I35" s="117">
        <v>23411.1227287</v>
      </c>
      <c r="J35" s="117">
        <v>4709.6044242799999</v>
      </c>
      <c r="K35" s="117">
        <v>566.00426557000003</v>
      </c>
      <c r="L35" s="117">
        <v>7156.8108778800006</v>
      </c>
      <c r="M35" s="168" t="s">
        <v>189</v>
      </c>
      <c r="N35" s="117">
        <v>2837.1341852399996</v>
      </c>
      <c r="O35" s="117">
        <v>9606.4821378500001</v>
      </c>
      <c r="P35" s="117">
        <v>1185.7674912999998</v>
      </c>
      <c r="Q35" s="117">
        <v>189.76874412999999</v>
      </c>
      <c r="R35" s="117">
        <v>128.08236540999999</v>
      </c>
      <c r="S35" s="117">
        <v>736.57765625999991</v>
      </c>
      <c r="T35" s="117">
        <v>353.30028328000003</v>
      </c>
      <c r="U35" s="117"/>
      <c r="V35" s="117"/>
    </row>
    <row r="36" spans="1:22" hidden="1" outlineLevel="1">
      <c r="A36" s="9">
        <v>41306</v>
      </c>
      <c r="B36" s="117">
        <v>90603.734161290005</v>
      </c>
      <c r="C36" s="117">
        <v>15151.764573910001</v>
      </c>
      <c r="D36" s="117">
        <v>7274.3879466800008</v>
      </c>
      <c r="E36" s="117">
        <v>11398.61683239</v>
      </c>
      <c r="F36" s="117">
        <v>5337.7472013399993</v>
      </c>
      <c r="G36" s="117">
        <v>210.07175103999998</v>
      </c>
      <c r="H36" s="117">
        <v>3604.0905062700008</v>
      </c>
      <c r="I36" s="117">
        <v>21846.562189559998</v>
      </c>
      <c r="J36" s="117">
        <v>3889.1107954499998</v>
      </c>
      <c r="K36" s="117">
        <v>492.90576297000001</v>
      </c>
      <c r="L36" s="117">
        <v>7521.2889754500002</v>
      </c>
      <c r="M36" s="168" t="s">
        <v>189</v>
      </c>
      <c r="N36" s="117">
        <v>3120.9899855600002</v>
      </c>
      <c r="O36" s="117">
        <v>8085.8394710500006</v>
      </c>
      <c r="P36" s="117">
        <v>1075.3004658100001</v>
      </c>
      <c r="Q36" s="117">
        <v>209.13130544000001</v>
      </c>
      <c r="R36" s="117">
        <v>137.62359658999998</v>
      </c>
      <c r="S36" s="117">
        <v>895.33497501999989</v>
      </c>
      <c r="T36" s="117">
        <v>352.96782676000004</v>
      </c>
      <c r="U36" s="117"/>
      <c r="V36" s="117"/>
    </row>
    <row r="37" spans="1:22" hidden="1" outlineLevel="1">
      <c r="A37" s="9">
        <v>41334</v>
      </c>
      <c r="B37" s="117">
        <v>93046.662420640001</v>
      </c>
      <c r="C37" s="117">
        <v>15120.292538670001</v>
      </c>
      <c r="D37" s="117">
        <v>7187.4390727799992</v>
      </c>
      <c r="E37" s="117">
        <v>10754.429202009998</v>
      </c>
      <c r="F37" s="117">
        <v>5270.5645180300007</v>
      </c>
      <c r="G37" s="117">
        <v>213.52659882999995</v>
      </c>
      <c r="H37" s="117">
        <v>3531.3784651500005</v>
      </c>
      <c r="I37" s="117">
        <v>22867.005032649999</v>
      </c>
      <c r="J37" s="117">
        <v>3860.48684542</v>
      </c>
      <c r="K37" s="117">
        <v>530.04122930000005</v>
      </c>
      <c r="L37" s="117">
        <v>7947.7220850700005</v>
      </c>
      <c r="M37" s="168" t="s">
        <v>189</v>
      </c>
      <c r="N37" s="117">
        <v>3439.7932066300004</v>
      </c>
      <c r="O37" s="117">
        <v>9507.1731720299995</v>
      </c>
      <c r="P37" s="117">
        <v>1282.0800902899998</v>
      </c>
      <c r="Q37" s="117">
        <v>197.17082547999999</v>
      </c>
      <c r="R37" s="117">
        <v>144.53535163999999</v>
      </c>
      <c r="S37" s="117">
        <v>913.78579610000008</v>
      </c>
      <c r="T37" s="117">
        <v>279.23839056000003</v>
      </c>
      <c r="U37" s="117"/>
      <c r="V37" s="117"/>
    </row>
    <row r="38" spans="1:22" hidden="1" outlineLevel="1">
      <c r="A38" s="9">
        <v>41365</v>
      </c>
      <c r="B38" s="117">
        <v>94361.397300719982</v>
      </c>
      <c r="C38" s="117">
        <v>15246.6342377</v>
      </c>
      <c r="D38" s="117">
        <v>7144.3173423600001</v>
      </c>
      <c r="E38" s="117">
        <v>11607.87225176</v>
      </c>
      <c r="F38" s="117">
        <v>5651.2784786399998</v>
      </c>
      <c r="G38" s="117">
        <v>138.52834516999997</v>
      </c>
      <c r="H38" s="117">
        <v>3284.7100061900001</v>
      </c>
      <c r="I38" s="117">
        <v>23165.00781829</v>
      </c>
      <c r="J38" s="117">
        <v>4060.8049248500006</v>
      </c>
      <c r="K38" s="117">
        <v>606.44435142999998</v>
      </c>
      <c r="L38" s="117">
        <v>8535.9820911799998</v>
      </c>
      <c r="M38" s="168" t="s">
        <v>189</v>
      </c>
      <c r="N38" s="117">
        <v>3456.9645958500005</v>
      </c>
      <c r="O38" s="117">
        <v>8446.5054830000008</v>
      </c>
      <c r="P38" s="117">
        <v>1501.54582639</v>
      </c>
      <c r="Q38" s="117">
        <v>190.65565491999999</v>
      </c>
      <c r="R38" s="117">
        <v>146.23598960999999</v>
      </c>
      <c r="S38" s="117">
        <v>906.44151595000005</v>
      </c>
      <c r="T38" s="117">
        <v>271.46838743000001</v>
      </c>
      <c r="U38" s="117"/>
      <c r="V38" s="117"/>
    </row>
    <row r="39" spans="1:22" hidden="1" outlineLevel="1">
      <c r="A39" s="9">
        <v>41395</v>
      </c>
      <c r="B39" s="117">
        <v>94493.890432489992</v>
      </c>
      <c r="C39" s="117">
        <v>14872.414247950001</v>
      </c>
      <c r="D39" s="117">
        <v>7081.2433967700008</v>
      </c>
      <c r="E39" s="117">
        <v>12033.79450301</v>
      </c>
      <c r="F39" s="117">
        <v>5890.2293777499999</v>
      </c>
      <c r="G39" s="117">
        <v>192.18679169000001</v>
      </c>
      <c r="H39" s="117">
        <v>3511.1962198799997</v>
      </c>
      <c r="I39" s="117">
        <v>23564.354801630001</v>
      </c>
      <c r="J39" s="117">
        <v>4682.4828744199995</v>
      </c>
      <c r="K39" s="117">
        <v>623.50641273000008</v>
      </c>
      <c r="L39" s="117">
        <v>6854.1099279999999</v>
      </c>
      <c r="M39" s="168" t="s">
        <v>189</v>
      </c>
      <c r="N39" s="117">
        <v>3441.3008942199999</v>
      </c>
      <c r="O39" s="117">
        <v>8663.8663679700003</v>
      </c>
      <c r="P39" s="117">
        <v>1558.7146744700001</v>
      </c>
      <c r="Q39" s="117">
        <v>196.03626346999999</v>
      </c>
      <c r="R39" s="117">
        <v>149.62956207999997</v>
      </c>
      <c r="S39" s="117">
        <v>891.01948838999988</v>
      </c>
      <c r="T39" s="117">
        <v>287.80462806000003</v>
      </c>
      <c r="U39" s="117"/>
      <c r="V39" s="117"/>
    </row>
    <row r="40" spans="1:22" hidden="1" outlineLevel="1">
      <c r="A40" s="9">
        <v>41426</v>
      </c>
      <c r="B40" s="117">
        <v>91468.673237549985</v>
      </c>
      <c r="C40" s="117">
        <v>14352.813684979999</v>
      </c>
      <c r="D40" s="117">
        <v>7143.4882140999998</v>
      </c>
      <c r="E40" s="117">
        <v>12751.380450709998</v>
      </c>
      <c r="F40" s="117">
        <v>5798.1097333300004</v>
      </c>
      <c r="G40" s="117">
        <v>66.808473929999991</v>
      </c>
      <c r="H40" s="117">
        <v>3606.0699962400004</v>
      </c>
      <c r="I40" s="117">
        <v>22714.325882739999</v>
      </c>
      <c r="J40" s="117">
        <v>3957.4708101699994</v>
      </c>
      <c r="K40" s="117">
        <v>607.37061714000004</v>
      </c>
      <c r="L40" s="117">
        <v>5295.0449535600001</v>
      </c>
      <c r="M40" s="168" t="s">
        <v>189</v>
      </c>
      <c r="N40" s="117">
        <v>3613.8632562000003</v>
      </c>
      <c r="O40" s="117">
        <v>8730.7822481699986</v>
      </c>
      <c r="P40" s="117">
        <v>1340.4665761399999</v>
      </c>
      <c r="Q40" s="117">
        <v>129.21858851000002</v>
      </c>
      <c r="R40" s="117">
        <v>160.58981549999999</v>
      </c>
      <c r="S40" s="117">
        <v>894.68440108999994</v>
      </c>
      <c r="T40" s="117">
        <v>306.18553503999999</v>
      </c>
      <c r="U40" s="117"/>
      <c r="V40" s="117"/>
    </row>
    <row r="41" spans="1:22" hidden="1" outlineLevel="1">
      <c r="A41" s="9">
        <v>41456</v>
      </c>
      <c r="B41" s="117">
        <v>96386.733533129998</v>
      </c>
      <c r="C41" s="117">
        <v>13368.550006360001</v>
      </c>
      <c r="D41" s="117">
        <v>7351.3825643199998</v>
      </c>
      <c r="E41" s="117">
        <v>13425.886333760001</v>
      </c>
      <c r="F41" s="117">
        <v>5304.34689635</v>
      </c>
      <c r="G41" s="117">
        <v>166.26888630000002</v>
      </c>
      <c r="H41" s="117">
        <v>3450.0623408599999</v>
      </c>
      <c r="I41" s="117">
        <v>26450.30838762</v>
      </c>
      <c r="J41" s="117">
        <v>4294.2054883999999</v>
      </c>
      <c r="K41" s="117">
        <v>671.17573246999996</v>
      </c>
      <c r="L41" s="117">
        <v>6085.2752515899992</v>
      </c>
      <c r="M41" s="168" t="s">
        <v>189</v>
      </c>
      <c r="N41" s="117">
        <v>4130.2099157000002</v>
      </c>
      <c r="O41" s="117">
        <v>8787.0636294000014</v>
      </c>
      <c r="P41" s="117">
        <v>1202.0171705100004</v>
      </c>
      <c r="Q41" s="117">
        <v>128.60050551999998</v>
      </c>
      <c r="R41" s="117">
        <v>255.81546553000001</v>
      </c>
      <c r="S41" s="117">
        <v>966.07306954000001</v>
      </c>
      <c r="T41" s="117">
        <v>349.49188889999994</v>
      </c>
      <c r="U41" s="117"/>
      <c r="V41" s="117"/>
    </row>
    <row r="42" spans="1:22" hidden="1" outlineLevel="1">
      <c r="A42" s="9">
        <v>41487</v>
      </c>
      <c r="B42" s="117">
        <v>95739.729452889995</v>
      </c>
      <c r="C42" s="117">
        <v>12479.771197370001</v>
      </c>
      <c r="D42" s="117">
        <v>7734.8682475199994</v>
      </c>
      <c r="E42" s="117">
        <v>13187.341945150001</v>
      </c>
      <c r="F42" s="117">
        <v>5077.0758858399995</v>
      </c>
      <c r="G42" s="117">
        <v>168.78319192000004</v>
      </c>
      <c r="H42" s="117">
        <v>3309.5657637199997</v>
      </c>
      <c r="I42" s="117">
        <v>26567.285193549997</v>
      </c>
      <c r="J42" s="117">
        <v>4501.0520299399996</v>
      </c>
      <c r="K42" s="117">
        <v>714.52803618999997</v>
      </c>
      <c r="L42" s="117">
        <v>6371.8991673400005</v>
      </c>
      <c r="M42" s="168" t="s">
        <v>189</v>
      </c>
      <c r="N42" s="117">
        <v>4187.0792466000003</v>
      </c>
      <c r="O42" s="117">
        <v>8629.5713663099996</v>
      </c>
      <c r="P42" s="117">
        <v>1259.94985073</v>
      </c>
      <c r="Q42" s="117">
        <v>145.54294708</v>
      </c>
      <c r="R42" s="117">
        <v>196.47491355</v>
      </c>
      <c r="S42" s="117">
        <v>825.68488685</v>
      </c>
      <c r="T42" s="117">
        <v>383.25558323000001</v>
      </c>
      <c r="U42" s="117"/>
      <c r="V42" s="117"/>
    </row>
    <row r="43" spans="1:22" hidden="1" outlineLevel="1">
      <c r="A43" s="9">
        <v>41518</v>
      </c>
      <c r="B43" s="117">
        <v>96483.022291369998</v>
      </c>
      <c r="C43" s="117">
        <v>12311.710032709998</v>
      </c>
      <c r="D43" s="117">
        <v>7448.699450789999</v>
      </c>
      <c r="E43" s="117">
        <v>13428.99735933</v>
      </c>
      <c r="F43" s="117">
        <v>3364.8120405400005</v>
      </c>
      <c r="G43" s="117">
        <v>124.74342322999999</v>
      </c>
      <c r="H43" s="117">
        <v>3384.7868706099998</v>
      </c>
      <c r="I43" s="117">
        <v>28080.910235530002</v>
      </c>
      <c r="J43" s="117">
        <v>4882.0857221000006</v>
      </c>
      <c r="K43" s="117">
        <v>876.12126806000003</v>
      </c>
      <c r="L43" s="117">
        <v>5997.8367993500005</v>
      </c>
      <c r="M43" s="168" t="s">
        <v>189</v>
      </c>
      <c r="N43" s="117">
        <v>4373.8990933299992</v>
      </c>
      <c r="O43" s="117">
        <v>8841.3219353900004</v>
      </c>
      <c r="P43" s="117">
        <v>1585.6913943099996</v>
      </c>
      <c r="Q43" s="117">
        <v>161.41299121</v>
      </c>
      <c r="R43" s="117">
        <v>311.91583907999996</v>
      </c>
      <c r="S43" s="117">
        <v>925.72671057999992</v>
      </c>
      <c r="T43" s="117">
        <v>382.35112522000003</v>
      </c>
      <c r="U43" s="117"/>
      <c r="V43" s="117"/>
    </row>
    <row r="44" spans="1:22" hidden="1" outlineLevel="1">
      <c r="A44" s="9">
        <v>41548</v>
      </c>
      <c r="B44" s="117">
        <v>95849.399202040004</v>
      </c>
      <c r="C44" s="117">
        <v>11873.67862655</v>
      </c>
      <c r="D44" s="117">
        <v>7447.4253453299998</v>
      </c>
      <c r="E44" s="117">
        <v>12336.01201993</v>
      </c>
      <c r="F44" s="117">
        <v>3397.0913580000001</v>
      </c>
      <c r="G44" s="117">
        <v>175.32295454999996</v>
      </c>
      <c r="H44" s="117">
        <v>3195.5920369400001</v>
      </c>
      <c r="I44" s="117">
        <v>28157.803138020001</v>
      </c>
      <c r="J44" s="117">
        <v>5054.3128708699996</v>
      </c>
      <c r="K44" s="117">
        <v>629.17267211000001</v>
      </c>
      <c r="L44" s="117">
        <v>6478.3436310099987</v>
      </c>
      <c r="M44" s="168" t="s">
        <v>189</v>
      </c>
      <c r="N44" s="117">
        <v>4339.6544848099993</v>
      </c>
      <c r="O44" s="117">
        <v>9857.8169220800009</v>
      </c>
      <c r="P44" s="117">
        <v>1267.2098919999999</v>
      </c>
      <c r="Q44" s="117">
        <v>178.31561694999999</v>
      </c>
      <c r="R44" s="117">
        <v>258.84743974000003</v>
      </c>
      <c r="S44" s="117">
        <v>803.76866553000013</v>
      </c>
      <c r="T44" s="117">
        <v>399.03152762000002</v>
      </c>
      <c r="U44" s="117"/>
      <c r="V44" s="117"/>
    </row>
    <row r="45" spans="1:22" hidden="1" outlineLevel="1">
      <c r="A45" s="9">
        <v>41579</v>
      </c>
      <c r="B45" s="117">
        <v>96456.649001230006</v>
      </c>
      <c r="C45" s="117">
        <v>11994.876146190001</v>
      </c>
      <c r="D45" s="117">
        <v>7225.7382259699989</v>
      </c>
      <c r="E45" s="117">
        <v>12864.735932579999</v>
      </c>
      <c r="F45" s="117">
        <v>3413.42175374</v>
      </c>
      <c r="G45" s="117">
        <v>158.14284691</v>
      </c>
      <c r="H45" s="117">
        <v>3208.3625170700002</v>
      </c>
      <c r="I45" s="117">
        <v>28096.525275129999</v>
      </c>
      <c r="J45" s="117">
        <v>4725.3652651299999</v>
      </c>
      <c r="K45" s="117">
        <v>621.60790603999999</v>
      </c>
      <c r="L45" s="117">
        <v>6621.7283159700009</v>
      </c>
      <c r="M45" s="168" t="s">
        <v>189</v>
      </c>
      <c r="N45" s="117">
        <v>4955.5998985699998</v>
      </c>
      <c r="O45" s="117">
        <v>9659.1412324100002</v>
      </c>
      <c r="P45" s="117">
        <v>1348.9285369900001</v>
      </c>
      <c r="Q45" s="117">
        <v>172.37873456</v>
      </c>
      <c r="R45" s="117">
        <v>225.58665078999996</v>
      </c>
      <c r="S45" s="117">
        <v>797.14133452999999</v>
      </c>
      <c r="T45" s="117">
        <v>367.36842865</v>
      </c>
      <c r="U45" s="117"/>
      <c r="V45" s="117"/>
    </row>
    <row r="46" spans="1:22" hidden="1" outlineLevel="1">
      <c r="A46" s="9">
        <v>41609</v>
      </c>
      <c r="B46" s="117">
        <v>107601.68235737001</v>
      </c>
      <c r="C46" s="117">
        <v>12480.640680499999</v>
      </c>
      <c r="D46" s="117">
        <v>7449.3612769800011</v>
      </c>
      <c r="E46" s="117">
        <v>15451.903195749997</v>
      </c>
      <c r="F46" s="117">
        <v>4498.8134659299994</v>
      </c>
      <c r="G46" s="117">
        <v>127.54194921</v>
      </c>
      <c r="H46" s="117">
        <v>4120.1030423799994</v>
      </c>
      <c r="I46" s="117">
        <v>31869.681592619996</v>
      </c>
      <c r="J46" s="117">
        <v>4899.8539811399996</v>
      </c>
      <c r="K46" s="117">
        <v>597.97720386000003</v>
      </c>
      <c r="L46" s="117">
        <v>5898.60965106</v>
      </c>
      <c r="M46" s="168" t="s">
        <v>189</v>
      </c>
      <c r="N46" s="117">
        <v>4467.5718971699998</v>
      </c>
      <c r="O46" s="117">
        <v>12082.263010860001</v>
      </c>
      <c r="P46" s="117">
        <v>1972.7607140999999</v>
      </c>
      <c r="Q46" s="117">
        <v>182.22111272999999</v>
      </c>
      <c r="R46" s="117">
        <v>237.54948682999998</v>
      </c>
      <c r="S46" s="117">
        <v>886.04165307000017</v>
      </c>
      <c r="T46" s="117">
        <v>378.78844317999994</v>
      </c>
      <c r="U46" s="117"/>
      <c r="V46" s="117"/>
    </row>
    <row r="47" spans="1:22" hidden="1" outlineLevel="1">
      <c r="A47" s="9">
        <v>41640</v>
      </c>
      <c r="B47" s="117">
        <v>105166.52510326999</v>
      </c>
      <c r="C47" s="117">
        <v>12857.552060400001</v>
      </c>
      <c r="D47" s="117">
        <v>7564.85710225</v>
      </c>
      <c r="E47" s="117">
        <v>14186.756539049997</v>
      </c>
      <c r="F47" s="117">
        <v>4401.0521571199997</v>
      </c>
      <c r="G47" s="117">
        <v>164.17580435000002</v>
      </c>
      <c r="H47" s="117">
        <v>5572.4460844700006</v>
      </c>
      <c r="I47" s="117">
        <v>29646.437443980001</v>
      </c>
      <c r="J47" s="117">
        <v>4451.9295491500006</v>
      </c>
      <c r="K47" s="117">
        <v>524.38989895000009</v>
      </c>
      <c r="L47" s="117">
        <v>6110.9292251699999</v>
      </c>
      <c r="M47" s="168" t="s">
        <v>189</v>
      </c>
      <c r="N47" s="117">
        <v>4522.4502648200005</v>
      </c>
      <c r="O47" s="117">
        <v>11643.977404989999</v>
      </c>
      <c r="P47" s="117">
        <v>2095.3829382000004</v>
      </c>
      <c r="Q47" s="117">
        <v>198.23275301999999</v>
      </c>
      <c r="R47" s="117">
        <v>209.49330975000001</v>
      </c>
      <c r="S47" s="117">
        <v>661.2243711000001</v>
      </c>
      <c r="T47" s="117">
        <v>355.23819649999996</v>
      </c>
      <c r="U47" s="117"/>
      <c r="V47" s="117"/>
    </row>
    <row r="48" spans="1:22" hidden="1" outlineLevel="1">
      <c r="A48" s="9">
        <v>41671</v>
      </c>
      <c r="B48" s="117">
        <v>114180.40569495001</v>
      </c>
      <c r="C48" s="117">
        <v>14886.337846720002</v>
      </c>
      <c r="D48" s="117">
        <v>5765.47460426</v>
      </c>
      <c r="E48" s="117">
        <v>15203.822720969998</v>
      </c>
      <c r="F48" s="117">
        <v>4859.3942882200008</v>
      </c>
      <c r="G48" s="117">
        <v>165.62085051999998</v>
      </c>
      <c r="H48" s="117">
        <v>5094.9637690600002</v>
      </c>
      <c r="I48" s="117">
        <v>33768.837068339999</v>
      </c>
      <c r="J48" s="117">
        <v>5072.5076427400008</v>
      </c>
      <c r="K48" s="117">
        <v>527.76512137000009</v>
      </c>
      <c r="L48" s="117">
        <v>6788.7052085299993</v>
      </c>
      <c r="M48" s="168" t="s">
        <v>189</v>
      </c>
      <c r="N48" s="117">
        <v>4663.8151561599989</v>
      </c>
      <c r="O48" s="117">
        <v>13473.616617920001</v>
      </c>
      <c r="P48" s="117">
        <v>2479.4221554800001</v>
      </c>
      <c r="Q48" s="117">
        <v>213.22233744000002</v>
      </c>
      <c r="R48" s="117">
        <v>217.20169747000003</v>
      </c>
      <c r="S48" s="117">
        <v>551.04626727999994</v>
      </c>
      <c r="T48" s="117">
        <v>448.65234247000001</v>
      </c>
      <c r="U48" s="117"/>
      <c r="V48" s="117"/>
    </row>
    <row r="49" spans="1:22" hidden="1" outlineLevel="1">
      <c r="A49" s="9">
        <v>41699</v>
      </c>
      <c r="B49" s="117">
        <v>111238.84855524001</v>
      </c>
      <c r="C49" s="117">
        <v>16451.23188485</v>
      </c>
      <c r="D49" s="117">
        <v>3500.8868032500004</v>
      </c>
      <c r="E49" s="117">
        <v>15569.69563285</v>
      </c>
      <c r="F49" s="117">
        <v>5201.9798333899998</v>
      </c>
      <c r="G49" s="117">
        <v>135.45820817000001</v>
      </c>
      <c r="H49" s="117">
        <v>5384.8863067500006</v>
      </c>
      <c r="I49" s="117">
        <v>33018.010069119999</v>
      </c>
      <c r="J49" s="117">
        <v>4123.4819882499996</v>
      </c>
      <c r="K49" s="117">
        <v>473.45824494999999</v>
      </c>
      <c r="L49" s="117">
        <v>7737.1524528700011</v>
      </c>
      <c r="M49" s="168" t="s">
        <v>189</v>
      </c>
      <c r="N49" s="117">
        <v>4167.8455144300005</v>
      </c>
      <c r="O49" s="117">
        <v>11918.053522260001</v>
      </c>
      <c r="P49" s="117">
        <v>2156.2478534000002</v>
      </c>
      <c r="Q49" s="117">
        <v>204.27319474000001</v>
      </c>
      <c r="R49" s="117">
        <v>194.59690910999998</v>
      </c>
      <c r="S49" s="117">
        <v>739.31683641999996</v>
      </c>
      <c r="T49" s="117">
        <v>262.27330043000001</v>
      </c>
      <c r="U49" s="117"/>
      <c r="V49" s="117"/>
    </row>
    <row r="50" spans="1:22" hidden="1" outlineLevel="1">
      <c r="A50" s="9">
        <v>41730</v>
      </c>
      <c r="B50" s="117">
        <v>113114.90673115999</v>
      </c>
      <c r="C50" s="117">
        <v>17201.982085449999</v>
      </c>
      <c r="D50" s="117">
        <v>4343.118350310001</v>
      </c>
      <c r="E50" s="117">
        <v>15387.365734069999</v>
      </c>
      <c r="F50" s="117">
        <v>4727.0819340799999</v>
      </c>
      <c r="G50" s="117">
        <v>136.93254999999999</v>
      </c>
      <c r="H50" s="117">
        <v>5360.5920436400002</v>
      </c>
      <c r="I50" s="117">
        <v>32259.273645380006</v>
      </c>
      <c r="J50" s="117">
        <v>4269.3605536599998</v>
      </c>
      <c r="K50" s="117">
        <v>463.12441711999992</v>
      </c>
      <c r="L50" s="117">
        <v>7805.68640349</v>
      </c>
      <c r="M50" s="168" t="s">
        <v>189</v>
      </c>
      <c r="N50" s="117">
        <v>4390.39443656</v>
      </c>
      <c r="O50" s="117">
        <v>13759.73828474</v>
      </c>
      <c r="P50" s="117">
        <v>1691.18470544</v>
      </c>
      <c r="Q50" s="117">
        <v>202.35793595000001</v>
      </c>
      <c r="R50" s="117">
        <v>217.91574208999998</v>
      </c>
      <c r="S50" s="117">
        <v>631.91971094999997</v>
      </c>
      <c r="T50" s="117">
        <v>266.87819823000001</v>
      </c>
      <c r="U50" s="117"/>
      <c r="V50" s="117"/>
    </row>
    <row r="51" spans="1:22" hidden="1" outlineLevel="1">
      <c r="A51" s="9">
        <v>41760</v>
      </c>
      <c r="B51" s="117">
        <v>115511.44889999999</v>
      </c>
      <c r="C51" s="117">
        <v>17768.371071669997</v>
      </c>
      <c r="D51" s="117">
        <v>5210.7655791700008</v>
      </c>
      <c r="E51" s="117">
        <v>14908.942577529999</v>
      </c>
      <c r="F51" s="117">
        <v>5455.6141506200001</v>
      </c>
      <c r="G51" s="117">
        <v>188.2552178</v>
      </c>
      <c r="H51" s="117">
        <v>5678.2686867900002</v>
      </c>
      <c r="I51" s="117">
        <v>33503.743393889999</v>
      </c>
      <c r="J51" s="117">
        <v>4119.8529201499996</v>
      </c>
      <c r="K51" s="117">
        <v>452.94936907000005</v>
      </c>
      <c r="L51" s="117">
        <v>8785.4260624299986</v>
      </c>
      <c r="M51" s="168" t="s">
        <v>189</v>
      </c>
      <c r="N51" s="117">
        <v>3810.7739434499995</v>
      </c>
      <c r="O51" s="117">
        <v>12807.28749965</v>
      </c>
      <c r="P51" s="117">
        <v>1516.07911162</v>
      </c>
      <c r="Q51" s="117">
        <v>197.61349097999997</v>
      </c>
      <c r="R51" s="117">
        <v>224.41830673999999</v>
      </c>
      <c r="S51" s="117">
        <v>565.61895171000003</v>
      </c>
      <c r="T51" s="117">
        <v>317.46856672999996</v>
      </c>
      <c r="U51" s="117"/>
      <c r="V51" s="117"/>
    </row>
    <row r="52" spans="1:22" hidden="1" outlineLevel="1">
      <c r="A52" s="9">
        <v>41791</v>
      </c>
      <c r="B52" s="117">
        <v>112966.57166108998</v>
      </c>
      <c r="C52" s="117">
        <v>17574.391515110001</v>
      </c>
      <c r="D52" s="117">
        <v>4663.8645730400003</v>
      </c>
      <c r="E52" s="117">
        <v>15373.95555853</v>
      </c>
      <c r="F52" s="117">
        <v>5089.1955075000005</v>
      </c>
      <c r="G52" s="117">
        <v>146.85780001999998</v>
      </c>
      <c r="H52" s="117">
        <v>5425.5555569100006</v>
      </c>
      <c r="I52" s="117">
        <v>32572.57213515</v>
      </c>
      <c r="J52" s="117">
        <v>4889.5661248699989</v>
      </c>
      <c r="K52" s="117">
        <v>525.13258963999999</v>
      </c>
      <c r="L52" s="117">
        <v>8670.9654720100007</v>
      </c>
      <c r="M52" s="168" t="s">
        <v>189</v>
      </c>
      <c r="N52" s="117">
        <v>3447.6012280399996</v>
      </c>
      <c r="O52" s="117">
        <v>11825.034696610002</v>
      </c>
      <c r="P52" s="117">
        <v>1371.8316698300002</v>
      </c>
      <c r="Q52" s="117">
        <v>190.07851589000001</v>
      </c>
      <c r="R52" s="117">
        <v>244.62896204999998</v>
      </c>
      <c r="S52" s="117">
        <v>685.9162527200001</v>
      </c>
      <c r="T52" s="117">
        <v>269.42350317</v>
      </c>
      <c r="U52" s="117"/>
      <c r="V52" s="117"/>
    </row>
    <row r="53" spans="1:22" hidden="1" outlineLevel="1">
      <c r="A53" s="9">
        <v>41821</v>
      </c>
      <c r="B53" s="117">
        <v>112547.66266362999</v>
      </c>
      <c r="C53" s="117">
        <v>16505.697024190002</v>
      </c>
      <c r="D53" s="117">
        <v>4537.6520353000005</v>
      </c>
      <c r="E53" s="117">
        <v>15662.804075939999</v>
      </c>
      <c r="F53" s="117">
        <v>5412.2968595899993</v>
      </c>
      <c r="G53" s="117">
        <v>198.36718407000004</v>
      </c>
      <c r="H53" s="117">
        <v>5419.8926994099993</v>
      </c>
      <c r="I53" s="117">
        <v>33077.377744379999</v>
      </c>
      <c r="J53" s="117">
        <v>5461.4540943699994</v>
      </c>
      <c r="K53" s="117">
        <v>577.47865295999986</v>
      </c>
      <c r="L53" s="117">
        <v>8212.9746374000006</v>
      </c>
      <c r="M53" s="168" t="s">
        <v>189</v>
      </c>
      <c r="N53" s="117">
        <v>3451.3960971199999</v>
      </c>
      <c r="O53" s="117">
        <v>11246.103260459999</v>
      </c>
      <c r="P53" s="117">
        <v>1411.21753412</v>
      </c>
      <c r="Q53" s="117">
        <v>186.93919211000005</v>
      </c>
      <c r="R53" s="117">
        <v>293.43837891000004</v>
      </c>
      <c r="S53" s="117">
        <v>573.4470342699999</v>
      </c>
      <c r="T53" s="117">
        <v>319.12615903</v>
      </c>
      <c r="U53" s="117"/>
      <c r="V53" s="117"/>
    </row>
    <row r="54" spans="1:22" hidden="1" outlineLevel="1">
      <c r="A54" s="9">
        <v>41852</v>
      </c>
      <c r="B54" s="117">
        <v>120883.42152237998</v>
      </c>
      <c r="C54" s="117">
        <v>17457.192711420001</v>
      </c>
      <c r="D54" s="117">
        <v>4398.58766027</v>
      </c>
      <c r="E54" s="117">
        <v>17131.9784187</v>
      </c>
      <c r="F54" s="117">
        <v>6213.6715272799993</v>
      </c>
      <c r="G54" s="117">
        <v>170.30704910999998</v>
      </c>
      <c r="H54" s="117">
        <v>5585.2687095399997</v>
      </c>
      <c r="I54" s="117">
        <v>35092.716697930002</v>
      </c>
      <c r="J54" s="117">
        <v>5668.7828339700009</v>
      </c>
      <c r="K54" s="117">
        <v>543.54425293999998</v>
      </c>
      <c r="L54" s="117">
        <v>9445.1348818700008</v>
      </c>
      <c r="M54" s="168" t="s">
        <v>189</v>
      </c>
      <c r="N54" s="117">
        <v>3563.5979192800005</v>
      </c>
      <c r="O54" s="117">
        <v>12414.230157420001</v>
      </c>
      <c r="P54" s="117">
        <v>1672.33204314</v>
      </c>
      <c r="Q54" s="117">
        <v>198.62582258</v>
      </c>
      <c r="R54" s="117">
        <v>284.08372408000002</v>
      </c>
      <c r="S54" s="117">
        <v>618.34583479000003</v>
      </c>
      <c r="T54" s="117">
        <v>425.02127805999999</v>
      </c>
      <c r="U54" s="117"/>
      <c r="V54" s="121"/>
    </row>
    <row r="55" spans="1:22" hidden="1" outlineLevel="1">
      <c r="A55" s="9">
        <v>41883</v>
      </c>
      <c r="B55" s="117">
        <v>136118.59704483004</v>
      </c>
      <c r="C55" s="117">
        <v>16128.440632850001</v>
      </c>
      <c r="D55" s="117">
        <v>26730.375725979997</v>
      </c>
      <c r="E55" s="117">
        <v>16254.552489610001</v>
      </c>
      <c r="F55" s="117">
        <v>6184.5248683100008</v>
      </c>
      <c r="G55" s="117">
        <v>218.24281321000001</v>
      </c>
      <c r="H55" s="117">
        <v>5145.4233620099994</v>
      </c>
      <c r="I55" s="117">
        <v>31223.621249159994</v>
      </c>
      <c r="J55" s="117">
        <v>5607.84930816</v>
      </c>
      <c r="K55" s="117">
        <v>546.33666923999999</v>
      </c>
      <c r="L55" s="117">
        <v>9676.1425518300002</v>
      </c>
      <c r="M55" s="168" t="s">
        <v>189</v>
      </c>
      <c r="N55" s="117">
        <v>3373.0417529399997</v>
      </c>
      <c r="O55" s="117">
        <v>11756.745921910002</v>
      </c>
      <c r="P55" s="117">
        <v>1664.72630213</v>
      </c>
      <c r="Q55" s="117">
        <v>213.1086852</v>
      </c>
      <c r="R55" s="117">
        <v>289.50783124000003</v>
      </c>
      <c r="S55" s="117">
        <v>697.65050556000017</v>
      </c>
      <c r="T55" s="117">
        <v>408.30637548999994</v>
      </c>
      <c r="U55" s="117"/>
      <c r="V55" s="117"/>
    </row>
    <row r="56" spans="1:22" hidden="1" outlineLevel="1">
      <c r="A56" s="9">
        <v>41913</v>
      </c>
      <c r="B56" s="117">
        <v>120780.73880675001</v>
      </c>
      <c r="C56" s="117">
        <v>16251.34672021</v>
      </c>
      <c r="D56" s="117">
        <v>4916.8947038099986</v>
      </c>
      <c r="E56" s="117">
        <v>17977.3469162</v>
      </c>
      <c r="F56" s="117">
        <v>6189.7942401300006</v>
      </c>
      <c r="G56" s="117">
        <v>256.22810914000002</v>
      </c>
      <c r="H56" s="117">
        <v>5532.8284975099996</v>
      </c>
      <c r="I56" s="117">
        <v>31996.714548280004</v>
      </c>
      <c r="J56" s="117">
        <v>6090.8543359899995</v>
      </c>
      <c r="K56" s="117">
        <v>674.24550036999995</v>
      </c>
      <c r="L56" s="117">
        <v>10945.357527959999</v>
      </c>
      <c r="M56" s="168" t="s">
        <v>189</v>
      </c>
      <c r="N56" s="117">
        <v>3361.4953060400003</v>
      </c>
      <c r="O56" s="117">
        <v>13174.505604020002</v>
      </c>
      <c r="P56" s="117">
        <v>1876.7662332099997</v>
      </c>
      <c r="Q56" s="117">
        <v>233.10111221</v>
      </c>
      <c r="R56" s="117">
        <v>320.42339895999999</v>
      </c>
      <c r="S56" s="117">
        <v>587.1134469000001</v>
      </c>
      <c r="T56" s="117">
        <v>395.72260581</v>
      </c>
      <c r="U56" s="117"/>
      <c r="V56" s="117"/>
    </row>
    <row r="57" spans="1:22" hidden="1" outlineLevel="1">
      <c r="A57" s="9">
        <v>41944</v>
      </c>
      <c r="B57" s="117">
        <v>126492.4834075</v>
      </c>
      <c r="C57" s="117">
        <v>18387.451767369999</v>
      </c>
      <c r="D57" s="117">
        <v>4630.7842890799993</v>
      </c>
      <c r="E57" s="117">
        <v>17816.68371012</v>
      </c>
      <c r="F57" s="117">
        <v>5840.0111789400007</v>
      </c>
      <c r="G57" s="117">
        <v>202.99789497</v>
      </c>
      <c r="H57" s="117">
        <v>4348.2881569700003</v>
      </c>
      <c r="I57" s="117">
        <v>35761.56905934</v>
      </c>
      <c r="J57" s="117">
        <v>6360.5525138899993</v>
      </c>
      <c r="K57" s="117">
        <v>655.09241470999996</v>
      </c>
      <c r="L57" s="117">
        <v>11620.10658326</v>
      </c>
      <c r="M57" s="168" t="s">
        <v>189</v>
      </c>
      <c r="N57" s="117">
        <v>3822.5860243300003</v>
      </c>
      <c r="O57" s="117">
        <v>13703.559283910001</v>
      </c>
      <c r="P57" s="117">
        <v>1724.7643984599999</v>
      </c>
      <c r="Q57" s="117">
        <v>241.73980079999998</v>
      </c>
      <c r="R57" s="117">
        <v>274.95964942000001</v>
      </c>
      <c r="S57" s="117">
        <v>667.86468659000002</v>
      </c>
      <c r="T57" s="117">
        <v>433.47199533999998</v>
      </c>
      <c r="U57" s="117"/>
      <c r="V57" s="117"/>
    </row>
    <row r="58" spans="1:22" hidden="1" outlineLevel="1">
      <c r="A58" s="9">
        <v>41974</v>
      </c>
      <c r="B58" s="117">
        <v>141824.44428845998</v>
      </c>
      <c r="C58" s="117">
        <v>19469.058758390001</v>
      </c>
      <c r="D58" s="117">
        <v>4759.1257084699992</v>
      </c>
      <c r="E58" s="117">
        <v>19978.829742390004</v>
      </c>
      <c r="F58" s="117">
        <v>7127.6222270399994</v>
      </c>
      <c r="G58" s="117">
        <v>163.80357831000001</v>
      </c>
      <c r="H58" s="117">
        <v>4610.1235675400003</v>
      </c>
      <c r="I58" s="117">
        <v>43472.255644640005</v>
      </c>
      <c r="J58" s="117">
        <v>7215.7399118999992</v>
      </c>
      <c r="K58" s="117">
        <v>632.28495423999993</v>
      </c>
      <c r="L58" s="117">
        <v>12057.733355609998</v>
      </c>
      <c r="M58" s="168" t="s">
        <v>189</v>
      </c>
      <c r="N58" s="117">
        <v>3969.2278994999997</v>
      </c>
      <c r="O58" s="117">
        <v>14745.76055433</v>
      </c>
      <c r="P58" s="117">
        <v>2099.4065559999999</v>
      </c>
      <c r="Q58" s="117">
        <v>228.81421120000002</v>
      </c>
      <c r="R58" s="117">
        <v>287.47143274999996</v>
      </c>
      <c r="S58" s="117">
        <v>582.41090671999996</v>
      </c>
      <c r="T58" s="117">
        <v>424.77527943000007</v>
      </c>
      <c r="U58" s="117"/>
      <c r="V58" s="117"/>
    </row>
    <row r="59" spans="1:22" hidden="1" outlineLevel="1">
      <c r="A59" s="9">
        <v>42005</v>
      </c>
      <c r="B59" s="117">
        <v>142047.57857295001</v>
      </c>
      <c r="C59" s="117">
        <v>20843.780957460003</v>
      </c>
      <c r="D59" s="117">
        <v>4785.4326224300003</v>
      </c>
      <c r="E59" s="117">
        <v>20825.086897430003</v>
      </c>
      <c r="F59" s="117">
        <v>5983.0086298399992</v>
      </c>
      <c r="G59" s="117">
        <v>183.33747703999998</v>
      </c>
      <c r="H59" s="117">
        <v>4867.0854790399999</v>
      </c>
      <c r="I59" s="117">
        <v>42984.57811029</v>
      </c>
      <c r="J59" s="117">
        <v>7129.3132100900002</v>
      </c>
      <c r="K59" s="117">
        <v>606.8065301900001</v>
      </c>
      <c r="L59" s="117">
        <v>12483.160423900001</v>
      </c>
      <c r="M59" s="168" t="s">
        <v>189</v>
      </c>
      <c r="N59" s="117">
        <v>4021.4722334800003</v>
      </c>
      <c r="O59" s="117">
        <v>13975.463858140001</v>
      </c>
      <c r="P59" s="117">
        <v>1823.5562699999998</v>
      </c>
      <c r="Q59" s="117">
        <v>238.94824488999996</v>
      </c>
      <c r="R59" s="117">
        <v>315.23596427000001</v>
      </c>
      <c r="S59" s="117">
        <v>529.79147733999991</v>
      </c>
      <c r="T59" s="117">
        <v>451.52018712</v>
      </c>
      <c r="U59" s="117"/>
      <c r="V59" s="117"/>
    </row>
    <row r="60" spans="1:22" hidden="1" outlineLevel="1">
      <c r="A60" s="9">
        <v>42036</v>
      </c>
      <c r="B60" s="117">
        <v>184400.31858774001</v>
      </c>
      <c r="C60" s="117">
        <v>34755.895903890007</v>
      </c>
      <c r="D60" s="117">
        <v>4432.4354582100004</v>
      </c>
      <c r="E60" s="117">
        <v>26821.571682620001</v>
      </c>
      <c r="F60" s="117">
        <v>7017.7831290499998</v>
      </c>
      <c r="G60" s="117">
        <v>137.73698883999998</v>
      </c>
      <c r="H60" s="117">
        <v>5123.27252804</v>
      </c>
      <c r="I60" s="117">
        <v>50431.710512739999</v>
      </c>
      <c r="J60" s="117">
        <v>9891.8706117300007</v>
      </c>
      <c r="K60" s="117">
        <v>694.63255075000006</v>
      </c>
      <c r="L60" s="117">
        <v>13697.62301646</v>
      </c>
      <c r="M60" s="168" t="s">
        <v>189</v>
      </c>
      <c r="N60" s="117">
        <v>4636.7125763000004</v>
      </c>
      <c r="O60" s="117">
        <v>22962.138051980004</v>
      </c>
      <c r="P60" s="117">
        <v>2141.9852005300004</v>
      </c>
      <c r="Q60" s="117">
        <v>281.50238576999999</v>
      </c>
      <c r="R60" s="117">
        <v>376.01180785999998</v>
      </c>
      <c r="S60" s="117">
        <v>591.53424669000015</v>
      </c>
      <c r="T60" s="117">
        <v>405.90193627999997</v>
      </c>
      <c r="U60" s="117"/>
      <c r="V60" s="117"/>
    </row>
    <row r="61" spans="1:22" hidden="1" outlineLevel="1">
      <c r="A61" s="9">
        <v>42064</v>
      </c>
      <c r="B61" s="117">
        <v>158513.93217771006</v>
      </c>
      <c r="C61" s="117">
        <v>30161.249795320007</v>
      </c>
      <c r="D61" s="117">
        <v>3969.8589603700007</v>
      </c>
      <c r="E61" s="117">
        <v>19830.211785469997</v>
      </c>
      <c r="F61" s="117">
        <v>6539.7998459500004</v>
      </c>
      <c r="G61" s="117">
        <v>166.81484982999996</v>
      </c>
      <c r="H61" s="117">
        <v>4825.5048611399998</v>
      </c>
      <c r="I61" s="117">
        <v>44377.039810669994</v>
      </c>
      <c r="J61" s="117">
        <v>9633.4984280299996</v>
      </c>
      <c r="K61" s="117">
        <v>671.50106668000001</v>
      </c>
      <c r="L61" s="117">
        <v>13047.90781626</v>
      </c>
      <c r="M61" s="168" t="s">
        <v>189</v>
      </c>
      <c r="N61" s="117">
        <v>3793.8617137000001</v>
      </c>
      <c r="O61" s="117">
        <v>17875.85930969</v>
      </c>
      <c r="P61" s="117">
        <v>1874.6935548500001</v>
      </c>
      <c r="Q61" s="117">
        <v>301.88178770000002</v>
      </c>
      <c r="R61" s="117">
        <v>327.43535763000006</v>
      </c>
      <c r="S61" s="117">
        <v>642.84439734999989</v>
      </c>
      <c r="T61" s="117">
        <v>473.96883707000006</v>
      </c>
      <c r="U61" s="117"/>
      <c r="V61" s="117"/>
    </row>
    <row r="62" spans="1:22" hidden="1" outlineLevel="1">
      <c r="A62" s="9">
        <v>42095</v>
      </c>
      <c r="B62" s="117">
        <v>143489.39626634002</v>
      </c>
      <c r="C62" s="117">
        <v>26858.784003860001</v>
      </c>
      <c r="D62" s="117">
        <v>3308.1831266400009</v>
      </c>
      <c r="E62" s="117">
        <v>18888.935482630004</v>
      </c>
      <c r="F62" s="117">
        <v>6849.6923439900011</v>
      </c>
      <c r="G62" s="117">
        <v>175.37008187000001</v>
      </c>
      <c r="H62" s="117">
        <v>3930.3156608800005</v>
      </c>
      <c r="I62" s="117">
        <v>39635.939298220001</v>
      </c>
      <c r="J62" s="117">
        <v>8743.7616235899986</v>
      </c>
      <c r="K62" s="117">
        <v>639.82702917999995</v>
      </c>
      <c r="L62" s="117">
        <v>9180.6580753199996</v>
      </c>
      <c r="M62" s="168" t="s">
        <v>189</v>
      </c>
      <c r="N62" s="117">
        <v>3586.4970354199995</v>
      </c>
      <c r="O62" s="117">
        <v>18117.007968720001</v>
      </c>
      <c r="P62" s="117">
        <v>1815.2299213900003</v>
      </c>
      <c r="Q62" s="117">
        <v>286.16550025999999</v>
      </c>
      <c r="R62" s="117">
        <v>289.80556826999998</v>
      </c>
      <c r="S62" s="117">
        <v>497.46960897999998</v>
      </c>
      <c r="T62" s="117">
        <v>685.75393712000005</v>
      </c>
      <c r="U62" s="117"/>
      <c r="V62" s="117"/>
    </row>
    <row r="63" spans="1:22" hidden="1" outlineLevel="1">
      <c r="A63" s="9">
        <v>42125</v>
      </c>
      <c r="B63" s="117">
        <v>143069.13317149002</v>
      </c>
      <c r="C63" s="117">
        <v>3808.5075425499999</v>
      </c>
      <c r="D63" s="117">
        <v>3029.5129932999998</v>
      </c>
      <c r="E63" s="117">
        <v>19825.15797602</v>
      </c>
      <c r="F63" s="117">
        <v>6020.0178405300003</v>
      </c>
      <c r="G63" s="117">
        <v>172.29870278999999</v>
      </c>
      <c r="H63" s="117">
        <v>3756.3213540500001</v>
      </c>
      <c r="I63" s="117">
        <v>40380.132003760002</v>
      </c>
      <c r="J63" s="117">
        <v>8759.6111649300001</v>
      </c>
      <c r="K63" s="117">
        <v>758.70634075999999</v>
      </c>
      <c r="L63" s="117">
        <v>8440.4960605099986</v>
      </c>
      <c r="M63" s="168" t="s">
        <v>189</v>
      </c>
      <c r="N63" s="117">
        <v>3726.66311885</v>
      </c>
      <c r="O63" s="117">
        <v>41085.899977510002</v>
      </c>
      <c r="P63" s="117">
        <v>1742.3835770000003</v>
      </c>
      <c r="Q63" s="117">
        <v>312.58798393000001</v>
      </c>
      <c r="R63" s="117">
        <v>316.91719610000001</v>
      </c>
      <c r="S63" s="117">
        <v>405.29679578000002</v>
      </c>
      <c r="T63" s="117">
        <v>528.62254311999993</v>
      </c>
      <c r="U63" s="117"/>
      <c r="V63" s="117"/>
    </row>
    <row r="64" spans="1:22" hidden="1" outlineLevel="1">
      <c r="A64" s="9">
        <v>42156</v>
      </c>
      <c r="B64" s="117">
        <v>147582.88166386003</v>
      </c>
      <c r="C64" s="117">
        <v>4374.7135173300003</v>
      </c>
      <c r="D64" s="117">
        <v>3510.5017871099994</v>
      </c>
      <c r="E64" s="117">
        <v>22155.38713581</v>
      </c>
      <c r="F64" s="117">
        <v>5362.7953714699988</v>
      </c>
      <c r="G64" s="117">
        <v>160.93423077</v>
      </c>
      <c r="H64" s="117">
        <v>3803.81364063</v>
      </c>
      <c r="I64" s="117">
        <v>40465.130578490003</v>
      </c>
      <c r="J64" s="117">
        <v>9087.7808773400011</v>
      </c>
      <c r="K64" s="117">
        <v>681.8364537299999</v>
      </c>
      <c r="L64" s="117">
        <v>10010.241880799998</v>
      </c>
      <c r="M64" s="168" t="s">
        <v>189</v>
      </c>
      <c r="N64" s="117">
        <v>3945.6130773800005</v>
      </c>
      <c r="O64" s="117">
        <v>40392.09775388999</v>
      </c>
      <c r="P64" s="117">
        <v>1955.6664368200004</v>
      </c>
      <c r="Q64" s="117">
        <v>262.91207249000007</v>
      </c>
      <c r="R64" s="117">
        <v>391.79334474000001</v>
      </c>
      <c r="S64" s="117">
        <v>451.16906352999996</v>
      </c>
      <c r="T64" s="117">
        <v>570.49444153000002</v>
      </c>
      <c r="U64" s="117"/>
      <c r="V64" s="117"/>
    </row>
    <row r="65" spans="1:22" hidden="1" outlineLevel="1">
      <c r="A65" s="9">
        <v>42186</v>
      </c>
      <c r="B65" s="117">
        <v>150522.90736509999</v>
      </c>
      <c r="C65" s="117">
        <v>4801.41152994</v>
      </c>
      <c r="D65" s="117">
        <v>3391.5485092600002</v>
      </c>
      <c r="E65" s="117">
        <v>22816.01023675</v>
      </c>
      <c r="F65" s="117">
        <v>5665.5043249599994</v>
      </c>
      <c r="G65" s="117">
        <v>207.09280517999997</v>
      </c>
      <c r="H65" s="117">
        <v>3805.7477453000001</v>
      </c>
      <c r="I65" s="117">
        <v>41503.153287379995</v>
      </c>
      <c r="J65" s="117">
        <v>9704.9226368199998</v>
      </c>
      <c r="K65" s="117">
        <v>650.13735515999997</v>
      </c>
      <c r="L65" s="117">
        <v>9749.7012080699988</v>
      </c>
      <c r="M65" s="168" t="s">
        <v>189</v>
      </c>
      <c r="N65" s="117">
        <v>3632.8196135100002</v>
      </c>
      <c r="O65" s="117">
        <v>40630.986255160002</v>
      </c>
      <c r="P65" s="117">
        <v>2094.5984535699999</v>
      </c>
      <c r="Q65" s="117">
        <v>254.49646318000001</v>
      </c>
      <c r="R65" s="117">
        <v>362.97318260999998</v>
      </c>
      <c r="S65" s="117">
        <v>651.49786268000003</v>
      </c>
      <c r="T65" s="117">
        <v>600.30589557000008</v>
      </c>
      <c r="U65" s="117"/>
      <c r="V65" s="117"/>
    </row>
    <row r="66" spans="1:22" hidden="1" outlineLevel="1">
      <c r="A66" s="9">
        <v>42217</v>
      </c>
      <c r="B66" s="117">
        <v>148562.22787603</v>
      </c>
      <c r="C66" s="117">
        <v>4220.1135233200002</v>
      </c>
      <c r="D66" s="117">
        <v>3475.7368157600004</v>
      </c>
      <c r="E66" s="117">
        <v>23430.18107997</v>
      </c>
      <c r="F66" s="117">
        <v>4978.4130776299999</v>
      </c>
      <c r="G66" s="117">
        <v>193.94735454000005</v>
      </c>
      <c r="H66" s="117">
        <v>4055.44700113</v>
      </c>
      <c r="I66" s="117">
        <v>41670.833711340005</v>
      </c>
      <c r="J66" s="117">
        <v>10022.226702879998</v>
      </c>
      <c r="K66" s="117">
        <v>694.02285822999988</v>
      </c>
      <c r="L66" s="117">
        <v>10256.342642470001</v>
      </c>
      <c r="M66" s="168" t="s">
        <v>189</v>
      </c>
      <c r="N66" s="117">
        <v>3670.1204610300006</v>
      </c>
      <c r="O66" s="117">
        <v>38048.841579189997</v>
      </c>
      <c r="P66" s="117">
        <v>2021.2816207099997</v>
      </c>
      <c r="Q66" s="117">
        <v>286.52809939999997</v>
      </c>
      <c r="R66" s="117">
        <v>305.84263211000001</v>
      </c>
      <c r="S66" s="117">
        <v>631.18544239999994</v>
      </c>
      <c r="T66" s="117">
        <v>601.16327392000005</v>
      </c>
      <c r="U66" s="117"/>
      <c r="V66" s="117"/>
    </row>
    <row r="67" spans="1:22" hidden="1" outlineLevel="1">
      <c r="A67" s="9">
        <v>42248</v>
      </c>
      <c r="B67" s="117">
        <v>153682.93708177004</v>
      </c>
      <c r="C67" s="117">
        <v>4044.4975398099996</v>
      </c>
      <c r="D67" s="117">
        <v>3401.9019468299998</v>
      </c>
      <c r="E67" s="117">
        <v>22370.458626120002</v>
      </c>
      <c r="F67" s="117">
        <v>5482.5674266200003</v>
      </c>
      <c r="G67" s="117">
        <v>161.99544782999999</v>
      </c>
      <c r="H67" s="117">
        <v>3773.9479474499999</v>
      </c>
      <c r="I67" s="117">
        <v>41424.531533450005</v>
      </c>
      <c r="J67" s="117">
        <v>9852.3583120900003</v>
      </c>
      <c r="K67" s="117">
        <v>709.22491980999996</v>
      </c>
      <c r="L67" s="117">
        <v>8482.7601484399984</v>
      </c>
      <c r="M67" s="168" t="s">
        <v>189</v>
      </c>
      <c r="N67" s="117">
        <v>3650.34679327</v>
      </c>
      <c r="O67" s="117">
        <v>46597.319016139998</v>
      </c>
      <c r="P67" s="117">
        <v>1802.39054571</v>
      </c>
      <c r="Q67" s="117">
        <v>355.22712423000002</v>
      </c>
      <c r="R67" s="117">
        <v>312.05844291000005</v>
      </c>
      <c r="S67" s="117">
        <v>609.37414954999997</v>
      </c>
      <c r="T67" s="117">
        <v>651.97716151000009</v>
      </c>
      <c r="U67" s="117"/>
      <c r="V67" s="117"/>
    </row>
    <row r="68" spans="1:22" hidden="1" outlineLevel="1">
      <c r="A68" s="9">
        <v>42278</v>
      </c>
      <c r="B68" s="117">
        <v>153977.86360164004</v>
      </c>
      <c r="C68" s="117">
        <v>3905.45718111</v>
      </c>
      <c r="D68" s="117">
        <v>3941.9368270600003</v>
      </c>
      <c r="E68" s="117">
        <v>21826.036634849999</v>
      </c>
      <c r="F68" s="117">
        <v>6404.434286910001</v>
      </c>
      <c r="G68" s="117">
        <v>167.01416645999998</v>
      </c>
      <c r="H68" s="117">
        <v>5462.8674457099996</v>
      </c>
      <c r="I68" s="117">
        <v>43223.847223860001</v>
      </c>
      <c r="J68" s="117">
        <v>10406.1206552</v>
      </c>
      <c r="K68" s="117">
        <v>750.92176124999992</v>
      </c>
      <c r="L68" s="117">
        <v>8905.1837455799996</v>
      </c>
      <c r="M68" s="168" t="s">
        <v>189</v>
      </c>
      <c r="N68" s="117">
        <v>3601.2870671700002</v>
      </c>
      <c r="O68" s="117">
        <v>41587.933895199989</v>
      </c>
      <c r="P68" s="117">
        <v>1714.85229119</v>
      </c>
      <c r="Q68" s="117">
        <v>302.64835328999999</v>
      </c>
      <c r="R68" s="117">
        <v>317.17990481999999</v>
      </c>
      <c r="S68" s="117">
        <v>753.01698188</v>
      </c>
      <c r="T68" s="117">
        <v>707.12518010000008</v>
      </c>
      <c r="U68" s="117"/>
      <c r="V68" s="117"/>
    </row>
    <row r="69" spans="1:22" hidden="1" outlineLevel="1">
      <c r="A69" s="9">
        <v>42309</v>
      </c>
      <c r="B69" s="117">
        <v>159424.29865599002</v>
      </c>
      <c r="C69" s="117">
        <v>3891.1223586099995</v>
      </c>
      <c r="D69" s="117">
        <v>6153.7705303900002</v>
      </c>
      <c r="E69" s="117">
        <v>21214.266535800001</v>
      </c>
      <c r="F69" s="117">
        <v>7173.6125781000001</v>
      </c>
      <c r="G69" s="117">
        <v>148.84754380999999</v>
      </c>
      <c r="H69" s="117">
        <v>5727.6411616199994</v>
      </c>
      <c r="I69" s="117">
        <v>44012.61625607001</v>
      </c>
      <c r="J69" s="117">
        <v>10389.689870909999</v>
      </c>
      <c r="K69" s="117">
        <v>728.19035572999996</v>
      </c>
      <c r="L69" s="117">
        <v>8687.3242661100012</v>
      </c>
      <c r="M69" s="168" t="s">
        <v>189</v>
      </c>
      <c r="N69" s="117">
        <v>3497.5391066899997</v>
      </c>
      <c r="O69" s="117">
        <v>43628.207804589991</v>
      </c>
      <c r="P69" s="117">
        <v>2182.0566189599999</v>
      </c>
      <c r="Q69" s="117">
        <v>332.11791285999999</v>
      </c>
      <c r="R69" s="117">
        <v>356.63910807999997</v>
      </c>
      <c r="S69" s="117">
        <v>583.07460360000005</v>
      </c>
      <c r="T69" s="117">
        <v>717.58204405999993</v>
      </c>
      <c r="U69" s="117"/>
      <c r="V69" s="117"/>
    </row>
    <row r="70" spans="1:22" hidden="1" outlineLevel="1">
      <c r="A70" s="9">
        <v>42339</v>
      </c>
      <c r="B70" s="117">
        <v>166470.50995799003</v>
      </c>
      <c r="C70" s="117">
        <v>3962.1631142099995</v>
      </c>
      <c r="D70" s="117">
        <v>5791.4295214300009</v>
      </c>
      <c r="E70" s="117">
        <v>22655.90972032</v>
      </c>
      <c r="F70" s="117">
        <v>5856.3182417399985</v>
      </c>
      <c r="G70" s="117">
        <v>107.30850039999999</v>
      </c>
      <c r="H70" s="117">
        <v>7695.8101564999997</v>
      </c>
      <c r="I70" s="117">
        <v>47532.34684861001</v>
      </c>
      <c r="J70" s="117">
        <v>13692.25410552</v>
      </c>
      <c r="K70" s="117">
        <v>882.16129183999988</v>
      </c>
      <c r="L70" s="117">
        <v>8581.5491849600003</v>
      </c>
      <c r="M70" s="168" t="s">
        <v>189</v>
      </c>
      <c r="N70" s="117">
        <v>3300.1449718600002</v>
      </c>
      <c r="O70" s="117">
        <v>42280.172441099989</v>
      </c>
      <c r="P70" s="117">
        <v>1977.1457209099999</v>
      </c>
      <c r="Q70" s="117">
        <v>298.61730883999996</v>
      </c>
      <c r="R70" s="117">
        <v>337.75826033999999</v>
      </c>
      <c r="S70" s="117">
        <v>776.33281311999997</v>
      </c>
      <c r="T70" s="117">
        <v>743.08775629000002</v>
      </c>
      <c r="U70" s="117"/>
      <c r="V70" s="117"/>
    </row>
    <row r="71" spans="1:22" hidden="1" outlineLevel="1">
      <c r="A71" s="9">
        <v>42370</v>
      </c>
      <c r="B71" s="117">
        <v>176791.26098418</v>
      </c>
      <c r="C71" s="117">
        <v>4276.4168014899997</v>
      </c>
      <c r="D71" s="117">
        <v>6344.3124627600009</v>
      </c>
      <c r="E71" s="117">
        <v>23446.324741629996</v>
      </c>
      <c r="F71" s="117">
        <v>7879.9243216800005</v>
      </c>
      <c r="G71" s="117">
        <v>152.87125065000001</v>
      </c>
      <c r="H71" s="117">
        <v>7609.9502386599997</v>
      </c>
      <c r="I71" s="117">
        <v>47638.764478669997</v>
      </c>
      <c r="J71" s="117">
        <v>13913.29780217</v>
      </c>
      <c r="K71" s="117">
        <v>779.52920107999989</v>
      </c>
      <c r="L71" s="117">
        <v>8701.2702817999998</v>
      </c>
      <c r="M71" s="168" t="s">
        <v>189</v>
      </c>
      <c r="N71" s="117">
        <v>3591.4794662300005</v>
      </c>
      <c r="O71" s="117">
        <v>48358.47067884</v>
      </c>
      <c r="P71" s="117">
        <v>2049.2783761400001</v>
      </c>
      <c r="Q71" s="117">
        <v>324.68575657999997</v>
      </c>
      <c r="R71" s="117">
        <v>344.88620206000002</v>
      </c>
      <c r="S71" s="117">
        <v>539.79374746999997</v>
      </c>
      <c r="T71" s="117">
        <v>840.00517626999999</v>
      </c>
      <c r="U71" s="117"/>
      <c r="V71" s="117"/>
    </row>
    <row r="72" spans="1:22" hidden="1" outlineLevel="1">
      <c r="A72" s="9">
        <v>42401</v>
      </c>
      <c r="B72" s="117">
        <v>180030.56933891997</v>
      </c>
      <c r="C72" s="117">
        <v>4150.4116487000001</v>
      </c>
      <c r="D72" s="117">
        <v>5901.3320978199999</v>
      </c>
      <c r="E72" s="117">
        <v>23596.612906979997</v>
      </c>
      <c r="F72" s="117">
        <v>6907.4720611800003</v>
      </c>
      <c r="G72" s="117">
        <v>125.12115980999999</v>
      </c>
      <c r="H72" s="117">
        <v>8215.3383197100011</v>
      </c>
      <c r="I72" s="117">
        <v>44628.53394103</v>
      </c>
      <c r="J72" s="117">
        <v>15582.819744230001</v>
      </c>
      <c r="K72" s="117">
        <v>884.19117520000009</v>
      </c>
      <c r="L72" s="117">
        <v>8178.0364948000006</v>
      </c>
      <c r="M72" s="168" t="s">
        <v>189</v>
      </c>
      <c r="N72" s="117">
        <v>3615.8123955899996</v>
      </c>
      <c r="O72" s="117">
        <v>52987.041004289997</v>
      </c>
      <c r="P72" s="117">
        <v>2437.6532512700001</v>
      </c>
      <c r="Q72" s="117">
        <v>342.93881266</v>
      </c>
      <c r="R72" s="117">
        <v>410.49040583999994</v>
      </c>
      <c r="S72" s="117">
        <v>1082.9386843100001</v>
      </c>
      <c r="T72" s="117">
        <v>983.82523550000008</v>
      </c>
      <c r="U72" s="117"/>
      <c r="V72" s="117"/>
    </row>
    <row r="73" spans="1:22" hidden="1" outlineLevel="1">
      <c r="A73" s="9">
        <v>42430</v>
      </c>
      <c r="B73" s="117">
        <v>179244.96785163999</v>
      </c>
      <c r="C73" s="117">
        <v>4141.4950744500002</v>
      </c>
      <c r="D73" s="117">
        <v>6130.5263866599998</v>
      </c>
      <c r="E73" s="117">
        <v>22715.186728290002</v>
      </c>
      <c r="F73" s="117">
        <v>6465.5055357300007</v>
      </c>
      <c r="G73" s="117">
        <v>99.849086479999983</v>
      </c>
      <c r="H73" s="117">
        <v>7547.7875490099996</v>
      </c>
      <c r="I73" s="117">
        <v>41242.32319784</v>
      </c>
      <c r="J73" s="117">
        <v>15686.381256999997</v>
      </c>
      <c r="K73" s="117">
        <v>916.36674948000007</v>
      </c>
      <c r="L73" s="117">
        <v>7623.3558108300003</v>
      </c>
      <c r="M73" s="168" t="s">
        <v>189</v>
      </c>
      <c r="N73" s="117">
        <v>4258.1634949200006</v>
      </c>
      <c r="O73" s="117">
        <v>57731.993078409992</v>
      </c>
      <c r="P73" s="117">
        <v>2167.3580828099998</v>
      </c>
      <c r="Q73" s="117">
        <v>350.36735631000005</v>
      </c>
      <c r="R73" s="117">
        <v>400.85522995999997</v>
      </c>
      <c r="S73" s="117">
        <v>805.89088672000003</v>
      </c>
      <c r="T73" s="117">
        <v>961.56234674000018</v>
      </c>
      <c r="U73" s="117"/>
      <c r="V73" s="117"/>
    </row>
    <row r="74" spans="1:22" hidden="1" outlineLevel="1">
      <c r="A74" s="9">
        <v>42461</v>
      </c>
      <c r="B74" s="117">
        <v>181584.31220032999</v>
      </c>
      <c r="C74" s="117">
        <v>3754.4714711700003</v>
      </c>
      <c r="D74" s="117">
        <v>9318.5335466399993</v>
      </c>
      <c r="E74" s="117">
        <v>25110.276786350001</v>
      </c>
      <c r="F74" s="117">
        <v>7645.3001977000004</v>
      </c>
      <c r="G74" s="117">
        <v>98.086672770000007</v>
      </c>
      <c r="H74" s="117">
        <v>5458.8932576200004</v>
      </c>
      <c r="I74" s="117">
        <v>41190.629679699996</v>
      </c>
      <c r="J74" s="117">
        <v>16247.788883810003</v>
      </c>
      <c r="K74" s="117">
        <v>901.43073635000007</v>
      </c>
      <c r="L74" s="117">
        <v>7533.1126692900007</v>
      </c>
      <c r="M74" s="168" t="s">
        <v>189</v>
      </c>
      <c r="N74" s="117">
        <v>4592.1981581400005</v>
      </c>
      <c r="O74" s="117">
        <v>55663.964322319989</v>
      </c>
      <c r="P74" s="117">
        <v>1898.5077806300001</v>
      </c>
      <c r="Q74" s="117">
        <v>349.77449131000003</v>
      </c>
      <c r="R74" s="117">
        <v>369.01181314000002</v>
      </c>
      <c r="S74" s="117">
        <v>507.72066482000002</v>
      </c>
      <c r="T74" s="117">
        <v>944.61106857000004</v>
      </c>
      <c r="U74" s="117"/>
      <c r="V74" s="117"/>
    </row>
    <row r="75" spans="1:22" hidden="1" outlineLevel="1">
      <c r="A75" s="9">
        <v>42491</v>
      </c>
      <c r="B75" s="117">
        <v>182345.43863004001</v>
      </c>
      <c r="C75" s="117">
        <v>3960.0423914200001</v>
      </c>
      <c r="D75" s="117">
        <v>10174.91882144</v>
      </c>
      <c r="E75" s="117">
        <v>25238.226439369995</v>
      </c>
      <c r="F75" s="117">
        <v>7690.8699988399994</v>
      </c>
      <c r="G75" s="117">
        <v>109.51379061000002</v>
      </c>
      <c r="H75" s="117">
        <v>5036.9074528799993</v>
      </c>
      <c r="I75" s="117">
        <v>42706.828526969999</v>
      </c>
      <c r="J75" s="117">
        <v>15800.074935720002</v>
      </c>
      <c r="K75" s="117">
        <v>965.60231453999995</v>
      </c>
      <c r="L75" s="117">
        <v>7705.3617868500005</v>
      </c>
      <c r="M75" s="168" t="s">
        <v>189</v>
      </c>
      <c r="N75" s="117">
        <v>4381.5373301299996</v>
      </c>
      <c r="O75" s="117">
        <v>54482.033056119988</v>
      </c>
      <c r="P75" s="117">
        <v>1733.68114784</v>
      </c>
      <c r="Q75" s="117">
        <v>373.68001772000002</v>
      </c>
      <c r="R75" s="117">
        <v>419.95875289000003</v>
      </c>
      <c r="S75" s="117">
        <v>654.0285173499999</v>
      </c>
      <c r="T75" s="117">
        <v>912.17334935000008</v>
      </c>
      <c r="U75" s="117"/>
      <c r="V75" s="117"/>
    </row>
    <row r="76" spans="1:22" hidden="1" outlineLevel="1">
      <c r="A76" s="9">
        <v>42522</v>
      </c>
      <c r="B76" s="117">
        <v>187548.519218</v>
      </c>
      <c r="C76" s="117">
        <v>4151.89726531</v>
      </c>
      <c r="D76" s="117">
        <v>10131.04884775</v>
      </c>
      <c r="E76" s="117">
        <v>26487.097432300001</v>
      </c>
      <c r="F76" s="117">
        <v>9021.0240539599981</v>
      </c>
      <c r="G76" s="117">
        <v>117.57019890000001</v>
      </c>
      <c r="H76" s="117">
        <v>5068.7883027500002</v>
      </c>
      <c r="I76" s="117">
        <v>41725.027603800001</v>
      </c>
      <c r="J76" s="117">
        <v>15870.388016099998</v>
      </c>
      <c r="K76" s="117">
        <v>1010.63011268</v>
      </c>
      <c r="L76" s="117">
        <v>7448.8027357100009</v>
      </c>
      <c r="M76" s="168" t="s">
        <v>189</v>
      </c>
      <c r="N76" s="117">
        <v>4149.4704772100004</v>
      </c>
      <c r="O76" s="117">
        <v>57992.952319880002</v>
      </c>
      <c r="P76" s="117">
        <v>2060.3576017099999</v>
      </c>
      <c r="Q76" s="117">
        <v>338.68101357</v>
      </c>
      <c r="R76" s="117">
        <v>433.58375175999993</v>
      </c>
      <c r="S76" s="117">
        <v>685.67307197999992</v>
      </c>
      <c r="T76" s="117">
        <v>855.52641262999998</v>
      </c>
      <c r="U76" s="117"/>
      <c r="V76" s="117"/>
    </row>
    <row r="77" spans="1:22" hidden="1" outlineLevel="1">
      <c r="A77" s="9">
        <v>42552</v>
      </c>
      <c r="B77" s="117">
        <v>189895.68191986001</v>
      </c>
      <c r="C77" s="117">
        <v>4037.1526142100006</v>
      </c>
      <c r="D77" s="117">
        <v>10457.28266972</v>
      </c>
      <c r="E77" s="117">
        <v>27092.871466609999</v>
      </c>
      <c r="F77" s="117">
        <v>9426.5509685699999</v>
      </c>
      <c r="G77" s="117">
        <v>108.98576858000001</v>
      </c>
      <c r="H77" s="117">
        <v>4863.3184701199998</v>
      </c>
      <c r="I77" s="117">
        <v>42132.58933725</v>
      </c>
      <c r="J77" s="117">
        <v>16795.373063809999</v>
      </c>
      <c r="K77" s="117">
        <v>1058.9865313000003</v>
      </c>
      <c r="L77" s="117">
        <v>8448.3767373299997</v>
      </c>
      <c r="M77" s="168" t="s">
        <v>189</v>
      </c>
      <c r="N77" s="117">
        <v>4319.0612294100001</v>
      </c>
      <c r="O77" s="117">
        <v>55910.041439060005</v>
      </c>
      <c r="P77" s="117">
        <v>2881.7289878799997</v>
      </c>
      <c r="Q77" s="117">
        <v>332.29273773999995</v>
      </c>
      <c r="R77" s="117">
        <v>440.96105276999998</v>
      </c>
      <c r="S77" s="117">
        <v>786.87680534000003</v>
      </c>
      <c r="T77" s="117">
        <v>803.23204016000011</v>
      </c>
      <c r="U77" s="117"/>
      <c r="V77" s="117"/>
    </row>
    <row r="78" spans="1:22" hidden="1" outlineLevel="1">
      <c r="A78" s="9">
        <v>42583</v>
      </c>
      <c r="B78" s="117">
        <v>192457.70913563002</v>
      </c>
      <c r="C78" s="117">
        <v>3547.3659354700003</v>
      </c>
      <c r="D78" s="117">
        <v>12427.883489610002</v>
      </c>
      <c r="E78" s="117">
        <v>27883.659887909998</v>
      </c>
      <c r="F78" s="117">
        <v>9929.4521191499989</v>
      </c>
      <c r="G78" s="117">
        <v>108.93116729999998</v>
      </c>
      <c r="H78" s="117">
        <v>5196.2514841900002</v>
      </c>
      <c r="I78" s="117">
        <v>43725.426098499993</v>
      </c>
      <c r="J78" s="117">
        <v>16741.178985469996</v>
      </c>
      <c r="K78" s="117">
        <v>1052.5499615699998</v>
      </c>
      <c r="L78" s="117">
        <v>9054.432294459999</v>
      </c>
      <c r="M78" s="168" t="s">
        <v>189</v>
      </c>
      <c r="N78" s="117">
        <v>3832.8400529100008</v>
      </c>
      <c r="O78" s="117">
        <v>54183.170422239986</v>
      </c>
      <c r="P78" s="117">
        <v>2237.6012866800002</v>
      </c>
      <c r="Q78" s="117">
        <v>359.78820653000002</v>
      </c>
      <c r="R78" s="117">
        <v>442.80191900999995</v>
      </c>
      <c r="S78" s="117">
        <v>877.05215527000007</v>
      </c>
      <c r="T78" s="117">
        <v>857.32366936000005</v>
      </c>
      <c r="U78" s="117"/>
      <c r="V78" s="117"/>
    </row>
    <row r="79" spans="1:22" hidden="1" outlineLevel="1">
      <c r="A79" s="9">
        <v>42614</v>
      </c>
      <c r="B79" s="117">
        <v>190099.72427684997</v>
      </c>
      <c r="C79" s="117">
        <v>3548.9621235900004</v>
      </c>
      <c r="D79" s="117">
        <v>14249.253848190003</v>
      </c>
      <c r="E79" s="117">
        <v>26907.131529540002</v>
      </c>
      <c r="F79" s="117">
        <v>8943.9669070199998</v>
      </c>
      <c r="G79" s="117">
        <v>115.22977738</v>
      </c>
      <c r="H79" s="117">
        <v>5259.1984507499992</v>
      </c>
      <c r="I79" s="117">
        <v>43190.550677129999</v>
      </c>
      <c r="J79" s="117">
        <v>16989.425646480002</v>
      </c>
      <c r="K79" s="117">
        <v>1149.7682447300001</v>
      </c>
      <c r="L79" s="117">
        <v>10424.96408847</v>
      </c>
      <c r="M79" s="168" t="s">
        <v>189</v>
      </c>
      <c r="N79" s="117">
        <v>3785.0857006099995</v>
      </c>
      <c r="O79" s="117">
        <v>50899.208684820005</v>
      </c>
      <c r="P79" s="117">
        <v>1972.3352351899998</v>
      </c>
      <c r="Q79" s="117">
        <v>384.71200124000001</v>
      </c>
      <c r="R79" s="117">
        <v>474.13729602000001</v>
      </c>
      <c r="S79" s="117">
        <v>970.68855273999998</v>
      </c>
      <c r="T79" s="117">
        <v>835.10551294999993</v>
      </c>
      <c r="U79" s="117"/>
      <c r="V79" s="117"/>
    </row>
    <row r="80" spans="1:22" hidden="1" outlineLevel="1">
      <c r="A80" s="9">
        <v>42644</v>
      </c>
      <c r="B80" s="117">
        <v>191383.68947985998</v>
      </c>
      <c r="C80" s="117">
        <v>3108.4876295600002</v>
      </c>
      <c r="D80" s="117">
        <v>14806.14823997</v>
      </c>
      <c r="E80" s="117">
        <v>27060.85559395</v>
      </c>
      <c r="F80" s="117">
        <v>10435.44510703</v>
      </c>
      <c r="G80" s="117">
        <v>109.81272468</v>
      </c>
      <c r="H80" s="117">
        <v>5171.1355329299995</v>
      </c>
      <c r="I80" s="117">
        <v>44966.836221079997</v>
      </c>
      <c r="J80" s="117">
        <v>16688.99744576</v>
      </c>
      <c r="K80" s="117">
        <v>1174.8997787299998</v>
      </c>
      <c r="L80" s="117">
        <v>11272.46746636</v>
      </c>
      <c r="M80" s="168" t="s">
        <v>189</v>
      </c>
      <c r="N80" s="117">
        <v>3798.9889451799995</v>
      </c>
      <c r="O80" s="117">
        <v>48430.31491330998</v>
      </c>
      <c r="P80" s="117">
        <v>2110.2267287200002</v>
      </c>
      <c r="Q80" s="117">
        <v>407.83109422000007</v>
      </c>
      <c r="R80" s="117">
        <v>455.5007392199999</v>
      </c>
      <c r="S80" s="117">
        <v>987.83959647000017</v>
      </c>
      <c r="T80" s="117">
        <v>397.90172268999999</v>
      </c>
      <c r="U80" s="117"/>
      <c r="V80" s="117"/>
    </row>
    <row r="81" spans="1:22" hidden="1" outlineLevel="1">
      <c r="A81" s="9">
        <v>42675</v>
      </c>
      <c r="B81" s="117">
        <v>188493.81639328998</v>
      </c>
      <c r="C81" s="117">
        <v>4009.1097876500003</v>
      </c>
      <c r="D81" s="117">
        <v>11245.360068620001</v>
      </c>
      <c r="E81" s="117">
        <v>24665.781462329996</v>
      </c>
      <c r="F81" s="117">
        <v>9836.702632149998</v>
      </c>
      <c r="G81" s="117">
        <v>127.10983184999999</v>
      </c>
      <c r="H81" s="117">
        <v>5139.15689931</v>
      </c>
      <c r="I81" s="117">
        <v>46479.380312480011</v>
      </c>
      <c r="J81" s="117">
        <v>18424.468110649999</v>
      </c>
      <c r="K81" s="117">
        <v>1067.3651864799997</v>
      </c>
      <c r="L81" s="117">
        <v>11284.259734200001</v>
      </c>
      <c r="M81" s="168" t="s">
        <v>189</v>
      </c>
      <c r="N81" s="117">
        <v>4054.5670224699998</v>
      </c>
      <c r="O81" s="117">
        <v>47999.983800180002</v>
      </c>
      <c r="P81" s="117">
        <v>1973.7734028100001</v>
      </c>
      <c r="Q81" s="117">
        <v>441.03303518999996</v>
      </c>
      <c r="R81" s="117">
        <v>472.27358514999997</v>
      </c>
      <c r="S81" s="117">
        <v>895.15169363000007</v>
      </c>
      <c r="T81" s="117">
        <v>378.33982813999995</v>
      </c>
      <c r="U81" s="117"/>
      <c r="V81" s="117"/>
    </row>
    <row r="82" spans="1:22" hidden="1" outlineLevel="1">
      <c r="A82" s="9">
        <v>42705</v>
      </c>
      <c r="B82" s="117">
        <v>200376.08705785</v>
      </c>
      <c r="C82" s="117">
        <v>4119.7370159000002</v>
      </c>
      <c r="D82" s="117">
        <v>10771.801668239999</v>
      </c>
      <c r="E82" s="117">
        <v>27963.713440970005</v>
      </c>
      <c r="F82" s="117">
        <v>10342.735602299999</v>
      </c>
      <c r="G82" s="117">
        <v>110.63412099</v>
      </c>
      <c r="H82" s="117">
        <v>6563.9398471699997</v>
      </c>
      <c r="I82" s="117">
        <v>51148.436980120008</v>
      </c>
      <c r="J82" s="117">
        <v>16857.707606479999</v>
      </c>
      <c r="K82" s="117">
        <v>1094.4366770899999</v>
      </c>
      <c r="L82" s="117">
        <v>11573.18330509</v>
      </c>
      <c r="M82" s="168" t="s">
        <v>189</v>
      </c>
      <c r="N82" s="117">
        <v>3954.6782381199996</v>
      </c>
      <c r="O82" s="117">
        <v>51611.450290369998</v>
      </c>
      <c r="P82" s="117">
        <v>2163.2169656199999</v>
      </c>
      <c r="Q82" s="117">
        <v>401.21904613999999</v>
      </c>
      <c r="R82" s="117">
        <v>495.28045748000005</v>
      </c>
      <c r="S82" s="117">
        <v>834.12742218999995</v>
      </c>
      <c r="T82" s="117">
        <v>369.78837357999998</v>
      </c>
      <c r="U82" s="117"/>
      <c r="V82" s="117"/>
    </row>
    <row r="83" spans="1:22" hidden="1" outlineLevel="1">
      <c r="A83" s="9">
        <v>42736</v>
      </c>
      <c r="B83" s="117">
        <v>194964.19878956</v>
      </c>
      <c r="C83" s="117">
        <v>4359.2863198800005</v>
      </c>
      <c r="D83" s="117">
        <v>9045.3276254200009</v>
      </c>
      <c r="E83" s="117">
        <v>26004.800945190003</v>
      </c>
      <c r="F83" s="117">
        <v>10974.286100140002</v>
      </c>
      <c r="G83" s="117">
        <v>120.59511852999999</v>
      </c>
      <c r="H83" s="117">
        <v>5688.9796228899995</v>
      </c>
      <c r="I83" s="117">
        <v>50555.169993240008</v>
      </c>
      <c r="J83" s="117">
        <v>14885.218427719999</v>
      </c>
      <c r="K83" s="117">
        <v>1106.5830685799999</v>
      </c>
      <c r="L83" s="117">
        <v>13270.86719639</v>
      </c>
      <c r="M83" s="168" t="s">
        <v>189</v>
      </c>
      <c r="N83" s="117">
        <v>4307.6118191199994</v>
      </c>
      <c r="O83" s="117">
        <v>50502.681648220008</v>
      </c>
      <c r="P83" s="117">
        <v>2201.4037682599997</v>
      </c>
      <c r="Q83" s="117">
        <v>419.66197668000001</v>
      </c>
      <c r="R83" s="117">
        <v>493.65935378</v>
      </c>
      <c r="S83" s="117">
        <v>601.04569486999992</v>
      </c>
      <c r="T83" s="117">
        <v>427.02011064999999</v>
      </c>
      <c r="U83" s="117"/>
      <c r="V83" s="117"/>
    </row>
    <row r="84" spans="1:22" hidden="1" outlineLevel="1">
      <c r="A84" s="9">
        <v>42767</v>
      </c>
      <c r="B84" s="117">
        <v>195307.62351572997</v>
      </c>
      <c r="C84" s="117">
        <v>5032.0478636099997</v>
      </c>
      <c r="D84" s="117">
        <v>12111.960890009999</v>
      </c>
      <c r="E84" s="117">
        <v>24851.436504720001</v>
      </c>
      <c r="F84" s="117">
        <v>11849.99067234</v>
      </c>
      <c r="G84" s="117">
        <v>104.18907292</v>
      </c>
      <c r="H84" s="117">
        <v>5082.4688529300001</v>
      </c>
      <c r="I84" s="117">
        <v>45546.653426380006</v>
      </c>
      <c r="J84" s="117">
        <v>15378.211213839999</v>
      </c>
      <c r="K84" s="117">
        <v>1117.20643698</v>
      </c>
      <c r="L84" s="117">
        <v>12645.542965410001</v>
      </c>
      <c r="M84" s="168" t="s">
        <v>189</v>
      </c>
      <c r="N84" s="117">
        <v>4250.7368555900002</v>
      </c>
      <c r="O84" s="117">
        <v>53397.165069219998</v>
      </c>
      <c r="P84" s="117">
        <v>2195.7239987100002</v>
      </c>
      <c r="Q84" s="117">
        <v>380.69555124999999</v>
      </c>
      <c r="R84" s="117">
        <v>458.70598832999997</v>
      </c>
      <c r="S84" s="117">
        <v>484.12394240000003</v>
      </c>
      <c r="T84" s="117">
        <v>420.76421109</v>
      </c>
      <c r="U84" s="117"/>
      <c r="V84" s="117"/>
    </row>
    <row r="85" spans="1:22" hidden="1" outlineLevel="1">
      <c r="A85" s="9">
        <v>42795</v>
      </c>
      <c r="B85" s="117">
        <v>204079.12278701004</v>
      </c>
      <c r="C85" s="117">
        <v>5637.6361429599992</v>
      </c>
      <c r="D85" s="117">
        <v>12686.00162619</v>
      </c>
      <c r="E85" s="117">
        <v>28359.50077567</v>
      </c>
      <c r="F85" s="117">
        <v>10324.984387889999</v>
      </c>
      <c r="G85" s="117">
        <v>98.51958922</v>
      </c>
      <c r="H85" s="117">
        <v>4720.3415923499997</v>
      </c>
      <c r="I85" s="117">
        <v>44692.154843969998</v>
      </c>
      <c r="J85" s="117">
        <v>16453.739130359998</v>
      </c>
      <c r="K85" s="117">
        <v>1197.02959762</v>
      </c>
      <c r="L85" s="117">
        <v>12402.577872830001</v>
      </c>
      <c r="M85" s="168" t="s">
        <v>189</v>
      </c>
      <c r="N85" s="117">
        <v>4507.3288570799996</v>
      </c>
      <c r="O85" s="117">
        <v>59064.645963479998</v>
      </c>
      <c r="P85" s="117">
        <v>2130.8448742700002</v>
      </c>
      <c r="Q85" s="117">
        <v>399.18338224000001</v>
      </c>
      <c r="R85" s="117">
        <v>501.16418474000005</v>
      </c>
      <c r="S85" s="117">
        <v>478.93743145000002</v>
      </c>
      <c r="T85" s="117">
        <v>424.53253468999998</v>
      </c>
      <c r="U85" s="117"/>
      <c r="V85" s="117"/>
    </row>
    <row r="86" spans="1:22" hidden="1" outlineLevel="1">
      <c r="A86" s="9">
        <v>42826</v>
      </c>
      <c r="B86" s="117">
        <v>207219.98889229001</v>
      </c>
      <c r="C86" s="117">
        <v>4946.5387559999999</v>
      </c>
      <c r="D86" s="117">
        <v>14220.917903110001</v>
      </c>
      <c r="E86" s="117">
        <v>27973.365710499998</v>
      </c>
      <c r="F86" s="117">
        <v>11203.225933</v>
      </c>
      <c r="G86" s="117">
        <v>108.21244786000001</v>
      </c>
      <c r="H86" s="117">
        <v>4989.0250419799995</v>
      </c>
      <c r="I86" s="117">
        <v>43446.949672859999</v>
      </c>
      <c r="J86" s="117">
        <v>17583.088271100001</v>
      </c>
      <c r="K86" s="117">
        <v>1284.5251099400002</v>
      </c>
      <c r="L86" s="117">
        <v>12361.716667900002</v>
      </c>
      <c r="M86" s="168" t="s">
        <v>189</v>
      </c>
      <c r="N86" s="117">
        <v>4105.1650930800006</v>
      </c>
      <c r="O86" s="117">
        <v>60980.834108359995</v>
      </c>
      <c r="P86" s="117">
        <v>2371.8407375399997</v>
      </c>
      <c r="Q86" s="117">
        <v>378.79911994999998</v>
      </c>
      <c r="R86" s="117">
        <v>532.69350753000015</v>
      </c>
      <c r="S86" s="117">
        <v>300.94205968</v>
      </c>
      <c r="T86" s="117">
        <v>432.14875190000004</v>
      </c>
      <c r="U86" s="117"/>
      <c r="V86" s="117"/>
    </row>
    <row r="87" spans="1:22" hidden="1" outlineLevel="1">
      <c r="A87" s="9">
        <v>42856</v>
      </c>
      <c r="B87" s="117">
        <v>202592.03023003007</v>
      </c>
      <c r="C87" s="117">
        <v>5080.5412906600004</v>
      </c>
      <c r="D87" s="117">
        <v>13677.345753970001</v>
      </c>
      <c r="E87" s="117">
        <v>28536.324159819997</v>
      </c>
      <c r="F87" s="117">
        <v>11385.488635780001</v>
      </c>
      <c r="G87" s="117">
        <v>102.81174518</v>
      </c>
      <c r="H87" s="117">
        <v>4713.5046302999999</v>
      </c>
      <c r="I87" s="117">
        <v>45157.285371739999</v>
      </c>
      <c r="J87" s="117">
        <v>15210.425174919998</v>
      </c>
      <c r="K87" s="117">
        <v>1351.33381652</v>
      </c>
      <c r="L87" s="117">
        <v>12914.549984059999</v>
      </c>
      <c r="M87" s="168" t="s">
        <v>189</v>
      </c>
      <c r="N87" s="117">
        <v>4421.3596126699995</v>
      </c>
      <c r="O87" s="117">
        <v>55726.980513219998</v>
      </c>
      <c r="P87" s="117">
        <v>2589.8763663700001</v>
      </c>
      <c r="Q87" s="117">
        <v>397.11110044999998</v>
      </c>
      <c r="R87" s="117">
        <v>558.17449455999997</v>
      </c>
      <c r="S87" s="117">
        <v>294.74880682999998</v>
      </c>
      <c r="T87" s="117">
        <v>474.16877298000003</v>
      </c>
      <c r="U87" s="117"/>
      <c r="V87" s="117"/>
    </row>
    <row r="88" spans="1:22" hidden="1" outlineLevel="1">
      <c r="A88" s="9">
        <v>42887</v>
      </c>
      <c r="B88" s="117">
        <v>202424.39809164</v>
      </c>
      <c r="C88" s="117">
        <v>4334.71611011</v>
      </c>
      <c r="D88" s="117">
        <v>15099.326073959999</v>
      </c>
      <c r="E88" s="117">
        <v>30044.050066260002</v>
      </c>
      <c r="F88" s="117">
        <v>12032.64630054</v>
      </c>
      <c r="G88" s="117">
        <v>101.30328563</v>
      </c>
      <c r="H88" s="117">
        <v>4930.1712258299995</v>
      </c>
      <c r="I88" s="117">
        <v>45190.522495720012</v>
      </c>
      <c r="J88" s="117">
        <v>16844.182388780002</v>
      </c>
      <c r="K88" s="117">
        <v>1450.2604537000002</v>
      </c>
      <c r="L88" s="117">
        <v>13374.27912881</v>
      </c>
      <c r="M88" s="168" t="s">
        <v>189</v>
      </c>
      <c r="N88" s="117">
        <v>5284.34430273</v>
      </c>
      <c r="O88" s="117">
        <v>49302.454329259999</v>
      </c>
      <c r="P88" s="117">
        <v>2560.4774432699996</v>
      </c>
      <c r="Q88" s="117">
        <v>358.21820732000003</v>
      </c>
      <c r="R88" s="117">
        <v>559.53760545</v>
      </c>
      <c r="S88" s="117">
        <v>501.03957332999994</v>
      </c>
      <c r="T88" s="117">
        <v>456.86910094000001</v>
      </c>
      <c r="U88" s="117"/>
      <c r="V88" s="117"/>
    </row>
    <row r="89" spans="1:22" hidden="1" outlineLevel="1">
      <c r="A89" s="9">
        <v>42917</v>
      </c>
      <c r="B89" s="117">
        <v>206216.12267219002</v>
      </c>
      <c r="C89" s="117">
        <v>4634.2466822999995</v>
      </c>
      <c r="D89" s="117">
        <v>14237.57596328</v>
      </c>
      <c r="E89" s="117">
        <v>29838.848475449995</v>
      </c>
      <c r="F89" s="117">
        <v>12364.685433240002</v>
      </c>
      <c r="G89" s="117">
        <v>100.67555605999999</v>
      </c>
      <c r="H89" s="117">
        <v>5146.065800209999</v>
      </c>
      <c r="I89" s="117">
        <v>45369.051780639988</v>
      </c>
      <c r="J89" s="117">
        <v>17932.067457090001</v>
      </c>
      <c r="K89" s="117">
        <v>1531.17725948</v>
      </c>
      <c r="L89" s="117">
        <v>14120.64828283</v>
      </c>
      <c r="M89" s="168" t="s">
        <v>189</v>
      </c>
      <c r="N89" s="117">
        <v>5282.2809335600004</v>
      </c>
      <c r="O89" s="117">
        <v>51257.383415819997</v>
      </c>
      <c r="P89" s="117">
        <v>2656.1411754800001</v>
      </c>
      <c r="Q89" s="117">
        <v>313.00098248</v>
      </c>
      <c r="R89" s="117">
        <v>642.40371520999997</v>
      </c>
      <c r="S89" s="117">
        <v>386.68918118000005</v>
      </c>
      <c r="T89" s="117">
        <v>403.18057788000004</v>
      </c>
      <c r="U89" s="117"/>
      <c r="V89" s="117"/>
    </row>
    <row r="90" spans="1:22" hidden="1" outlineLevel="1">
      <c r="A90" s="9">
        <v>42948</v>
      </c>
      <c r="B90" s="117">
        <v>204355.29871904</v>
      </c>
      <c r="C90" s="117">
        <v>3906.2528688099997</v>
      </c>
      <c r="D90" s="117">
        <v>4378.8796899200006</v>
      </c>
      <c r="E90" s="117">
        <v>29957.519477289992</v>
      </c>
      <c r="F90" s="117">
        <v>10761.761109820001</v>
      </c>
      <c r="G90" s="117">
        <v>111.57499922999999</v>
      </c>
      <c r="H90" s="117">
        <v>5002.0241611499996</v>
      </c>
      <c r="I90" s="117">
        <v>44949.119818280014</v>
      </c>
      <c r="J90" s="117">
        <v>18432.87819901</v>
      </c>
      <c r="K90" s="117">
        <v>1365.6822221100001</v>
      </c>
      <c r="L90" s="117">
        <v>14451.01558148</v>
      </c>
      <c r="M90" s="168" t="s">
        <v>189</v>
      </c>
      <c r="N90" s="117">
        <v>5431.8128190800007</v>
      </c>
      <c r="O90" s="117">
        <v>61060.806494660013</v>
      </c>
      <c r="P90" s="117">
        <v>2822.4567059599995</v>
      </c>
      <c r="Q90" s="117">
        <v>411.55536958000005</v>
      </c>
      <c r="R90" s="117">
        <v>600.30588528999988</v>
      </c>
      <c r="S90" s="117">
        <v>314.07964263000002</v>
      </c>
      <c r="T90" s="117">
        <v>397.57367473999994</v>
      </c>
      <c r="U90" s="117"/>
      <c r="V90" s="117"/>
    </row>
    <row r="91" spans="1:22" hidden="1" outlineLevel="1">
      <c r="A91" s="9">
        <v>42979</v>
      </c>
      <c r="B91" s="117">
        <v>210536.99232191002</v>
      </c>
      <c r="C91" s="117">
        <v>4836.2635035499998</v>
      </c>
      <c r="D91" s="117">
        <v>5893.4396017500003</v>
      </c>
      <c r="E91" s="117">
        <v>29661.219669580001</v>
      </c>
      <c r="F91" s="117">
        <v>11956.954903430002</v>
      </c>
      <c r="G91" s="117">
        <v>153.19324496999999</v>
      </c>
      <c r="H91" s="117">
        <v>5373.4033305000003</v>
      </c>
      <c r="I91" s="117">
        <v>45115.802972049998</v>
      </c>
      <c r="J91" s="117">
        <v>16925.136933579997</v>
      </c>
      <c r="K91" s="117">
        <v>1329.4851179000002</v>
      </c>
      <c r="L91" s="117">
        <v>14646.867267139998</v>
      </c>
      <c r="M91" s="168" t="s">
        <v>189</v>
      </c>
      <c r="N91" s="117">
        <v>5514.1858249300003</v>
      </c>
      <c r="O91" s="117">
        <v>64175.047595530013</v>
      </c>
      <c r="P91" s="117">
        <v>2743.3238740400002</v>
      </c>
      <c r="Q91" s="117">
        <v>484.55254126999995</v>
      </c>
      <c r="R91" s="117">
        <v>632.72022197999991</v>
      </c>
      <c r="S91" s="117">
        <v>685.51266360000011</v>
      </c>
      <c r="T91" s="117">
        <v>409.88305610999998</v>
      </c>
      <c r="U91" s="117"/>
      <c r="V91" s="117"/>
    </row>
    <row r="92" spans="1:22" hidden="1" outlineLevel="1">
      <c r="A92" s="9">
        <v>43009</v>
      </c>
      <c r="B92" s="117">
        <v>207788.86174577</v>
      </c>
      <c r="C92" s="117">
        <v>4798.79851616</v>
      </c>
      <c r="D92" s="117">
        <v>5420.3660764899996</v>
      </c>
      <c r="E92" s="117">
        <v>28571.658126220002</v>
      </c>
      <c r="F92" s="117">
        <v>10718.338067949999</v>
      </c>
      <c r="G92" s="117">
        <v>128.85795601999999</v>
      </c>
      <c r="H92" s="117">
        <v>5408.6330062199995</v>
      </c>
      <c r="I92" s="117">
        <v>45779.247667280004</v>
      </c>
      <c r="J92" s="117">
        <v>19678.068196730001</v>
      </c>
      <c r="K92" s="117">
        <v>1453.3912541099999</v>
      </c>
      <c r="L92" s="117">
        <v>15262.144794709999</v>
      </c>
      <c r="M92" s="168" t="s">
        <v>189</v>
      </c>
      <c r="N92" s="117">
        <v>5780.72076251</v>
      </c>
      <c r="O92" s="117">
        <v>59721.20948468001</v>
      </c>
      <c r="P92" s="117">
        <v>3022.4017245700002</v>
      </c>
      <c r="Q92" s="117">
        <v>499.83115242000002</v>
      </c>
      <c r="R92" s="117">
        <v>651.62219173999995</v>
      </c>
      <c r="S92" s="117">
        <v>487.12384671000001</v>
      </c>
      <c r="T92" s="117">
        <v>406.44892124999996</v>
      </c>
      <c r="U92" s="117"/>
      <c r="V92" s="117"/>
    </row>
    <row r="93" spans="1:22" hidden="1" outlineLevel="1">
      <c r="A93" s="9">
        <v>43040</v>
      </c>
      <c r="B93" s="117">
        <v>204857.13924977003</v>
      </c>
      <c r="C93" s="117">
        <v>4621.4940117899996</v>
      </c>
      <c r="D93" s="117">
        <v>4509.8218871299996</v>
      </c>
      <c r="E93" s="117">
        <v>30246.117575670003</v>
      </c>
      <c r="F93" s="117">
        <v>8781.3263406899987</v>
      </c>
      <c r="G93" s="117">
        <v>163.49337654999999</v>
      </c>
      <c r="H93" s="117">
        <v>5228.9070021500011</v>
      </c>
      <c r="I93" s="117">
        <v>46926.792666249996</v>
      </c>
      <c r="J93" s="117">
        <v>17978.706549769999</v>
      </c>
      <c r="K93" s="117">
        <v>1280.33902792</v>
      </c>
      <c r="L93" s="117">
        <v>14624.060402749999</v>
      </c>
      <c r="M93" s="168" t="s">
        <v>189</v>
      </c>
      <c r="N93" s="117">
        <v>5860.3819095500003</v>
      </c>
      <c r="O93" s="117">
        <v>59572.440273279994</v>
      </c>
      <c r="P93" s="117">
        <v>3098.9517956699992</v>
      </c>
      <c r="Q93" s="117">
        <v>491.76831476999996</v>
      </c>
      <c r="R93" s="117">
        <v>648.49528581000004</v>
      </c>
      <c r="S93" s="117">
        <v>416.4604704300001</v>
      </c>
      <c r="T93" s="117">
        <v>407.58235959000001</v>
      </c>
      <c r="U93" s="117"/>
      <c r="V93" s="117"/>
    </row>
    <row r="94" spans="1:22" hidden="1" outlineLevel="1">
      <c r="A94" s="9">
        <v>43070</v>
      </c>
      <c r="B94" s="117">
        <v>224012.24804852996</v>
      </c>
      <c r="C94" s="117">
        <v>4259.4060166800009</v>
      </c>
      <c r="D94" s="117">
        <v>4906.5416858900007</v>
      </c>
      <c r="E94" s="117">
        <v>37175.749147399998</v>
      </c>
      <c r="F94" s="117">
        <v>9444.839096650001</v>
      </c>
      <c r="G94" s="117">
        <v>170.52791772</v>
      </c>
      <c r="H94" s="117">
        <v>6828.0923771299995</v>
      </c>
      <c r="I94" s="117">
        <v>54709.279909379991</v>
      </c>
      <c r="J94" s="117">
        <v>17283.20497744</v>
      </c>
      <c r="K94" s="117">
        <v>1265.4438839099996</v>
      </c>
      <c r="L94" s="117">
        <v>15191.711806059999</v>
      </c>
      <c r="M94" s="168" t="s">
        <v>189</v>
      </c>
      <c r="N94" s="117">
        <v>5773.2932575499999</v>
      </c>
      <c r="O94" s="117">
        <v>61460.347375220001</v>
      </c>
      <c r="P94" s="117">
        <v>3368.41628081</v>
      </c>
      <c r="Q94" s="117">
        <v>431.80374374000002</v>
      </c>
      <c r="R94" s="117">
        <v>626.88890513999991</v>
      </c>
      <c r="S94" s="117">
        <v>562.29808665999997</v>
      </c>
      <c r="T94" s="117">
        <v>554.40358114999992</v>
      </c>
      <c r="U94" s="117"/>
      <c r="V94" s="117"/>
    </row>
    <row r="95" spans="1:22" hidden="1" outlineLevel="1">
      <c r="A95" s="9">
        <v>43101</v>
      </c>
      <c r="B95" s="117">
        <v>212717.96944177002</v>
      </c>
      <c r="C95" s="117">
        <v>5435.0323898999995</v>
      </c>
      <c r="D95" s="117">
        <v>4993.7261057399992</v>
      </c>
      <c r="E95" s="117">
        <v>35304.630714780011</v>
      </c>
      <c r="F95" s="117">
        <v>10146.116991110001</v>
      </c>
      <c r="G95" s="117">
        <v>145.67646521</v>
      </c>
      <c r="H95" s="117">
        <v>6109.3640528199994</v>
      </c>
      <c r="I95" s="117">
        <v>49645.613496389997</v>
      </c>
      <c r="J95" s="117">
        <v>15655.765273739999</v>
      </c>
      <c r="K95" s="117">
        <v>1187.1209152099998</v>
      </c>
      <c r="L95" s="117">
        <v>16862.38266001</v>
      </c>
      <c r="M95" s="168" t="s">
        <v>189</v>
      </c>
      <c r="N95" s="117">
        <v>5689.7104565099999</v>
      </c>
      <c r="O95" s="117">
        <v>56359.128470229996</v>
      </c>
      <c r="P95" s="117">
        <v>3023.63428196</v>
      </c>
      <c r="Q95" s="117">
        <v>544.49668095999994</v>
      </c>
      <c r="R95" s="117">
        <v>684.50456610999993</v>
      </c>
      <c r="S95" s="117">
        <v>454.04276245999995</v>
      </c>
      <c r="T95" s="117">
        <v>477.02315863000007</v>
      </c>
      <c r="U95" s="117"/>
      <c r="V95" s="117"/>
    </row>
    <row r="96" spans="1:22" hidden="1" outlineLevel="1">
      <c r="A96" s="9">
        <v>43132</v>
      </c>
      <c r="B96" s="117">
        <v>211421.50371697001</v>
      </c>
      <c r="C96" s="117">
        <v>4637.4208045300002</v>
      </c>
      <c r="D96" s="117">
        <v>5141.962879579999</v>
      </c>
      <c r="E96" s="117">
        <v>34969.645081859999</v>
      </c>
      <c r="F96" s="117">
        <v>12389.987695880001</v>
      </c>
      <c r="G96" s="117">
        <v>137.56993308000003</v>
      </c>
      <c r="H96" s="117">
        <v>5426.7516625399994</v>
      </c>
      <c r="I96" s="117">
        <v>45270.971756759995</v>
      </c>
      <c r="J96" s="117">
        <v>15754.645248899998</v>
      </c>
      <c r="K96" s="117">
        <v>1224.0903970000002</v>
      </c>
      <c r="L96" s="117">
        <v>17457.716638009999</v>
      </c>
      <c r="M96" s="168" t="s">
        <v>189</v>
      </c>
      <c r="N96" s="117">
        <v>5645.9735042900002</v>
      </c>
      <c r="O96" s="117">
        <v>57888.863614180002</v>
      </c>
      <c r="P96" s="117">
        <v>3460.1592756999994</v>
      </c>
      <c r="Q96" s="117">
        <v>530.40083555000001</v>
      </c>
      <c r="R96" s="117">
        <v>620.86603779999996</v>
      </c>
      <c r="S96" s="117">
        <v>365.12526406999996</v>
      </c>
      <c r="T96" s="117">
        <v>499.35308723999998</v>
      </c>
      <c r="U96" s="117"/>
      <c r="V96" s="117"/>
    </row>
    <row r="97" spans="1:22" hidden="1" outlineLevel="1">
      <c r="A97" s="9">
        <v>43160</v>
      </c>
      <c r="B97" s="117">
        <v>208204.0186792</v>
      </c>
      <c r="C97" s="117">
        <v>4599.7474367700006</v>
      </c>
      <c r="D97" s="117">
        <v>5518.569071070001</v>
      </c>
      <c r="E97" s="117">
        <v>35476.290490000007</v>
      </c>
      <c r="F97" s="117">
        <v>10303.603905609998</v>
      </c>
      <c r="G97" s="117">
        <v>132.18053963</v>
      </c>
      <c r="H97" s="117">
        <v>5044.4204386399997</v>
      </c>
      <c r="I97" s="117">
        <v>44799.644892489989</v>
      </c>
      <c r="J97" s="117">
        <v>13683.200779660001</v>
      </c>
      <c r="K97" s="117">
        <v>1253.2858836899998</v>
      </c>
      <c r="L97" s="117">
        <v>14515.38639333</v>
      </c>
      <c r="M97" s="168" t="s">
        <v>189</v>
      </c>
      <c r="N97" s="117">
        <v>5438.7987858000006</v>
      </c>
      <c r="O97" s="117">
        <v>61550.534448699989</v>
      </c>
      <c r="P97" s="117">
        <v>3577.4885932700004</v>
      </c>
      <c r="Q97" s="117">
        <v>506.51373838999996</v>
      </c>
      <c r="R97" s="117">
        <v>617.05789658999993</v>
      </c>
      <c r="S97" s="117">
        <v>723.91273467000008</v>
      </c>
      <c r="T97" s="117">
        <v>463.38265089000004</v>
      </c>
      <c r="U97" s="117"/>
      <c r="V97" s="117"/>
    </row>
    <row r="98" spans="1:22" hidden="1" outlineLevel="1">
      <c r="A98" s="9">
        <v>43191</v>
      </c>
      <c r="B98" s="117">
        <v>215484.66302283999</v>
      </c>
      <c r="C98" s="117">
        <v>4826.1302447999997</v>
      </c>
      <c r="D98" s="117">
        <v>4680.79114562</v>
      </c>
      <c r="E98" s="117">
        <v>33704.675829520005</v>
      </c>
      <c r="F98" s="117">
        <v>13306.953181590001</v>
      </c>
      <c r="G98" s="117">
        <v>126.94276708999999</v>
      </c>
      <c r="H98" s="117">
        <v>4857.0389614300011</v>
      </c>
      <c r="I98" s="117">
        <v>43752.653772270001</v>
      </c>
      <c r="J98" s="117">
        <v>14259.488157580001</v>
      </c>
      <c r="K98" s="117">
        <v>1308.4130586999997</v>
      </c>
      <c r="L98" s="117">
        <v>12899.65032253</v>
      </c>
      <c r="M98" s="168" t="s">
        <v>189</v>
      </c>
      <c r="N98" s="117">
        <v>5827.3212927800005</v>
      </c>
      <c r="O98" s="117">
        <v>70485.847579220004</v>
      </c>
      <c r="P98" s="117">
        <v>3537.3670541799997</v>
      </c>
      <c r="Q98" s="117">
        <v>488.01685372999998</v>
      </c>
      <c r="R98" s="117">
        <v>597.69269389999999</v>
      </c>
      <c r="S98" s="117">
        <v>382.09898365000004</v>
      </c>
      <c r="T98" s="117">
        <v>443.58112425000002</v>
      </c>
      <c r="U98" s="117"/>
      <c r="V98" s="117"/>
    </row>
    <row r="99" spans="1:22" hidden="1" outlineLevel="1">
      <c r="A99" s="9">
        <v>43221</v>
      </c>
      <c r="B99" s="117">
        <v>222479.64334503</v>
      </c>
      <c r="C99" s="117">
        <v>4552.1773879900002</v>
      </c>
      <c r="D99" s="117">
        <v>4314.9828138699995</v>
      </c>
      <c r="E99" s="117">
        <v>35515.1824996</v>
      </c>
      <c r="F99" s="117">
        <v>12278.892737479999</v>
      </c>
      <c r="G99" s="117">
        <v>134.02237671999995</v>
      </c>
      <c r="H99" s="117">
        <v>4941.8769669000003</v>
      </c>
      <c r="I99" s="117">
        <v>43929.448540510006</v>
      </c>
      <c r="J99" s="117">
        <v>13339.790877799998</v>
      </c>
      <c r="K99" s="117">
        <v>1381.63430322</v>
      </c>
      <c r="L99" s="117">
        <v>13193.903707689997</v>
      </c>
      <c r="M99" s="168" t="s">
        <v>189</v>
      </c>
      <c r="N99" s="117">
        <v>6091.1501265799998</v>
      </c>
      <c r="O99" s="117">
        <v>77275.697296619997</v>
      </c>
      <c r="P99" s="117">
        <v>3539.8997433099994</v>
      </c>
      <c r="Q99" s="117">
        <v>570.25897983000004</v>
      </c>
      <c r="R99" s="117">
        <v>650.63647515000002</v>
      </c>
      <c r="S99" s="117">
        <v>354.86111232000002</v>
      </c>
      <c r="T99" s="117">
        <v>415.22739944000006</v>
      </c>
      <c r="U99" s="117"/>
      <c r="V99" s="117"/>
    </row>
    <row r="100" spans="1:22" hidden="1" outlineLevel="1">
      <c r="A100" s="9">
        <v>43252</v>
      </c>
      <c r="B100" s="117">
        <v>210658.64086694998</v>
      </c>
      <c r="C100" s="117">
        <v>4580.62407489</v>
      </c>
      <c r="D100" s="117">
        <v>5836.7041104899999</v>
      </c>
      <c r="E100" s="117">
        <v>37288.025959649996</v>
      </c>
      <c r="F100" s="117">
        <v>9979.8078689800004</v>
      </c>
      <c r="G100" s="117">
        <v>135.58228398</v>
      </c>
      <c r="H100" s="117">
        <v>5354.4299581600008</v>
      </c>
      <c r="I100" s="117">
        <v>42656.347261850002</v>
      </c>
      <c r="J100" s="117">
        <v>12030.04614988</v>
      </c>
      <c r="K100" s="117">
        <v>1261.9564606200001</v>
      </c>
      <c r="L100" s="117">
        <v>13150.313903819997</v>
      </c>
      <c r="M100" s="168" t="s">
        <v>189</v>
      </c>
      <c r="N100" s="117">
        <v>5984.7585076700007</v>
      </c>
      <c r="O100" s="117">
        <v>66660.339300690001</v>
      </c>
      <c r="P100" s="117">
        <v>3541.2204747600003</v>
      </c>
      <c r="Q100" s="117">
        <v>493.43840249999994</v>
      </c>
      <c r="R100" s="117">
        <v>661.35247548000007</v>
      </c>
      <c r="S100" s="117">
        <v>625.06102625000005</v>
      </c>
      <c r="T100" s="117">
        <v>418.63264728000001</v>
      </c>
      <c r="U100" s="117"/>
      <c r="V100" s="117"/>
    </row>
    <row r="101" spans="1:22" hidden="1" outlineLevel="1">
      <c r="A101" s="9">
        <v>43282</v>
      </c>
      <c r="B101" s="117">
        <v>217281.03989527002</v>
      </c>
      <c r="C101" s="117">
        <v>4677.8562429399999</v>
      </c>
      <c r="D101" s="117">
        <v>6727.1840362800003</v>
      </c>
      <c r="E101" s="117">
        <v>38316.811288239995</v>
      </c>
      <c r="F101" s="117">
        <v>14566.777236800001</v>
      </c>
      <c r="G101" s="117">
        <v>137.61549869999999</v>
      </c>
      <c r="H101" s="117">
        <v>5824.7821948600003</v>
      </c>
      <c r="I101" s="117">
        <v>46978.057574190003</v>
      </c>
      <c r="J101" s="117">
        <v>12888.008116779998</v>
      </c>
      <c r="K101" s="117">
        <v>1131.1483130899999</v>
      </c>
      <c r="L101" s="117">
        <v>14384.388767459999</v>
      </c>
      <c r="M101" s="168" t="s">
        <v>189</v>
      </c>
      <c r="N101" s="117">
        <v>6460.2672219000005</v>
      </c>
      <c r="O101" s="117">
        <v>58788.78095136</v>
      </c>
      <c r="P101" s="117">
        <v>4062.8713704400002</v>
      </c>
      <c r="Q101" s="117">
        <v>515.63086656999997</v>
      </c>
      <c r="R101" s="117">
        <v>751.05441529000007</v>
      </c>
      <c r="S101" s="117">
        <v>624.00983160999988</v>
      </c>
      <c r="T101" s="117">
        <v>445.79596875999994</v>
      </c>
      <c r="U101" s="117"/>
      <c r="V101" s="117"/>
    </row>
    <row r="102" spans="1:22" hidden="1" outlineLevel="1">
      <c r="A102" s="9">
        <v>43313</v>
      </c>
      <c r="B102" s="117">
        <v>212472.57873481998</v>
      </c>
      <c r="C102" s="117">
        <v>3737.2502770799997</v>
      </c>
      <c r="D102" s="117">
        <v>6473.676965820001</v>
      </c>
      <c r="E102" s="117">
        <v>37187.835229679993</v>
      </c>
      <c r="F102" s="117">
        <v>12759.848684110002</v>
      </c>
      <c r="G102" s="117">
        <v>139.22746289</v>
      </c>
      <c r="H102" s="117">
        <v>6095.9904996099995</v>
      </c>
      <c r="I102" s="117">
        <v>44895.281928099997</v>
      </c>
      <c r="J102" s="117">
        <v>14281.875537999998</v>
      </c>
      <c r="K102" s="117">
        <v>965.97907129999987</v>
      </c>
      <c r="L102" s="117">
        <v>15281.752218199999</v>
      </c>
      <c r="M102" s="168" t="s">
        <v>189</v>
      </c>
      <c r="N102" s="117">
        <v>7191.6685677100004</v>
      </c>
      <c r="O102" s="117">
        <v>57374.805638559999</v>
      </c>
      <c r="P102" s="117">
        <v>3792.1669860699994</v>
      </c>
      <c r="Q102" s="117">
        <v>652.37399958000003</v>
      </c>
      <c r="R102" s="117">
        <v>793.08746042000018</v>
      </c>
      <c r="S102" s="117">
        <v>417.04725406</v>
      </c>
      <c r="T102" s="117">
        <v>432.71095363000001</v>
      </c>
      <c r="U102" s="117"/>
      <c r="V102" s="117"/>
    </row>
    <row r="103" spans="1:22" hidden="1" outlineLevel="1">
      <c r="A103" s="9">
        <v>43344</v>
      </c>
      <c r="B103" s="117">
        <v>214747.14867667001</v>
      </c>
      <c r="C103" s="117">
        <v>4106.1670163500003</v>
      </c>
      <c r="D103" s="117">
        <v>7838.2343550599999</v>
      </c>
      <c r="E103" s="117">
        <v>38287.187510159987</v>
      </c>
      <c r="F103" s="117">
        <v>13148.673689429999</v>
      </c>
      <c r="G103" s="117">
        <v>205.07588082999999</v>
      </c>
      <c r="H103" s="117">
        <v>6338.9786210899993</v>
      </c>
      <c r="I103" s="117">
        <v>46132.82325501999</v>
      </c>
      <c r="J103" s="117">
        <v>14139.732571090002</v>
      </c>
      <c r="K103" s="117">
        <v>1209.9901039400002</v>
      </c>
      <c r="L103" s="117">
        <v>15387.294039190001</v>
      </c>
      <c r="M103" s="168" t="s">
        <v>189</v>
      </c>
      <c r="N103" s="117">
        <v>7107.2121726200003</v>
      </c>
      <c r="O103" s="117">
        <v>53109.523137470002</v>
      </c>
      <c r="P103" s="117">
        <v>3786.1836262400002</v>
      </c>
      <c r="Q103" s="117">
        <v>734.02797627999996</v>
      </c>
      <c r="R103" s="117">
        <v>828.1051835400001</v>
      </c>
      <c r="S103" s="117">
        <v>1932.5727623900002</v>
      </c>
      <c r="T103" s="117">
        <v>455.36677596999999</v>
      </c>
      <c r="U103" s="117"/>
      <c r="V103" s="117"/>
    </row>
    <row r="104" spans="1:22" hidden="1" outlineLevel="1">
      <c r="A104" s="9">
        <v>43374</v>
      </c>
      <c r="B104" s="117">
        <v>210168.39542493</v>
      </c>
      <c r="C104" s="117">
        <v>4654.7951023099995</v>
      </c>
      <c r="D104" s="117">
        <v>7592.2038047399992</v>
      </c>
      <c r="E104" s="117">
        <v>33571.174954410002</v>
      </c>
      <c r="F104" s="117">
        <v>13120.755877899999</v>
      </c>
      <c r="G104" s="117">
        <v>226.01884785000004</v>
      </c>
      <c r="H104" s="117">
        <v>6116.8259918500007</v>
      </c>
      <c r="I104" s="117">
        <v>49092.760846079997</v>
      </c>
      <c r="J104" s="117">
        <v>13928.86688972</v>
      </c>
      <c r="K104" s="117">
        <v>1367.7807571200003</v>
      </c>
      <c r="L104" s="117">
        <v>16541.030475</v>
      </c>
      <c r="M104" s="168" t="s">
        <v>189</v>
      </c>
      <c r="N104" s="117">
        <v>7114.2176993600006</v>
      </c>
      <c r="O104" s="117">
        <v>49544.662582549994</v>
      </c>
      <c r="P104" s="117">
        <v>3734.7616470100002</v>
      </c>
      <c r="Q104" s="117">
        <v>709.88513130000001</v>
      </c>
      <c r="R104" s="117">
        <v>855.38957590999996</v>
      </c>
      <c r="S104" s="117">
        <v>1576.4216694900001</v>
      </c>
      <c r="T104" s="117">
        <v>420.84357232999997</v>
      </c>
      <c r="U104" s="117"/>
      <c r="V104" s="117"/>
    </row>
    <row r="105" spans="1:22" hidden="1" outlineLevel="1">
      <c r="A105" s="9">
        <v>43405</v>
      </c>
      <c r="B105" s="117">
        <v>199058.20931654997</v>
      </c>
      <c r="C105" s="117">
        <v>5130.4776350000002</v>
      </c>
      <c r="D105" s="117">
        <v>6852.80237493</v>
      </c>
      <c r="E105" s="117">
        <v>32173.837060679998</v>
      </c>
      <c r="F105" s="117">
        <v>12148.059531820001</v>
      </c>
      <c r="G105" s="117">
        <v>220.92856383000003</v>
      </c>
      <c r="H105" s="117">
        <v>6413.5683741299999</v>
      </c>
      <c r="I105" s="117">
        <v>47148.770296189999</v>
      </c>
      <c r="J105" s="117">
        <v>12485.326593239997</v>
      </c>
      <c r="K105" s="117">
        <v>1198.5246998300001</v>
      </c>
      <c r="L105" s="117">
        <v>16885.422032529998</v>
      </c>
      <c r="M105" s="168" t="s">
        <v>189</v>
      </c>
      <c r="N105" s="117">
        <v>6939.5908338900008</v>
      </c>
      <c r="O105" s="117">
        <v>43979.982626459998</v>
      </c>
      <c r="P105" s="117">
        <v>3940.1724002999999</v>
      </c>
      <c r="Q105" s="117">
        <v>695.1595274199999</v>
      </c>
      <c r="R105" s="117">
        <v>845.77332434999994</v>
      </c>
      <c r="S105" s="117">
        <v>1557.6983436599999</v>
      </c>
      <c r="T105" s="117">
        <v>442.11509828999999</v>
      </c>
      <c r="U105" s="117"/>
      <c r="V105" s="117"/>
    </row>
    <row r="106" spans="1:22" hidden="1" outlineLevel="1">
      <c r="A106" s="9">
        <v>43435</v>
      </c>
      <c r="B106" s="117">
        <v>220025.21715962005</v>
      </c>
      <c r="C106" s="117">
        <v>4632.6833033600005</v>
      </c>
      <c r="D106" s="117">
        <v>7027.0882672399994</v>
      </c>
      <c r="E106" s="117">
        <v>34347.66896843</v>
      </c>
      <c r="F106" s="117">
        <v>13656.424559360001</v>
      </c>
      <c r="G106" s="117">
        <v>178.42725197999999</v>
      </c>
      <c r="H106" s="117">
        <v>8704.2803294800015</v>
      </c>
      <c r="I106" s="117">
        <v>55757.072039669998</v>
      </c>
      <c r="J106" s="117">
        <v>13659.429299949999</v>
      </c>
      <c r="K106" s="117">
        <v>1275.3229998700001</v>
      </c>
      <c r="L106" s="117">
        <v>16669.069316900001</v>
      </c>
      <c r="M106" s="168" t="s">
        <v>189</v>
      </c>
      <c r="N106" s="117">
        <v>6774.7582229899999</v>
      </c>
      <c r="O106" s="117">
        <v>49848.071780710001</v>
      </c>
      <c r="P106" s="117">
        <v>4219.9126167300001</v>
      </c>
      <c r="Q106" s="117">
        <v>620.48088803999997</v>
      </c>
      <c r="R106" s="117">
        <v>784.35925221000002</v>
      </c>
      <c r="S106" s="117">
        <v>1454.1340978800001</v>
      </c>
      <c r="T106" s="117">
        <v>416.03396481999999</v>
      </c>
      <c r="U106" s="117"/>
      <c r="V106" s="117"/>
    </row>
    <row r="107" spans="1:22" hidden="1" outlineLevel="1">
      <c r="A107" s="9">
        <v>43466</v>
      </c>
      <c r="B107" s="117">
        <v>214588.02726624999</v>
      </c>
      <c r="C107" s="117">
        <v>4701.4405402400007</v>
      </c>
      <c r="D107" s="117">
        <v>6806.4480217700002</v>
      </c>
      <c r="E107" s="117">
        <v>33018.450528020003</v>
      </c>
      <c r="F107" s="117">
        <v>15120.462826900002</v>
      </c>
      <c r="G107" s="117">
        <v>182.76628108999998</v>
      </c>
      <c r="H107" s="117">
        <v>7257.8042956900008</v>
      </c>
      <c r="I107" s="117">
        <v>53944.972861959999</v>
      </c>
      <c r="J107" s="117">
        <v>12433.22836691</v>
      </c>
      <c r="K107" s="117">
        <v>1219.6035156399998</v>
      </c>
      <c r="L107" s="117">
        <v>18814.035295140002</v>
      </c>
      <c r="M107" s="168" t="s">
        <v>189</v>
      </c>
      <c r="N107" s="117">
        <v>6350.8981889099996</v>
      </c>
      <c r="O107" s="117">
        <v>47412.843696659998</v>
      </c>
      <c r="P107" s="117">
        <v>4337.0592700900006</v>
      </c>
      <c r="Q107" s="117">
        <v>689.61071381000011</v>
      </c>
      <c r="R107" s="117">
        <v>914.69620186999998</v>
      </c>
      <c r="S107" s="117">
        <v>989.29588228999989</v>
      </c>
      <c r="T107" s="117">
        <v>394.41077926000003</v>
      </c>
      <c r="U107" s="117"/>
      <c r="V107" s="117"/>
    </row>
    <row r="108" spans="1:22" hidden="1" outlineLevel="1">
      <c r="A108" s="9">
        <v>43497</v>
      </c>
      <c r="B108" s="117">
        <v>220265.09081772002</v>
      </c>
      <c r="C108" s="117">
        <v>5270.074692279999</v>
      </c>
      <c r="D108" s="117">
        <v>6889.1066645499996</v>
      </c>
      <c r="E108" s="117">
        <v>31800.485833089999</v>
      </c>
      <c r="F108" s="117">
        <v>16221.358387470002</v>
      </c>
      <c r="G108" s="117">
        <v>159.21261386999998</v>
      </c>
      <c r="H108" s="117">
        <v>7433.18644279</v>
      </c>
      <c r="I108" s="117">
        <v>53790.35141499999</v>
      </c>
      <c r="J108" s="117">
        <v>12129.242162080001</v>
      </c>
      <c r="K108" s="117">
        <v>1285.65451663</v>
      </c>
      <c r="L108" s="117">
        <v>18187.781590770002</v>
      </c>
      <c r="M108" s="168" t="s">
        <v>189</v>
      </c>
      <c r="N108" s="117">
        <v>6591.3005187799999</v>
      </c>
      <c r="O108" s="117">
        <v>52514.899173729995</v>
      </c>
      <c r="P108" s="117">
        <v>4902.2992597200009</v>
      </c>
      <c r="Q108" s="117">
        <v>696.46997958999998</v>
      </c>
      <c r="R108" s="117">
        <v>960.67183390999992</v>
      </c>
      <c r="S108" s="117">
        <v>996.67456936000008</v>
      </c>
      <c r="T108" s="117">
        <v>436.32116410000003</v>
      </c>
      <c r="U108" s="117"/>
      <c r="V108" s="117"/>
    </row>
    <row r="109" spans="1:22" hidden="1" outlineLevel="1">
      <c r="A109" s="9">
        <v>43525</v>
      </c>
      <c r="B109" s="117">
        <v>216735.71990952</v>
      </c>
      <c r="C109" s="117">
        <v>6773.9189844399998</v>
      </c>
      <c r="D109" s="117">
        <v>6644.1976832299988</v>
      </c>
      <c r="E109" s="117">
        <v>31549.950633280001</v>
      </c>
      <c r="F109" s="117">
        <v>16071.237247269999</v>
      </c>
      <c r="G109" s="117">
        <v>162.99339771000001</v>
      </c>
      <c r="H109" s="117">
        <v>8212.0074602099994</v>
      </c>
      <c r="I109" s="117">
        <v>51693.830826850004</v>
      </c>
      <c r="J109" s="117">
        <v>11528.551872639999</v>
      </c>
      <c r="K109" s="117">
        <v>1316.3826832999998</v>
      </c>
      <c r="L109" s="117">
        <v>14486.117205890001</v>
      </c>
      <c r="M109" s="168" t="s">
        <v>189</v>
      </c>
      <c r="N109" s="117">
        <v>6606.4436372300006</v>
      </c>
      <c r="O109" s="117">
        <v>53999.678207689998</v>
      </c>
      <c r="P109" s="117">
        <v>4757.0904881500001</v>
      </c>
      <c r="Q109" s="117">
        <v>663.50318261999996</v>
      </c>
      <c r="R109" s="117">
        <v>1027.4544970999998</v>
      </c>
      <c r="S109" s="117">
        <v>806.44550515000003</v>
      </c>
      <c r="T109" s="117">
        <v>435.91639676000005</v>
      </c>
      <c r="U109" s="117"/>
      <c r="V109" s="117"/>
    </row>
    <row r="110" spans="1:22" hidden="1" outlineLevel="1">
      <c r="A110" s="9">
        <v>43556</v>
      </c>
      <c r="B110" s="117">
        <v>219201.14907006</v>
      </c>
      <c r="C110" s="117">
        <v>6284.6764773300001</v>
      </c>
      <c r="D110" s="117">
        <v>8029.7287209899996</v>
      </c>
      <c r="E110" s="117">
        <v>30565.248207019999</v>
      </c>
      <c r="F110" s="117">
        <v>17144.242481879999</v>
      </c>
      <c r="G110" s="117">
        <v>160.87562291999998</v>
      </c>
      <c r="H110" s="117">
        <v>7911.1702747199997</v>
      </c>
      <c r="I110" s="117">
        <v>47522.750345469991</v>
      </c>
      <c r="J110" s="117">
        <v>14618.114533890001</v>
      </c>
      <c r="K110" s="117">
        <v>1320.6320682500002</v>
      </c>
      <c r="L110" s="117">
        <v>14570.524127979999</v>
      </c>
      <c r="M110" s="168" t="s">
        <v>189</v>
      </c>
      <c r="N110" s="117">
        <v>6730.0975141400004</v>
      </c>
      <c r="O110" s="117">
        <v>56766.159818239998</v>
      </c>
      <c r="P110" s="117">
        <v>4897.3583318399997</v>
      </c>
      <c r="Q110" s="117">
        <v>709.88786769000001</v>
      </c>
      <c r="R110" s="117">
        <v>999.41984269000011</v>
      </c>
      <c r="S110" s="117">
        <v>579.73823997</v>
      </c>
      <c r="T110" s="117">
        <v>390.52459504000001</v>
      </c>
      <c r="U110" s="117"/>
      <c r="V110" s="117"/>
    </row>
    <row r="111" spans="1:22" hidden="1" outlineLevel="1">
      <c r="A111" s="9">
        <v>43586</v>
      </c>
      <c r="B111" s="117">
        <v>220063.39136490002</v>
      </c>
      <c r="C111" s="117">
        <v>5991.3226521500001</v>
      </c>
      <c r="D111" s="117">
        <v>5840.7599472399997</v>
      </c>
      <c r="E111" s="117">
        <v>32164.705697830006</v>
      </c>
      <c r="F111" s="117">
        <v>16630.555230870003</v>
      </c>
      <c r="G111" s="117">
        <v>173.11980528999999</v>
      </c>
      <c r="H111" s="117">
        <v>7921.7601845500003</v>
      </c>
      <c r="I111" s="117">
        <v>50019.396557039996</v>
      </c>
      <c r="J111" s="117">
        <v>12694.62409297</v>
      </c>
      <c r="K111" s="117">
        <v>1467.8188435699999</v>
      </c>
      <c r="L111" s="117">
        <v>15516.69780872</v>
      </c>
      <c r="M111" s="168" t="s">
        <v>189</v>
      </c>
      <c r="N111" s="117">
        <v>7465.1694411499993</v>
      </c>
      <c r="O111" s="117">
        <v>56746.299317389996</v>
      </c>
      <c r="P111" s="117">
        <v>4692.1534163599999</v>
      </c>
      <c r="Q111" s="117">
        <v>769.17019154999991</v>
      </c>
      <c r="R111" s="117">
        <v>963.86841767999999</v>
      </c>
      <c r="S111" s="117">
        <v>631.71929651000005</v>
      </c>
      <c r="T111" s="117">
        <v>374.25046403000005</v>
      </c>
      <c r="U111" s="117"/>
      <c r="V111" s="117"/>
    </row>
    <row r="112" spans="1:22" hidden="1" outlineLevel="1">
      <c r="A112" s="9">
        <v>43617</v>
      </c>
      <c r="B112" s="117">
        <v>218826.50469325003</v>
      </c>
      <c r="C112" s="117">
        <v>5612.7612293600005</v>
      </c>
      <c r="D112" s="117">
        <v>6259.5224989900007</v>
      </c>
      <c r="E112" s="117">
        <v>34111.750246460004</v>
      </c>
      <c r="F112" s="117">
        <v>15057.737838590001</v>
      </c>
      <c r="G112" s="117">
        <v>199.11450070000001</v>
      </c>
      <c r="H112" s="117">
        <v>8241.8781553699991</v>
      </c>
      <c r="I112" s="117">
        <v>49168.177105880008</v>
      </c>
      <c r="J112" s="117">
        <v>12004.34218749</v>
      </c>
      <c r="K112" s="117">
        <v>1677.8896636099998</v>
      </c>
      <c r="L112" s="117">
        <v>15935.239066690001</v>
      </c>
      <c r="M112" s="168" t="s">
        <v>189</v>
      </c>
      <c r="N112" s="117">
        <v>7064.6581615100004</v>
      </c>
      <c r="O112" s="117">
        <v>56414.918262970001</v>
      </c>
      <c r="P112" s="117">
        <v>4507.2832442900008</v>
      </c>
      <c r="Q112" s="117">
        <v>705.7681193200001</v>
      </c>
      <c r="R112" s="117">
        <v>905.96594951999998</v>
      </c>
      <c r="S112" s="117">
        <v>571.47762403000002</v>
      </c>
      <c r="T112" s="117">
        <v>388.02083847</v>
      </c>
      <c r="U112" s="117"/>
      <c r="V112" s="117"/>
    </row>
    <row r="113" spans="1:22" hidden="1" outlineLevel="1">
      <c r="A113" s="9">
        <v>43647</v>
      </c>
      <c r="B113" s="117">
        <v>249524.05164334003</v>
      </c>
      <c r="C113" s="117">
        <v>5809.5735680800008</v>
      </c>
      <c r="D113" s="117">
        <v>6231.0928876899998</v>
      </c>
      <c r="E113" s="117">
        <v>32222.757057689996</v>
      </c>
      <c r="F113" s="117">
        <v>18877.49661043</v>
      </c>
      <c r="G113" s="117">
        <v>211.29065489000001</v>
      </c>
      <c r="H113" s="117">
        <v>8944.2908467000016</v>
      </c>
      <c r="I113" s="117">
        <v>51638.329077599999</v>
      </c>
      <c r="J113" s="117">
        <v>24700.08430663</v>
      </c>
      <c r="K113" s="117">
        <v>1855.6742305500002</v>
      </c>
      <c r="L113" s="117">
        <v>16343.796040859999</v>
      </c>
      <c r="M113" s="168" t="s">
        <v>189</v>
      </c>
      <c r="N113" s="117">
        <v>6766.2708612899996</v>
      </c>
      <c r="O113" s="117">
        <v>67958.778589260008</v>
      </c>
      <c r="P113" s="117">
        <v>4950.6843110999998</v>
      </c>
      <c r="Q113" s="117">
        <v>699.00889558000006</v>
      </c>
      <c r="R113" s="117">
        <v>934.01648995000005</v>
      </c>
      <c r="S113" s="117">
        <v>945.99474701999998</v>
      </c>
      <c r="T113" s="117">
        <v>434.91246802000001</v>
      </c>
      <c r="U113" s="117"/>
      <c r="V113" s="117"/>
    </row>
    <row r="114" spans="1:22" hidden="1" outlineLevel="1">
      <c r="A114" s="9">
        <v>43678</v>
      </c>
      <c r="B114" s="117">
        <v>238417.20959061998</v>
      </c>
      <c r="C114" s="117">
        <v>6036.1976132999998</v>
      </c>
      <c r="D114" s="117">
        <v>6475.9371038799991</v>
      </c>
      <c r="E114" s="117">
        <v>29848.499214939999</v>
      </c>
      <c r="F114" s="117">
        <v>19304.83455236</v>
      </c>
      <c r="G114" s="117">
        <v>233.14816906999999</v>
      </c>
      <c r="H114" s="117">
        <v>8793.1235577300013</v>
      </c>
      <c r="I114" s="117">
        <v>52842.329943249999</v>
      </c>
      <c r="J114" s="117">
        <v>23028.820451240001</v>
      </c>
      <c r="K114" s="117">
        <v>1947.85056108</v>
      </c>
      <c r="L114" s="117">
        <v>15008.612706370001</v>
      </c>
      <c r="M114" s="168" t="s">
        <v>189</v>
      </c>
      <c r="N114" s="117">
        <v>6942.2216598300001</v>
      </c>
      <c r="O114" s="117">
        <v>60337.025157849996</v>
      </c>
      <c r="P114" s="117">
        <v>4531.8081738800001</v>
      </c>
      <c r="Q114" s="117">
        <v>785.98087423000004</v>
      </c>
      <c r="R114" s="117">
        <v>944.24105505000011</v>
      </c>
      <c r="S114" s="117">
        <v>899.76862349999999</v>
      </c>
      <c r="T114" s="117">
        <v>456.81017306000001</v>
      </c>
      <c r="U114" s="117"/>
      <c r="V114" s="117"/>
    </row>
    <row r="115" spans="1:22" hidden="1" outlineLevel="1">
      <c r="A115" s="9">
        <v>43709</v>
      </c>
      <c r="B115" s="117">
        <v>239073.98906409001</v>
      </c>
      <c r="C115" s="117">
        <v>8459.8647448700012</v>
      </c>
      <c r="D115" s="117">
        <v>6722.86553061</v>
      </c>
      <c r="E115" s="117">
        <v>33068.314548570001</v>
      </c>
      <c r="F115" s="117">
        <v>20083.91287733</v>
      </c>
      <c r="G115" s="117">
        <v>247.92183896</v>
      </c>
      <c r="H115" s="117">
        <v>8636.0791174900023</v>
      </c>
      <c r="I115" s="117">
        <v>54092.241196029987</v>
      </c>
      <c r="J115" s="117">
        <v>22056.120362829999</v>
      </c>
      <c r="K115" s="117">
        <v>2142.2572930799997</v>
      </c>
      <c r="L115" s="117">
        <v>14823.806892829998</v>
      </c>
      <c r="M115" s="168" t="s">
        <v>189</v>
      </c>
      <c r="N115" s="117">
        <v>7022.09557812</v>
      </c>
      <c r="O115" s="117">
        <v>53803.407858840001</v>
      </c>
      <c r="P115" s="117">
        <v>4922.4324983700008</v>
      </c>
      <c r="Q115" s="117">
        <v>879.84138190999988</v>
      </c>
      <c r="R115" s="117">
        <v>974.24407930999996</v>
      </c>
      <c r="S115" s="117">
        <v>735.94098355000006</v>
      </c>
      <c r="T115" s="117">
        <v>402.64228139000005</v>
      </c>
      <c r="U115" s="117"/>
      <c r="V115" s="117"/>
    </row>
    <row r="116" spans="1:22" hidden="1" outlineLevel="1">
      <c r="A116" s="9">
        <v>43739</v>
      </c>
      <c r="B116" s="117">
        <v>244046.73891072004</v>
      </c>
      <c r="C116" s="117">
        <v>5341.7095975499997</v>
      </c>
      <c r="D116" s="117">
        <v>6863.8994790400002</v>
      </c>
      <c r="E116" s="117">
        <v>33932.450365259996</v>
      </c>
      <c r="F116" s="117">
        <v>20569.287060980001</v>
      </c>
      <c r="G116" s="117">
        <v>251.28004318000001</v>
      </c>
      <c r="H116" s="117">
        <v>8936.5035184899989</v>
      </c>
      <c r="I116" s="117">
        <v>57924.418603830003</v>
      </c>
      <c r="J116" s="117">
        <v>24338.480373030005</v>
      </c>
      <c r="K116" s="117">
        <v>2128.7715488700001</v>
      </c>
      <c r="L116" s="117">
        <v>13510.496356130001</v>
      </c>
      <c r="M116" s="168" t="s">
        <v>189</v>
      </c>
      <c r="N116" s="117">
        <v>7990.9942163500009</v>
      </c>
      <c r="O116" s="117">
        <v>54667.985834690007</v>
      </c>
      <c r="P116" s="117">
        <v>4513.3529341700005</v>
      </c>
      <c r="Q116" s="117">
        <v>863.36338547999992</v>
      </c>
      <c r="R116" s="117">
        <v>1024.40856893</v>
      </c>
      <c r="S116" s="117">
        <v>772.21052941000005</v>
      </c>
      <c r="T116" s="117">
        <v>417.12649533000007</v>
      </c>
      <c r="U116" s="117"/>
      <c r="V116" s="117"/>
    </row>
    <row r="117" spans="1:22" hidden="1" outlineLevel="1">
      <c r="A117" s="9">
        <v>43770</v>
      </c>
      <c r="B117" s="117">
        <v>242333.17784061001</v>
      </c>
      <c r="C117" s="117">
        <v>4568.8695814499997</v>
      </c>
      <c r="D117" s="117">
        <v>5428.4987241999997</v>
      </c>
      <c r="E117" s="117">
        <v>31799.59481812</v>
      </c>
      <c r="F117" s="117">
        <v>20679.373736700003</v>
      </c>
      <c r="G117" s="117">
        <v>243.60654579999999</v>
      </c>
      <c r="H117" s="117">
        <v>8587.0161568199983</v>
      </c>
      <c r="I117" s="117">
        <v>60608.180617389997</v>
      </c>
      <c r="J117" s="117">
        <v>18485.147697560002</v>
      </c>
      <c r="K117" s="117">
        <v>2169.12762492</v>
      </c>
      <c r="L117" s="117">
        <v>12854.464189489998</v>
      </c>
      <c r="M117" s="168" t="s">
        <v>189</v>
      </c>
      <c r="N117" s="117">
        <v>8167.5688095200003</v>
      </c>
      <c r="O117" s="117">
        <v>61470.69323609001</v>
      </c>
      <c r="P117" s="117">
        <v>4253.0264894800002</v>
      </c>
      <c r="Q117" s="117">
        <v>887.16535123000006</v>
      </c>
      <c r="R117" s="117">
        <v>970.94607139000004</v>
      </c>
      <c r="S117" s="117">
        <v>745.67455724999991</v>
      </c>
      <c r="T117" s="117">
        <v>414.22363319999999</v>
      </c>
      <c r="U117" s="117"/>
      <c r="V117" s="117"/>
    </row>
    <row r="118" spans="1:22" hidden="1" outlineLevel="1">
      <c r="A118" s="9">
        <v>43800</v>
      </c>
      <c r="B118" s="117">
        <v>294066.90566853998</v>
      </c>
      <c r="C118" s="117">
        <v>4379.9656334500005</v>
      </c>
      <c r="D118" s="117">
        <v>4972.7497043900003</v>
      </c>
      <c r="E118" s="117">
        <v>33086.102885120003</v>
      </c>
      <c r="F118" s="117">
        <v>19022.191522009998</v>
      </c>
      <c r="G118" s="117">
        <v>280.44359333</v>
      </c>
      <c r="H118" s="117">
        <v>10732.01513211</v>
      </c>
      <c r="I118" s="117">
        <v>66110.084131000011</v>
      </c>
      <c r="J118" s="117">
        <v>17048.712236790001</v>
      </c>
      <c r="K118" s="117">
        <v>2355.5850270299998</v>
      </c>
      <c r="L118" s="117">
        <v>11744.36023851</v>
      </c>
      <c r="M118" s="168" t="s">
        <v>189</v>
      </c>
      <c r="N118" s="117">
        <v>8060.89093469</v>
      </c>
      <c r="O118" s="117">
        <v>108082.47373609</v>
      </c>
      <c r="P118" s="117">
        <v>5313.1932794599998</v>
      </c>
      <c r="Q118" s="117">
        <v>828.45109733999993</v>
      </c>
      <c r="R118" s="117">
        <v>912.32797101000006</v>
      </c>
      <c r="S118" s="117">
        <v>713.89383447</v>
      </c>
      <c r="T118" s="117">
        <v>423.46471174000004</v>
      </c>
      <c r="U118" s="117"/>
      <c r="V118" s="117"/>
    </row>
    <row r="119" spans="1:22" hidden="1" outlineLevel="1">
      <c r="A119" s="9">
        <v>43831</v>
      </c>
      <c r="B119" s="117">
        <v>314084.53384626994</v>
      </c>
      <c r="C119" s="117">
        <v>5009.5796681600004</v>
      </c>
      <c r="D119" s="117">
        <v>6218.9761927</v>
      </c>
      <c r="E119" s="117">
        <v>35156.560635580005</v>
      </c>
      <c r="F119" s="117">
        <v>18167.044608200002</v>
      </c>
      <c r="G119" s="117">
        <v>249.86384192000003</v>
      </c>
      <c r="H119" s="117">
        <v>8509.0125508700003</v>
      </c>
      <c r="I119" s="117">
        <v>60903.387095780003</v>
      </c>
      <c r="J119" s="117">
        <v>23944.43474778</v>
      </c>
      <c r="K119" s="117">
        <v>2390.04407593</v>
      </c>
      <c r="L119" s="117">
        <v>14300.74777872</v>
      </c>
      <c r="M119" s="117">
        <v>2510.2686382300003</v>
      </c>
      <c r="N119" s="117">
        <v>8420.255743669999</v>
      </c>
      <c r="O119" s="117">
        <v>119399.56127136</v>
      </c>
      <c r="P119" s="117">
        <v>5618.8998313800003</v>
      </c>
      <c r="Q119" s="117">
        <v>964.24100592000002</v>
      </c>
      <c r="R119" s="117">
        <v>1043.7275949699997</v>
      </c>
      <c r="S119" s="117">
        <v>645.24305722000008</v>
      </c>
      <c r="T119" s="117">
        <v>632.68550787999993</v>
      </c>
      <c r="U119" s="117"/>
      <c r="V119" s="117"/>
    </row>
    <row r="120" spans="1:22" hidden="1" outlineLevel="1">
      <c r="A120" s="9">
        <v>43862</v>
      </c>
      <c r="B120" s="117">
        <v>313920.75068913994</v>
      </c>
      <c r="C120" s="117">
        <v>4732.0825366300005</v>
      </c>
      <c r="D120" s="117">
        <v>6125.3545082700002</v>
      </c>
      <c r="E120" s="117">
        <v>33921.704034729999</v>
      </c>
      <c r="F120" s="117">
        <v>19746.355475649998</v>
      </c>
      <c r="G120" s="117">
        <v>271.25113621999998</v>
      </c>
      <c r="H120" s="117">
        <v>9488.8007919600004</v>
      </c>
      <c r="I120" s="117">
        <v>59357.923657660001</v>
      </c>
      <c r="J120" s="117">
        <v>25432.338813070004</v>
      </c>
      <c r="K120" s="117">
        <v>2305.7568534500001</v>
      </c>
      <c r="L120" s="117">
        <v>14566.14821349</v>
      </c>
      <c r="M120" s="117">
        <v>2661.7613023700001</v>
      </c>
      <c r="N120" s="117">
        <v>8815.8135134700005</v>
      </c>
      <c r="O120" s="117">
        <v>118008.73961688</v>
      </c>
      <c r="P120" s="117">
        <v>5163.2609118299997</v>
      </c>
      <c r="Q120" s="117">
        <v>968.11495848000004</v>
      </c>
      <c r="R120" s="117">
        <v>1100.22161779</v>
      </c>
      <c r="S120" s="117">
        <v>631.71454935000008</v>
      </c>
      <c r="T120" s="117">
        <v>623.40819784000007</v>
      </c>
      <c r="U120" s="117"/>
      <c r="V120" s="117"/>
    </row>
    <row r="121" spans="1:22" hidden="1" outlineLevel="1">
      <c r="A121" s="9">
        <v>43891</v>
      </c>
      <c r="B121" s="117">
        <v>300107.54066633002</v>
      </c>
      <c r="C121" s="117">
        <v>5375.4163926000001</v>
      </c>
      <c r="D121" s="117">
        <v>5666.5430590199994</v>
      </c>
      <c r="E121" s="117">
        <v>37316.874086169999</v>
      </c>
      <c r="F121" s="117">
        <v>19034.027284420001</v>
      </c>
      <c r="G121" s="117">
        <v>282.95725398000002</v>
      </c>
      <c r="H121" s="117">
        <v>8304.4537059600007</v>
      </c>
      <c r="I121" s="117">
        <v>61732.306023980003</v>
      </c>
      <c r="J121" s="117">
        <v>24215.278117469999</v>
      </c>
      <c r="K121" s="117">
        <v>2156.9471684999999</v>
      </c>
      <c r="L121" s="117">
        <v>14396.995310470002</v>
      </c>
      <c r="M121" s="117">
        <v>2347.78720746</v>
      </c>
      <c r="N121" s="117">
        <v>7882.7772336299995</v>
      </c>
      <c r="O121" s="117">
        <v>103247.71742071003</v>
      </c>
      <c r="P121" s="117">
        <v>4876.5814167899998</v>
      </c>
      <c r="Q121" s="117">
        <v>896.83874378000007</v>
      </c>
      <c r="R121" s="117">
        <v>1070.30836041</v>
      </c>
      <c r="S121" s="117">
        <v>688.94178183999998</v>
      </c>
      <c r="T121" s="117">
        <v>614.79009914000005</v>
      </c>
      <c r="U121" s="117"/>
      <c r="V121" s="117"/>
    </row>
    <row r="122" spans="1:22" hidden="1" outlineLevel="1">
      <c r="A122" s="9">
        <v>43922</v>
      </c>
      <c r="B122" s="117">
        <v>288906.65599926998</v>
      </c>
      <c r="C122" s="117">
        <v>5337.1709956900004</v>
      </c>
      <c r="D122" s="117">
        <v>6994.2661399599992</v>
      </c>
      <c r="E122" s="117">
        <v>34246.148652920005</v>
      </c>
      <c r="F122" s="117">
        <v>20225.946285459999</v>
      </c>
      <c r="G122" s="117">
        <v>284.73073579000004</v>
      </c>
      <c r="H122" s="117">
        <v>8108.6758548699991</v>
      </c>
      <c r="I122" s="117">
        <v>57433.82569053</v>
      </c>
      <c r="J122" s="117">
        <v>28175.72011165</v>
      </c>
      <c r="K122" s="117">
        <v>2035.0869212800001</v>
      </c>
      <c r="L122" s="117">
        <v>14092.462205429998</v>
      </c>
      <c r="M122" s="117">
        <v>2494.2540257799997</v>
      </c>
      <c r="N122" s="117">
        <v>6419.0421288200005</v>
      </c>
      <c r="O122" s="117">
        <v>95490.391874390014</v>
      </c>
      <c r="P122" s="117">
        <v>4537.3698769100001</v>
      </c>
      <c r="Q122" s="117">
        <v>846.77651517000004</v>
      </c>
      <c r="R122" s="117">
        <v>1108.5676262799998</v>
      </c>
      <c r="S122" s="117">
        <v>493.74788805999992</v>
      </c>
      <c r="T122" s="117">
        <v>582.47247028000004</v>
      </c>
      <c r="U122" s="117"/>
      <c r="V122" s="117"/>
    </row>
    <row r="123" spans="1:22" hidden="1" outlineLevel="1">
      <c r="A123" s="9">
        <v>43952</v>
      </c>
      <c r="B123" s="117">
        <v>293710.65645482001</v>
      </c>
      <c r="C123" s="117">
        <v>5168.6187872999999</v>
      </c>
      <c r="D123" s="117">
        <v>5968.8603820600001</v>
      </c>
      <c r="E123" s="117">
        <v>35156.070127969986</v>
      </c>
      <c r="F123" s="117">
        <v>18985.491344839997</v>
      </c>
      <c r="G123" s="117">
        <v>275.75283440999999</v>
      </c>
      <c r="H123" s="117">
        <v>8419.208375279999</v>
      </c>
      <c r="I123" s="117">
        <v>58632.543621910001</v>
      </c>
      <c r="J123" s="117">
        <v>29970.58071523</v>
      </c>
      <c r="K123" s="117">
        <v>2126.57355315</v>
      </c>
      <c r="L123" s="117">
        <v>14684.65918155</v>
      </c>
      <c r="M123" s="117">
        <v>2956.2907699699995</v>
      </c>
      <c r="N123" s="117">
        <v>6279.7163392699995</v>
      </c>
      <c r="O123" s="117">
        <v>97127.746467230027</v>
      </c>
      <c r="P123" s="117">
        <v>4664.0930093499992</v>
      </c>
      <c r="Q123" s="117">
        <v>899.7563091799999</v>
      </c>
      <c r="R123" s="117">
        <v>1316.1574190700001</v>
      </c>
      <c r="S123" s="117">
        <v>477.78367867000003</v>
      </c>
      <c r="T123" s="117">
        <v>600.75353838000001</v>
      </c>
      <c r="U123" s="117"/>
      <c r="V123" s="117"/>
    </row>
    <row r="124" spans="1:22" hidden="1" outlineLevel="1">
      <c r="A124" s="9">
        <v>43983</v>
      </c>
      <c r="B124" s="117">
        <v>293514.89488907997</v>
      </c>
      <c r="C124" s="117">
        <v>5033.6451299500004</v>
      </c>
      <c r="D124" s="117">
        <v>5936.1299736899991</v>
      </c>
      <c r="E124" s="117">
        <v>39018.203020329995</v>
      </c>
      <c r="F124" s="117">
        <v>19293.44606138</v>
      </c>
      <c r="G124" s="117">
        <v>280.77374026999996</v>
      </c>
      <c r="H124" s="117">
        <v>8848.0298472399991</v>
      </c>
      <c r="I124" s="117">
        <v>64424.04355083</v>
      </c>
      <c r="J124" s="117">
        <v>34443.20055578</v>
      </c>
      <c r="K124" s="117">
        <v>2282.3712620000001</v>
      </c>
      <c r="L124" s="117">
        <v>14685.973425230002</v>
      </c>
      <c r="M124" s="117">
        <v>2675.4673678999998</v>
      </c>
      <c r="N124" s="117">
        <v>6645.6941583600001</v>
      </c>
      <c r="O124" s="117">
        <v>81436.114705410015</v>
      </c>
      <c r="P124" s="117">
        <v>4872.1863462700003</v>
      </c>
      <c r="Q124" s="117">
        <v>865.40677677999997</v>
      </c>
      <c r="R124" s="117">
        <v>1456.7666420099999</v>
      </c>
      <c r="S124" s="117">
        <v>633.51375958000006</v>
      </c>
      <c r="T124" s="117">
        <v>683.92856606999999</v>
      </c>
      <c r="U124" s="117"/>
      <c r="V124" s="117"/>
    </row>
    <row r="125" spans="1:22" hidden="1" outlineLevel="1">
      <c r="A125" s="9">
        <v>44013</v>
      </c>
      <c r="B125" s="117">
        <v>309084.65075238998</v>
      </c>
      <c r="C125" s="117">
        <v>5674.9044811300009</v>
      </c>
      <c r="D125" s="117">
        <v>6528.7154310599999</v>
      </c>
      <c r="E125" s="117">
        <v>42731.889522320002</v>
      </c>
      <c r="F125" s="117">
        <v>23054.101129499999</v>
      </c>
      <c r="G125" s="117">
        <v>305.15001735999999</v>
      </c>
      <c r="H125" s="117">
        <v>9193.1622066400014</v>
      </c>
      <c r="I125" s="117">
        <v>67648.064422080017</v>
      </c>
      <c r="J125" s="117">
        <v>40460.994254150006</v>
      </c>
      <c r="K125" s="117">
        <v>2323.2204893200001</v>
      </c>
      <c r="L125" s="117">
        <v>16617.01907382</v>
      </c>
      <c r="M125" s="117">
        <v>2779.06216541</v>
      </c>
      <c r="N125" s="117">
        <v>7610.3049681500006</v>
      </c>
      <c r="O125" s="117">
        <v>75180.399219819999</v>
      </c>
      <c r="P125" s="117">
        <v>5216.9924772199993</v>
      </c>
      <c r="Q125" s="117">
        <v>833.9948986500001</v>
      </c>
      <c r="R125" s="117">
        <v>1591.8012247100003</v>
      </c>
      <c r="S125" s="117">
        <v>610.29986602999998</v>
      </c>
      <c r="T125" s="117">
        <v>724.57490502000007</v>
      </c>
      <c r="U125" s="117"/>
      <c r="V125" s="117"/>
    </row>
    <row r="126" spans="1:22" hidden="1" outlineLevel="1">
      <c r="A126" s="9">
        <v>44044</v>
      </c>
      <c r="B126" s="117">
        <v>307383.31776521</v>
      </c>
      <c r="C126" s="117">
        <v>5824.1814222800003</v>
      </c>
      <c r="D126" s="117">
        <v>8231.4389354899995</v>
      </c>
      <c r="E126" s="117">
        <v>40767.044598679997</v>
      </c>
      <c r="F126" s="117">
        <v>21884.430812460003</v>
      </c>
      <c r="G126" s="117">
        <v>298.30958011999996</v>
      </c>
      <c r="H126" s="117">
        <v>9386.2022306899999</v>
      </c>
      <c r="I126" s="117">
        <v>69543.812405550008</v>
      </c>
      <c r="J126" s="117">
        <v>42492.87971786</v>
      </c>
      <c r="K126" s="117">
        <v>2592.7438711099994</v>
      </c>
      <c r="L126" s="117">
        <v>17062.781447470003</v>
      </c>
      <c r="M126" s="117">
        <v>2701.8740928599996</v>
      </c>
      <c r="N126" s="117">
        <v>8676.7942302800002</v>
      </c>
      <c r="O126" s="117">
        <v>68449.587146359991</v>
      </c>
      <c r="P126" s="117">
        <v>5185.7391200100001</v>
      </c>
      <c r="Q126" s="117">
        <v>1082.3003491699999</v>
      </c>
      <c r="R126" s="117">
        <v>1928.6466117399998</v>
      </c>
      <c r="S126" s="117">
        <v>612.37779506999993</v>
      </c>
      <c r="T126" s="117">
        <v>662.17339800999991</v>
      </c>
      <c r="U126" s="117"/>
      <c r="V126" s="117"/>
    </row>
    <row r="127" spans="1:22" hidden="1" outlineLevel="1">
      <c r="A127" s="9">
        <v>44075</v>
      </c>
      <c r="B127" s="117">
        <v>321172.59676201001</v>
      </c>
      <c r="C127" s="117">
        <v>6915.6906354300008</v>
      </c>
      <c r="D127" s="117">
        <v>7093.0099301700002</v>
      </c>
      <c r="E127" s="117">
        <v>44336.809942449996</v>
      </c>
      <c r="F127" s="117">
        <v>25514.932448470005</v>
      </c>
      <c r="G127" s="117">
        <v>322.15533332000001</v>
      </c>
      <c r="H127" s="117">
        <v>10241.26887055</v>
      </c>
      <c r="I127" s="117">
        <v>70641.883952289994</v>
      </c>
      <c r="J127" s="117">
        <v>44213.658209670008</v>
      </c>
      <c r="K127" s="117">
        <v>2573.36033348</v>
      </c>
      <c r="L127" s="117">
        <v>17075.008070789998</v>
      </c>
      <c r="M127" s="117">
        <v>2693.9306763600002</v>
      </c>
      <c r="N127" s="117">
        <v>8324.9246061800004</v>
      </c>
      <c r="O127" s="117">
        <v>71412.107097339991</v>
      </c>
      <c r="P127" s="117">
        <v>5089.6280470399997</v>
      </c>
      <c r="Q127" s="117">
        <v>1219.54786724</v>
      </c>
      <c r="R127" s="117">
        <v>2183.4413115500001</v>
      </c>
      <c r="S127" s="117">
        <v>654.62573562000011</v>
      </c>
      <c r="T127" s="117">
        <v>666.61369405999994</v>
      </c>
      <c r="U127" s="117"/>
      <c r="V127" s="117"/>
    </row>
    <row r="128" spans="1:22" hidden="1" outlineLevel="1">
      <c r="A128" s="9">
        <v>44105</v>
      </c>
      <c r="B128" s="117">
        <v>331154.80197600002</v>
      </c>
      <c r="C128" s="117">
        <v>7201.556627750002</v>
      </c>
      <c r="D128" s="117">
        <v>6949.154359780001</v>
      </c>
      <c r="E128" s="117">
        <v>44147.25165487</v>
      </c>
      <c r="F128" s="117">
        <v>25850.713993249996</v>
      </c>
      <c r="G128" s="117">
        <v>341.04172495000006</v>
      </c>
      <c r="H128" s="117">
        <v>10640.627377339999</v>
      </c>
      <c r="I128" s="117">
        <v>70924.583157889996</v>
      </c>
      <c r="J128" s="117">
        <v>50879.187561070008</v>
      </c>
      <c r="K128" s="117">
        <v>2553.5192008899999</v>
      </c>
      <c r="L128" s="117">
        <v>18459.865824139993</v>
      </c>
      <c r="M128" s="117">
        <v>2717.2573417600001</v>
      </c>
      <c r="N128" s="117">
        <v>8005.5638441500014</v>
      </c>
      <c r="O128" s="117">
        <v>71991.22891024001</v>
      </c>
      <c r="P128" s="117">
        <v>5203.7457564400002</v>
      </c>
      <c r="Q128" s="117">
        <v>1201.18239214</v>
      </c>
      <c r="R128" s="117">
        <v>2503.1344482899999</v>
      </c>
      <c r="S128" s="117">
        <v>921.96075668000003</v>
      </c>
      <c r="T128" s="117">
        <v>663.22704437000004</v>
      </c>
      <c r="U128" s="117"/>
      <c r="V128" s="117"/>
    </row>
    <row r="129" spans="1:22" hidden="1" outlineLevel="1">
      <c r="A129" s="9">
        <v>44136</v>
      </c>
      <c r="B129" s="117">
        <v>331736.41232364002</v>
      </c>
      <c r="C129" s="117">
        <v>7617.4537482900005</v>
      </c>
      <c r="D129" s="117">
        <v>6258.1533644199999</v>
      </c>
      <c r="E129" s="117">
        <v>43126.531788339991</v>
      </c>
      <c r="F129" s="117">
        <v>24819.889362660004</v>
      </c>
      <c r="G129" s="117">
        <v>357.79282503999997</v>
      </c>
      <c r="H129" s="117">
        <v>10239.193953030001</v>
      </c>
      <c r="I129" s="117">
        <v>75917.56324535</v>
      </c>
      <c r="J129" s="117">
        <v>45472.832200310004</v>
      </c>
      <c r="K129" s="117">
        <v>2416.4037443100005</v>
      </c>
      <c r="L129" s="117">
        <v>18018.923130889998</v>
      </c>
      <c r="M129" s="117">
        <v>2713.6389187899999</v>
      </c>
      <c r="N129" s="117">
        <v>8375.4062527299993</v>
      </c>
      <c r="O129" s="117">
        <v>75163.089935559998</v>
      </c>
      <c r="P129" s="117">
        <v>5475.8385743700001</v>
      </c>
      <c r="Q129" s="117">
        <v>1298.5996299000001</v>
      </c>
      <c r="R129" s="117">
        <v>2629.5191847199999</v>
      </c>
      <c r="S129" s="117">
        <v>1176.1331811</v>
      </c>
      <c r="T129" s="117">
        <v>659.44928383000001</v>
      </c>
      <c r="U129" s="117"/>
      <c r="V129" s="117"/>
    </row>
    <row r="130" spans="1:22" hidden="1" outlineLevel="1">
      <c r="A130" s="9">
        <v>44166</v>
      </c>
      <c r="B130" s="117">
        <v>332510.22577931004</v>
      </c>
      <c r="C130" s="117">
        <v>7496.7908847299996</v>
      </c>
      <c r="D130" s="117">
        <v>7199.0740443899995</v>
      </c>
      <c r="E130" s="117">
        <v>42851.538185789999</v>
      </c>
      <c r="F130" s="117">
        <v>25136.75146956</v>
      </c>
      <c r="G130" s="117">
        <v>356.99744561</v>
      </c>
      <c r="H130" s="117">
        <v>13467.57582249</v>
      </c>
      <c r="I130" s="117">
        <v>84955.522008169995</v>
      </c>
      <c r="J130" s="117">
        <v>45959.882286050008</v>
      </c>
      <c r="K130" s="117">
        <v>1737.17162618</v>
      </c>
      <c r="L130" s="117">
        <v>17352.619597519999</v>
      </c>
      <c r="M130" s="117">
        <v>2244.0415977000002</v>
      </c>
      <c r="N130" s="117">
        <v>8573.3418691000006</v>
      </c>
      <c r="O130" s="117">
        <v>62447.039507150002</v>
      </c>
      <c r="P130" s="117">
        <v>6042.4093888300013</v>
      </c>
      <c r="Q130" s="117">
        <v>1290.5603224299998</v>
      </c>
      <c r="R130" s="117">
        <v>3274.5859723800008</v>
      </c>
      <c r="S130" s="117">
        <v>1403.9804331400003</v>
      </c>
      <c r="T130" s="117">
        <v>720.34331809000025</v>
      </c>
      <c r="U130" s="117"/>
      <c r="V130" s="117"/>
    </row>
    <row r="131" spans="1:22" hidden="1" outlineLevel="1">
      <c r="A131" s="9">
        <v>44197</v>
      </c>
      <c r="B131" s="117">
        <v>334698.44941473001</v>
      </c>
      <c r="C131" s="117">
        <v>7822.1962569400011</v>
      </c>
      <c r="D131" s="117">
        <v>7449.4997879900011</v>
      </c>
      <c r="E131" s="117">
        <v>44354.712853319994</v>
      </c>
      <c r="F131" s="117">
        <v>31457.686584840001</v>
      </c>
      <c r="G131" s="117">
        <v>334.86915929999998</v>
      </c>
      <c r="H131" s="117">
        <v>11790.66228318</v>
      </c>
      <c r="I131" s="117">
        <v>78592.577426729986</v>
      </c>
      <c r="J131" s="117">
        <v>43692.697486130004</v>
      </c>
      <c r="K131" s="117">
        <v>1639.6082110899997</v>
      </c>
      <c r="L131" s="117">
        <v>19150.918633130004</v>
      </c>
      <c r="M131" s="117">
        <v>2294.22347962</v>
      </c>
      <c r="N131" s="117">
        <v>8606.4687985</v>
      </c>
      <c r="O131" s="117">
        <v>65180.628201499996</v>
      </c>
      <c r="P131" s="117">
        <v>5592.7211313400003</v>
      </c>
      <c r="Q131" s="117">
        <v>1320.86970361</v>
      </c>
      <c r="R131" s="117">
        <v>3326.9383958399999</v>
      </c>
      <c r="S131" s="117">
        <v>1401.80732661</v>
      </c>
      <c r="T131" s="117">
        <v>689.36369505999994</v>
      </c>
      <c r="U131" s="117"/>
      <c r="V131" s="117"/>
    </row>
    <row r="132" spans="1:22" hidden="1" outlineLevel="1">
      <c r="A132" s="9">
        <v>44228</v>
      </c>
      <c r="B132" s="117">
        <v>329970.23569275008</v>
      </c>
      <c r="C132" s="117">
        <v>8151.3429359500005</v>
      </c>
      <c r="D132" s="117">
        <v>7747.2057237299996</v>
      </c>
      <c r="E132" s="117">
        <v>41721.383339749998</v>
      </c>
      <c r="F132" s="117">
        <v>28043.971733619997</v>
      </c>
      <c r="G132" s="117">
        <v>319.87592180000001</v>
      </c>
      <c r="H132" s="117">
        <v>11307.361754709998</v>
      </c>
      <c r="I132" s="117">
        <v>76326.323219829996</v>
      </c>
      <c r="J132" s="117">
        <v>44579.085506459996</v>
      </c>
      <c r="K132" s="117">
        <v>1729.9117301100002</v>
      </c>
      <c r="L132" s="117">
        <v>17660.190239020001</v>
      </c>
      <c r="M132" s="117">
        <v>2431.4069577400001</v>
      </c>
      <c r="N132" s="117">
        <v>9032.9952973099989</v>
      </c>
      <c r="O132" s="117">
        <v>67436.387164669999</v>
      </c>
      <c r="P132" s="117">
        <v>6112.9553686899999</v>
      </c>
      <c r="Q132" s="117">
        <v>1348.8113894000001</v>
      </c>
      <c r="R132" s="117">
        <v>3696.3744825899994</v>
      </c>
      <c r="S132" s="117">
        <v>1629.1460180699999</v>
      </c>
      <c r="T132" s="117">
        <v>695.50690930000007</v>
      </c>
      <c r="U132" s="117"/>
      <c r="V132" s="117"/>
    </row>
    <row r="133" spans="1:22" hidden="1" outlineLevel="1">
      <c r="A133" s="9">
        <v>44256</v>
      </c>
      <c r="B133" s="117">
        <v>343189.03728496004</v>
      </c>
      <c r="C133" s="117">
        <v>8631.0048224099992</v>
      </c>
      <c r="D133" s="117">
        <v>10276.06605112</v>
      </c>
      <c r="E133" s="117">
        <v>44220.864060709995</v>
      </c>
      <c r="F133" s="117">
        <v>31131.235587190004</v>
      </c>
      <c r="G133" s="117">
        <v>306.02412812</v>
      </c>
      <c r="H133" s="117">
        <v>10467.587219960002</v>
      </c>
      <c r="I133" s="117">
        <v>70730.030249610005</v>
      </c>
      <c r="J133" s="117">
        <v>42837.585872449999</v>
      </c>
      <c r="K133" s="117">
        <v>1660.2989533100001</v>
      </c>
      <c r="L133" s="117">
        <v>18681.824702410002</v>
      </c>
      <c r="M133" s="117">
        <v>3332.94894845</v>
      </c>
      <c r="N133" s="117">
        <v>8470.0191480100002</v>
      </c>
      <c r="O133" s="117">
        <v>79189.103781379992</v>
      </c>
      <c r="P133" s="117">
        <v>5971.5798224600003</v>
      </c>
      <c r="Q133" s="117">
        <v>1419.84795194</v>
      </c>
      <c r="R133" s="117">
        <v>3433.7908040900002</v>
      </c>
      <c r="S133" s="117">
        <v>1669.64268982</v>
      </c>
      <c r="T133" s="117">
        <v>759.58249152000008</v>
      </c>
      <c r="U133" s="117"/>
      <c r="V133" s="117"/>
    </row>
    <row r="134" spans="1:22" hidden="1" outlineLevel="1">
      <c r="A134" s="9">
        <v>44287</v>
      </c>
      <c r="B134" s="117">
        <v>350493.30719216994</v>
      </c>
      <c r="C134" s="117">
        <v>7903.9573546800002</v>
      </c>
      <c r="D134" s="117">
        <v>10036.351110129999</v>
      </c>
      <c r="E134" s="117">
        <v>46855.987661960011</v>
      </c>
      <c r="F134" s="117">
        <v>34847.100337489996</v>
      </c>
      <c r="G134" s="117">
        <v>299.03579603999998</v>
      </c>
      <c r="H134" s="117">
        <v>10387.863581149999</v>
      </c>
      <c r="I134" s="117">
        <v>69908.450931799991</v>
      </c>
      <c r="J134" s="117">
        <v>43982.261637349999</v>
      </c>
      <c r="K134" s="117">
        <v>1510.25994335</v>
      </c>
      <c r="L134" s="117">
        <v>18259.295480090001</v>
      </c>
      <c r="M134" s="117">
        <v>3008.76225475</v>
      </c>
      <c r="N134" s="117">
        <v>8397.6205226600014</v>
      </c>
      <c r="O134" s="117">
        <v>82393.173841600001</v>
      </c>
      <c r="P134" s="117">
        <v>6336.8327120300019</v>
      </c>
      <c r="Q134" s="117">
        <v>1433.9002456000001</v>
      </c>
      <c r="R134" s="117">
        <v>2757.8477470100001</v>
      </c>
      <c r="S134" s="117">
        <v>1427.7599134</v>
      </c>
      <c r="T134" s="117">
        <v>746.8461210800001</v>
      </c>
      <c r="U134" s="117"/>
      <c r="V134" s="117"/>
    </row>
    <row r="135" spans="1:22" hidden="1" outlineLevel="1">
      <c r="A135" s="9">
        <v>44317</v>
      </c>
      <c r="B135" s="117">
        <v>357645.80750440998</v>
      </c>
      <c r="C135" s="117">
        <v>8285.7077310900004</v>
      </c>
      <c r="D135" s="117">
        <v>12275.281395019998</v>
      </c>
      <c r="E135" s="117">
        <v>46815.565835109999</v>
      </c>
      <c r="F135" s="117">
        <v>31152.684739469998</v>
      </c>
      <c r="G135" s="117">
        <v>343.82310938000001</v>
      </c>
      <c r="H135" s="117">
        <v>11069.535473459999</v>
      </c>
      <c r="I135" s="117">
        <v>76428.769025650006</v>
      </c>
      <c r="J135" s="117">
        <v>43694.885697040008</v>
      </c>
      <c r="K135" s="117">
        <v>1895.0867409100001</v>
      </c>
      <c r="L135" s="117">
        <v>19830.166923260003</v>
      </c>
      <c r="M135" s="117">
        <v>3258.8851627399995</v>
      </c>
      <c r="N135" s="117">
        <v>8969.829929749998</v>
      </c>
      <c r="O135" s="117">
        <v>80184.106484570002</v>
      </c>
      <c r="P135" s="117">
        <v>5932.2723557199997</v>
      </c>
      <c r="Q135" s="117">
        <v>1536.15488078</v>
      </c>
      <c r="R135" s="117">
        <v>3548.7351167100005</v>
      </c>
      <c r="S135" s="117">
        <v>1763.78399618</v>
      </c>
      <c r="T135" s="117">
        <v>660.53290757000013</v>
      </c>
      <c r="U135" s="117"/>
      <c r="V135" s="117"/>
    </row>
    <row r="136" spans="1:22" hidden="1" outlineLevel="1">
      <c r="A136" s="9">
        <v>44348</v>
      </c>
      <c r="B136" s="117">
        <v>354714.42446818005</v>
      </c>
      <c r="C136" s="117">
        <v>7927.4908191199993</v>
      </c>
      <c r="D136" s="117">
        <v>10901.360641700001</v>
      </c>
      <c r="E136" s="117">
        <v>51685.574735220005</v>
      </c>
      <c r="F136" s="117">
        <v>30697.901400850002</v>
      </c>
      <c r="G136" s="117">
        <v>335.56122874000005</v>
      </c>
      <c r="H136" s="117">
        <v>12415.88299738</v>
      </c>
      <c r="I136" s="117">
        <v>74353.452404349999</v>
      </c>
      <c r="J136" s="117">
        <v>44432.504461320001</v>
      </c>
      <c r="K136" s="117">
        <v>1970.5825698599999</v>
      </c>
      <c r="L136" s="117">
        <v>21961.951629160001</v>
      </c>
      <c r="M136" s="117">
        <v>3511.1357431900001</v>
      </c>
      <c r="N136" s="117">
        <v>9596.8263122600001</v>
      </c>
      <c r="O136" s="117">
        <v>71416.69543990001</v>
      </c>
      <c r="P136" s="117">
        <v>6113.0758875299998</v>
      </c>
      <c r="Q136" s="117">
        <v>1349.9855743200001</v>
      </c>
      <c r="R136" s="117">
        <v>3454.3025714999994</v>
      </c>
      <c r="S136" s="117">
        <v>1932.76648185</v>
      </c>
      <c r="T136" s="117">
        <v>657.37356993000003</v>
      </c>
      <c r="U136" s="117"/>
      <c r="V136" s="117"/>
    </row>
    <row r="137" spans="1:22" hidden="1" outlineLevel="1">
      <c r="A137" s="9">
        <v>44378</v>
      </c>
      <c r="B137" s="117">
        <v>361115.06716905994</v>
      </c>
      <c r="C137" s="117">
        <v>6854.0084591100003</v>
      </c>
      <c r="D137" s="117">
        <v>15272.473571539998</v>
      </c>
      <c r="E137" s="117">
        <v>58234.13633845999</v>
      </c>
      <c r="F137" s="117">
        <v>28962.79913263</v>
      </c>
      <c r="G137" s="117">
        <v>359.32938974000001</v>
      </c>
      <c r="H137" s="117">
        <v>11894.633940579997</v>
      </c>
      <c r="I137" s="117">
        <v>79753.585443429998</v>
      </c>
      <c r="J137" s="117">
        <v>47874.141374169994</v>
      </c>
      <c r="K137" s="117">
        <v>2191.1960258499994</v>
      </c>
      <c r="L137" s="117">
        <v>22457.003374789998</v>
      </c>
      <c r="M137" s="117">
        <v>4227.7793187899997</v>
      </c>
      <c r="N137" s="117">
        <v>9854.8704706899989</v>
      </c>
      <c r="O137" s="117">
        <v>59601.943733509994</v>
      </c>
      <c r="P137" s="117">
        <v>6196.23896066</v>
      </c>
      <c r="Q137" s="117">
        <v>1356.8003715999998</v>
      </c>
      <c r="R137" s="117">
        <v>3448.7479478200007</v>
      </c>
      <c r="S137" s="117">
        <v>1854.8451891699997</v>
      </c>
      <c r="T137" s="117">
        <v>720.53412651999986</v>
      </c>
      <c r="U137" s="117"/>
      <c r="V137" s="117"/>
    </row>
    <row r="138" spans="1:22" hidden="1" outlineLevel="1">
      <c r="A138" s="9">
        <v>44409</v>
      </c>
      <c r="B138" s="117">
        <v>349879.70409520995</v>
      </c>
      <c r="C138" s="117">
        <v>7122.623050010001</v>
      </c>
      <c r="D138" s="117">
        <v>12372.350236870003</v>
      </c>
      <c r="E138" s="117">
        <v>53823.861682130002</v>
      </c>
      <c r="F138" s="117">
        <v>30919.796927450003</v>
      </c>
      <c r="G138" s="117">
        <v>333.7785983</v>
      </c>
      <c r="H138" s="117">
        <v>12442.719469779999</v>
      </c>
      <c r="I138" s="117">
        <v>83231.768513169998</v>
      </c>
      <c r="J138" s="117">
        <v>50568.407199690002</v>
      </c>
      <c r="K138" s="117">
        <v>2321.5852393199998</v>
      </c>
      <c r="L138" s="117">
        <v>22168.889947179996</v>
      </c>
      <c r="M138" s="117">
        <v>5260.94580589</v>
      </c>
      <c r="N138" s="117">
        <v>10554.888538750001</v>
      </c>
      <c r="O138" s="117">
        <v>44830.718301209999</v>
      </c>
      <c r="P138" s="117">
        <v>6153.3980276300008</v>
      </c>
      <c r="Q138" s="117">
        <v>1688.2552020200001</v>
      </c>
      <c r="R138" s="117">
        <v>3410.8659995800003</v>
      </c>
      <c r="S138" s="117">
        <v>1932.7782965900001</v>
      </c>
      <c r="T138" s="117">
        <v>742.07305964</v>
      </c>
      <c r="U138" s="117"/>
      <c r="V138" s="117"/>
    </row>
    <row r="139" spans="1:22" hidden="1" outlineLevel="1">
      <c r="A139" s="9">
        <v>44440</v>
      </c>
      <c r="B139" s="117">
        <v>360563.09973362001</v>
      </c>
      <c r="C139" s="117">
        <v>8823.5337387199997</v>
      </c>
      <c r="D139" s="117">
        <v>12838.800390080001</v>
      </c>
      <c r="E139" s="117">
        <v>58576.093972529998</v>
      </c>
      <c r="F139" s="117">
        <v>35185.186409580005</v>
      </c>
      <c r="G139" s="117">
        <v>326.82421811</v>
      </c>
      <c r="H139" s="117">
        <v>13206.149324509997</v>
      </c>
      <c r="I139" s="117">
        <v>89780.100274990007</v>
      </c>
      <c r="J139" s="117">
        <v>50982.636359369986</v>
      </c>
      <c r="K139" s="117">
        <v>2210.8467176000004</v>
      </c>
      <c r="L139" s="117">
        <v>21026.363396070003</v>
      </c>
      <c r="M139" s="117">
        <v>5479.1075605599999</v>
      </c>
      <c r="N139" s="117">
        <v>10929.64927403</v>
      </c>
      <c r="O139" s="117">
        <v>36285.794299300003</v>
      </c>
      <c r="P139" s="117">
        <v>5908.9300786900003</v>
      </c>
      <c r="Q139" s="117">
        <v>1740.6607929300001</v>
      </c>
      <c r="R139" s="117">
        <v>3434.5192100099994</v>
      </c>
      <c r="S139" s="117">
        <v>3103.6725430300003</v>
      </c>
      <c r="T139" s="117">
        <v>724.23117350999996</v>
      </c>
      <c r="U139" s="117"/>
      <c r="V139" s="117"/>
    </row>
    <row r="140" spans="1:22" hidden="1" outlineLevel="1">
      <c r="A140" s="9">
        <v>44470</v>
      </c>
      <c r="B140" s="117">
        <v>360987.46228831005</v>
      </c>
      <c r="C140" s="117">
        <v>9245.1258554300002</v>
      </c>
      <c r="D140" s="117">
        <v>14911.036427170002</v>
      </c>
      <c r="E140" s="117">
        <v>53437.184289999997</v>
      </c>
      <c r="F140" s="117">
        <v>40542.07182361</v>
      </c>
      <c r="G140" s="117">
        <v>338.12861370000002</v>
      </c>
      <c r="H140" s="117">
        <v>12456.53734119</v>
      </c>
      <c r="I140" s="117">
        <v>93292.622300770003</v>
      </c>
      <c r="J140" s="117">
        <v>39008.696452579999</v>
      </c>
      <c r="K140" s="117">
        <v>2406.2706591900005</v>
      </c>
      <c r="L140" s="117">
        <v>22542.120004350003</v>
      </c>
      <c r="M140" s="117">
        <v>5752.5944814599998</v>
      </c>
      <c r="N140" s="117">
        <v>11365.37432287</v>
      </c>
      <c r="O140" s="117">
        <v>41076.720137169999</v>
      </c>
      <c r="P140" s="117">
        <v>5947.5380223600005</v>
      </c>
      <c r="Q140" s="117">
        <v>1661.74119062</v>
      </c>
      <c r="R140" s="117">
        <v>3416.0297011299999</v>
      </c>
      <c r="S140" s="117">
        <v>2802.8030822699998</v>
      </c>
      <c r="T140" s="117">
        <v>784.86758244000009</v>
      </c>
      <c r="U140" s="117"/>
      <c r="V140" s="117"/>
    </row>
    <row r="141" spans="1:22" hidden="1" outlineLevel="1">
      <c r="A141" s="9">
        <v>44501</v>
      </c>
      <c r="B141" s="117">
        <v>366538.29389462003</v>
      </c>
      <c r="C141" s="117">
        <v>10583.087054160002</v>
      </c>
      <c r="D141" s="117">
        <v>12252.577600289998</v>
      </c>
      <c r="E141" s="117">
        <v>47917.037467409995</v>
      </c>
      <c r="F141" s="117">
        <v>49643.678137100003</v>
      </c>
      <c r="G141" s="117">
        <v>435.81055446999994</v>
      </c>
      <c r="H141" s="117">
        <v>14107.105016530002</v>
      </c>
      <c r="I141" s="117">
        <v>95553.578737109987</v>
      </c>
      <c r="J141" s="117">
        <v>29461.302012489999</v>
      </c>
      <c r="K141" s="117">
        <v>2164.191386</v>
      </c>
      <c r="L141" s="117">
        <v>23378.559691969996</v>
      </c>
      <c r="M141" s="117">
        <v>4633.51682446</v>
      </c>
      <c r="N141" s="117">
        <v>11830.7213541</v>
      </c>
      <c r="O141" s="117">
        <v>49432.617944109996</v>
      </c>
      <c r="P141" s="117">
        <v>6083.5382183700003</v>
      </c>
      <c r="Q141" s="117">
        <v>1686.5600910000001</v>
      </c>
      <c r="R141" s="117">
        <v>3627.4378826600005</v>
      </c>
      <c r="S141" s="117">
        <v>2770.14957448</v>
      </c>
      <c r="T141" s="117">
        <v>976.82434790999991</v>
      </c>
      <c r="U141" s="117"/>
      <c r="V141" s="117"/>
    </row>
    <row r="142" spans="1:22" hidden="1" outlineLevel="1">
      <c r="A142" s="9">
        <v>44531</v>
      </c>
      <c r="B142" s="117">
        <v>381412.17518894997</v>
      </c>
      <c r="C142" s="117">
        <v>9294.9476182599992</v>
      </c>
      <c r="D142" s="117">
        <v>15577.323562290001</v>
      </c>
      <c r="E142" s="117">
        <v>45220.981852160003</v>
      </c>
      <c r="F142" s="117">
        <v>50800.218961300008</v>
      </c>
      <c r="G142" s="117">
        <v>351.68267248000006</v>
      </c>
      <c r="H142" s="117">
        <v>20500.634104240002</v>
      </c>
      <c r="I142" s="117">
        <v>105158.06285044999</v>
      </c>
      <c r="J142" s="117">
        <v>25301.217476990001</v>
      </c>
      <c r="K142" s="117">
        <v>1804.0391256700002</v>
      </c>
      <c r="L142" s="117">
        <v>20789.420917330001</v>
      </c>
      <c r="M142" s="117">
        <v>4298.3885154</v>
      </c>
      <c r="N142" s="117">
        <v>12120.867233829997</v>
      </c>
      <c r="O142" s="117">
        <v>54475.98795119</v>
      </c>
      <c r="P142" s="117">
        <v>7468.56958123</v>
      </c>
      <c r="Q142" s="117">
        <v>1654.8938311499999</v>
      </c>
      <c r="R142" s="117">
        <v>3544.5684011000008</v>
      </c>
      <c r="S142" s="117">
        <v>2120.6293159100005</v>
      </c>
      <c r="T142" s="117">
        <v>929.74121796999998</v>
      </c>
      <c r="U142" s="117"/>
      <c r="V142" s="117"/>
    </row>
    <row r="143" spans="1:22" hidden="1" outlineLevel="1">
      <c r="A143" s="9">
        <v>44562</v>
      </c>
      <c r="B143" s="117">
        <v>388507.27289341</v>
      </c>
      <c r="C143" s="117">
        <v>13647.96462332</v>
      </c>
      <c r="D143" s="117">
        <v>15773.528781000003</v>
      </c>
      <c r="E143" s="117">
        <v>49483.842970850012</v>
      </c>
      <c r="F143" s="117">
        <v>55768.685318689997</v>
      </c>
      <c r="G143" s="117">
        <v>321.89073062</v>
      </c>
      <c r="H143" s="117">
        <v>14851.799315810002</v>
      </c>
      <c r="I143" s="117">
        <v>100239.40524851999</v>
      </c>
      <c r="J143" s="117">
        <v>24648.84661208</v>
      </c>
      <c r="K143" s="117">
        <v>1779.2865806599998</v>
      </c>
      <c r="L143" s="117">
        <v>25349.729283800003</v>
      </c>
      <c r="M143" s="117">
        <v>4401.9329983500002</v>
      </c>
      <c r="N143" s="117">
        <v>12430.60433287</v>
      </c>
      <c r="O143" s="117">
        <v>54515.791787620001</v>
      </c>
      <c r="P143" s="117">
        <v>6768.7952929800003</v>
      </c>
      <c r="Q143" s="117">
        <v>1806.0722687700002</v>
      </c>
      <c r="R143" s="117">
        <v>3283.8994781600004</v>
      </c>
      <c r="S143" s="117">
        <v>2434.1841467899999</v>
      </c>
      <c r="T143" s="117">
        <v>1001.0131225200001</v>
      </c>
      <c r="U143" s="117"/>
      <c r="V143" s="117"/>
    </row>
    <row r="144" spans="1:22" hidden="1" outlineLevel="1">
      <c r="A144" s="9">
        <v>44593</v>
      </c>
      <c r="B144" s="117">
        <v>343718.63139339001</v>
      </c>
      <c r="C144" s="117">
        <v>12524.107243349999</v>
      </c>
      <c r="D144" s="117">
        <v>11353.123225160001</v>
      </c>
      <c r="E144" s="117">
        <v>39831.320253440004</v>
      </c>
      <c r="F144" s="117">
        <v>51082.528512570003</v>
      </c>
      <c r="G144" s="117">
        <v>377.59688239000002</v>
      </c>
      <c r="H144" s="117">
        <v>11332.884679909999</v>
      </c>
      <c r="I144" s="117">
        <v>87967.772311930006</v>
      </c>
      <c r="J144" s="117">
        <v>23439.992385080004</v>
      </c>
      <c r="K144" s="117">
        <v>1380.6395718000001</v>
      </c>
      <c r="L144" s="117">
        <v>24436.006324079994</v>
      </c>
      <c r="M144" s="117">
        <v>4338.3830144900003</v>
      </c>
      <c r="N144" s="117">
        <v>10450.616029539999</v>
      </c>
      <c r="O144" s="117">
        <v>50432.189405140001</v>
      </c>
      <c r="P144" s="117">
        <v>6642.6251644099993</v>
      </c>
      <c r="Q144" s="117">
        <v>1535.35273194</v>
      </c>
      <c r="R144" s="117">
        <v>3748.8568659499997</v>
      </c>
      <c r="S144" s="117">
        <v>1946.6087903100004</v>
      </c>
      <c r="T144" s="117">
        <v>898.02800189999994</v>
      </c>
      <c r="U144" s="117"/>
      <c r="V144" s="117"/>
    </row>
    <row r="145" spans="1:22" hidden="1" outlineLevel="1">
      <c r="A145" s="9">
        <v>44621</v>
      </c>
      <c r="B145" s="117">
        <v>325788.15693627001</v>
      </c>
      <c r="C145" s="117">
        <v>10384.441693029999</v>
      </c>
      <c r="D145" s="117">
        <v>12000.85788815</v>
      </c>
      <c r="E145" s="117">
        <v>36787.5888022</v>
      </c>
      <c r="F145" s="117">
        <v>45647.133408350004</v>
      </c>
      <c r="G145" s="117">
        <v>494.60127725999996</v>
      </c>
      <c r="H145" s="117">
        <v>9768.1994642999998</v>
      </c>
      <c r="I145" s="117">
        <v>99213.969222810018</v>
      </c>
      <c r="J145" s="117">
        <v>26509.526033760005</v>
      </c>
      <c r="K145" s="117">
        <v>1299.3342016100003</v>
      </c>
      <c r="L145" s="117">
        <v>21160.86223563</v>
      </c>
      <c r="M145" s="117">
        <v>3686.0887557900001</v>
      </c>
      <c r="N145" s="117">
        <v>9129.3278992699998</v>
      </c>
      <c r="O145" s="117">
        <v>35365.28671996</v>
      </c>
      <c r="P145" s="117">
        <v>6416.6725723999998</v>
      </c>
      <c r="Q145" s="117">
        <v>1318.45993475</v>
      </c>
      <c r="R145" s="117">
        <v>4144.2369634399993</v>
      </c>
      <c r="S145" s="117">
        <v>1571.7328115999996</v>
      </c>
      <c r="T145" s="117">
        <v>889.83705196000005</v>
      </c>
      <c r="U145" s="117"/>
      <c r="V145" s="117"/>
    </row>
    <row r="146" spans="1:22" hidden="1" outlineLevel="1">
      <c r="A146" s="9">
        <v>44652</v>
      </c>
      <c r="B146" s="117">
        <v>344033.17064487998</v>
      </c>
      <c r="C146" s="117">
        <v>9287.0809071699987</v>
      </c>
      <c r="D146" s="117">
        <v>12952.724249240002</v>
      </c>
      <c r="E146" s="117">
        <v>40474.69971832</v>
      </c>
      <c r="F146" s="117">
        <v>47903.899653820001</v>
      </c>
      <c r="G146" s="117">
        <v>470.21408443999997</v>
      </c>
      <c r="H146" s="117">
        <v>8226.774138499999</v>
      </c>
      <c r="I146" s="117">
        <v>105680.82313927</v>
      </c>
      <c r="J146" s="117">
        <v>26456.493603939998</v>
      </c>
      <c r="K146" s="117">
        <v>1303.2990618199997</v>
      </c>
      <c r="L146" s="117">
        <v>20616.567472909999</v>
      </c>
      <c r="M146" s="117">
        <v>3588.8934334699998</v>
      </c>
      <c r="N146" s="117">
        <v>8661.8958916799984</v>
      </c>
      <c r="O146" s="117">
        <v>44300.769999190001</v>
      </c>
      <c r="P146" s="117">
        <v>6238.4991102700005</v>
      </c>
      <c r="Q146" s="117">
        <v>1280.14587385</v>
      </c>
      <c r="R146" s="117">
        <v>4463.7218825099999</v>
      </c>
      <c r="S146" s="117">
        <v>1321.9131364499999</v>
      </c>
      <c r="T146" s="117">
        <v>804.75528803000009</v>
      </c>
      <c r="U146" s="117"/>
      <c r="V146" s="117"/>
    </row>
    <row r="147" spans="1:22" hidden="1" outlineLevel="1">
      <c r="A147" s="9">
        <v>44682</v>
      </c>
      <c r="B147" s="117">
        <v>339578.10769534996</v>
      </c>
      <c r="C147" s="117">
        <v>11219.28557588</v>
      </c>
      <c r="D147" s="117">
        <v>11228.40234509</v>
      </c>
      <c r="E147" s="117">
        <v>43019.268983759997</v>
      </c>
      <c r="F147" s="117">
        <v>39501.897326829996</v>
      </c>
      <c r="G147" s="117">
        <v>468.29521049000004</v>
      </c>
      <c r="H147" s="117">
        <v>7616.4264625099995</v>
      </c>
      <c r="I147" s="117">
        <v>104321.04097426</v>
      </c>
      <c r="J147" s="117">
        <v>26969.766690839995</v>
      </c>
      <c r="K147" s="117">
        <v>1555.4162128800001</v>
      </c>
      <c r="L147" s="117">
        <v>23645.807833389998</v>
      </c>
      <c r="M147" s="117">
        <v>3467.5358614800002</v>
      </c>
      <c r="N147" s="117">
        <v>8075.4646152100004</v>
      </c>
      <c r="O147" s="117">
        <v>44265.684974249998</v>
      </c>
      <c r="P147" s="117">
        <v>6252.4120301199991</v>
      </c>
      <c r="Q147" s="117">
        <v>1273.5211202800001</v>
      </c>
      <c r="R147" s="117">
        <v>4553.1547324600006</v>
      </c>
      <c r="S147" s="117">
        <v>1274.3383806999998</v>
      </c>
      <c r="T147" s="117">
        <v>870.38836492000007</v>
      </c>
      <c r="U147" s="117"/>
      <c r="V147" s="117"/>
    </row>
    <row r="148" spans="1:22" hidden="1" outlineLevel="1">
      <c r="A148" s="9">
        <v>44713</v>
      </c>
      <c r="B148" s="117">
        <v>338346.58228710992</v>
      </c>
      <c r="C148" s="117">
        <v>9331.7698995999999</v>
      </c>
      <c r="D148" s="117">
        <v>10750.862417060001</v>
      </c>
      <c r="E148" s="117">
        <v>45749.631534229993</v>
      </c>
      <c r="F148" s="117">
        <v>42210.173094739999</v>
      </c>
      <c r="G148" s="117">
        <v>390.35815880000001</v>
      </c>
      <c r="H148" s="117">
        <v>7908.8423042999993</v>
      </c>
      <c r="I148" s="117">
        <v>102183.15771242001</v>
      </c>
      <c r="J148" s="117">
        <v>21085.041696789998</v>
      </c>
      <c r="K148" s="117">
        <v>2121.9047333199997</v>
      </c>
      <c r="L148" s="117">
        <v>22866.426763270007</v>
      </c>
      <c r="M148" s="117">
        <v>3323.69113401</v>
      </c>
      <c r="N148" s="117">
        <v>8189.4010236800004</v>
      </c>
      <c r="O148" s="117">
        <v>47843.416478220002</v>
      </c>
      <c r="P148" s="117">
        <v>6333.1838144900003</v>
      </c>
      <c r="Q148" s="117">
        <v>1208.8373180699998</v>
      </c>
      <c r="R148" s="117">
        <v>4740.3275291299997</v>
      </c>
      <c r="S148" s="117">
        <v>1272.1473150899999</v>
      </c>
      <c r="T148" s="117">
        <v>837.40935989000013</v>
      </c>
      <c r="U148" s="117"/>
      <c r="V148" s="117"/>
    </row>
    <row r="149" spans="1:22" hidden="1" outlineLevel="1">
      <c r="A149" s="9">
        <v>44743</v>
      </c>
      <c r="B149" s="117">
        <v>358105.53314043005</v>
      </c>
      <c r="C149" s="117">
        <v>9768.6340453399989</v>
      </c>
      <c r="D149" s="117">
        <v>13047.072919430002</v>
      </c>
      <c r="E149" s="117">
        <v>53103.389826119994</v>
      </c>
      <c r="F149" s="117">
        <v>45591.296763370003</v>
      </c>
      <c r="G149" s="117">
        <v>322.76884973</v>
      </c>
      <c r="H149" s="117">
        <v>7506.4627235299995</v>
      </c>
      <c r="I149" s="117">
        <v>102980.58943389999</v>
      </c>
      <c r="J149" s="117">
        <v>21676.962321530002</v>
      </c>
      <c r="K149" s="117">
        <v>2648.252958</v>
      </c>
      <c r="L149" s="117">
        <v>27402.705555769997</v>
      </c>
      <c r="M149" s="117">
        <v>3379.5571174099996</v>
      </c>
      <c r="N149" s="117">
        <v>9298.7668367900005</v>
      </c>
      <c r="O149" s="117">
        <v>46613.303006310001</v>
      </c>
      <c r="P149" s="117">
        <v>6035.5867200600005</v>
      </c>
      <c r="Q149" s="117">
        <v>1255.1811967799999</v>
      </c>
      <c r="R149" s="117">
        <v>4826.3406017300003</v>
      </c>
      <c r="S149" s="117">
        <v>1645.0034571200003</v>
      </c>
      <c r="T149" s="117">
        <v>1003.6588075100001</v>
      </c>
      <c r="U149" s="117"/>
      <c r="V149" s="117"/>
    </row>
    <row r="150" spans="1:22" hidden="1" outlineLevel="1">
      <c r="A150" s="9">
        <v>44774</v>
      </c>
      <c r="B150" s="117">
        <v>358552.44265133003</v>
      </c>
      <c r="C150" s="117">
        <v>9181.9462779999994</v>
      </c>
      <c r="D150" s="117">
        <v>12201.750204949998</v>
      </c>
      <c r="E150" s="117">
        <v>54945.480187630012</v>
      </c>
      <c r="F150" s="117">
        <v>41978.685837910009</v>
      </c>
      <c r="G150" s="117">
        <v>298.29206872000003</v>
      </c>
      <c r="H150" s="117">
        <v>7443.2218087600004</v>
      </c>
      <c r="I150" s="117">
        <v>102198.58772001001</v>
      </c>
      <c r="J150" s="117">
        <v>22037.93880869</v>
      </c>
      <c r="K150" s="117">
        <v>1972.7093444400002</v>
      </c>
      <c r="L150" s="117">
        <v>29941.706929350003</v>
      </c>
      <c r="M150" s="117">
        <v>3849.8976365099998</v>
      </c>
      <c r="N150" s="117">
        <v>8835.0156788499989</v>
      </c>
      <c r="O150" s="117">
        <v>48396.075385739998</v>
      </c>
      <c r="P150" s="117">
        <v>6127.2138604800011</v>
      </c>
      <c r="Q150" s="117">
        <v>1517.07076622</v>
      </c>
      <c r="R150" s="117">
        <v>4872.20897332</v>
      </c>
      <c r="S150" s="117">
        <v>1708.6147343899997</v>
      </c>
      <c r="T150" s="117">
        <v>1046.0264273600001</v>
      </c>
      <c r="U150" s="117"/>
      <c r="V150" s="117"/>
    </row>
    <row r="151" spans="1:22" hidden="1" outlineLevel="1">
      <c r="A151" s="9">
        <v>44805</v>
      </c>
      <c r="B151" s="117">
        <v>370098.93892666005</v>
      </c>
      <c r="C151" s="117">
        <v>10302.157466119999</v>
      </c>
      <c r="D151" s="117">
        <v>13606.69246726</v>
      </c>
      <c r="E151" s="117">
        <v>54478.742452570012</v>
      </c>
      <c r="F151" s="117">
        <v>43189.435835640004</v>
      </c>
      <c r="G151" s="117">
        <v>320.75438164000002</v>
      </c>
      <c r="H151" s="117">
        <v>7982.7958079300006</v>
      </c>
      <c r="I151" s="117">
        <v>106215.30663440999</v>
      </c>
      <c r="J151" s="117">
        <v>24211.658490379999</v>
      </c>
      <c r="K151" s="117">
        <v>1720.34340591</v>
      </c>
      <c r="L151" s="117">
        <v>30678.645715750001</v>
      </c>
      <c r="M151" s="117">
        <v>4704.1737567600003</v>
      </c>
      <c r="N151" s="117">
        <v>8676.3182740000011</v>
      </c>
      <c r="O151" s="117">
        <v>47535.339273179998</v>
      </c>
      <c r="P151" s="117">
        <v>6545.2295896099995</v>
      </c>
      <c r="Q151" s="117">
        <v>1694.78957143</v>
      </c>
      <c r="R151" s="117">
        <v>4949.7946655100004</v>
      </c>
      <c r="S151" s="117">
        <v>2053.3992347899998</v>
      </c>
      <c r="T151" s="117">
        <v>1233.36190377</v>
      </c>
      <c r="U151" s="117"/>
      <c r="V151" s="117"/>
    </row>
    <row r="152" spans="1:22" hidden="1" outlineLevel="1">
      <c r="A152" s="9">
        <v>44835</v>
      </c>
      <c r="B152" s="117">
        <v>393109.89714568999</v>
      </c>
      <c r="C152" s="117">
        <v>11759.609751689997</v>
      </c>
      <c r="D152" s="117">
        <v>14191.565527079998</v>
      </c>
      <c r="E152" s="117">
        <v>56444.2817153</v>
      </c>
      <c r="F152" s="117">
        <v>44815.797078490003</v>
      </c>
      <c r="G152" s="117">
        <v>369.20796503999998</v>
      </c>
      <c r="H152" s="117">
        <v>8224.284345</v>
      </c>
      <c r="I152" s="117">
        <v>117105.99403290999</v>
      </c>
      <c r="J152" s="117">
        <v>27731.976746870001</v>
      </c>
      <c r="K152" s="117">
        <v>2531.0291170099999</v>
      </c>
      <c r="L152" s="117">
        <v>31806.9567231</v>
      </c>
      <c r="M152" s="117">
        <v>4901.9942752200004</v>
      </c>
      <c r="N152" s="117">
        <v>8853.2796559399994</v>
      </c>
      <c r="O152" s="117">
        <v>46189.785436459999</v>
      </c>
      <c r="P152" s="117">
        <v>7581.7080577099996</v>
      </c>
      <c r="Q152" s="117">
        <v>1696.5462197500001</v>
      </c>
      <c r="R152" s="117">
        <v>5592.9874508299999</v>
      </c>
      <c r="S152" s="117">
        <v>1969.48830535</v>
      </c>
      <c r="T152" s="117">
        <v>1343.4047419400001</v>
      </c>
      <c r="U152" s="117"/>
      <c r="V152" s="117"/>
    </row>
    <row r="153" spans="1:22" hidden="1" outlineLevel="1">
      <c r="A153" s="9">
        <v>44866</v>
      </c>
      <c r="B153" s="117">
        <v>399675.22561505006</v>
      </c>
      <c r="C153" s="117">
        <v>14803.925547980001</v>
      </c>
      <c r="D153" s="117">
        <v>14710.192999970002</v>
      </c>
      <c r="E153" s="117">
        <v>53734.702766670001</v>
      </c>
      <c r="F153" s="117">
        <v>43870.934125349988</v>
      </c>
      <c r="G153" s="117">
        <v>548.64276830000006</v>
      </c>
      <c r="H153" s="117">
        <v>8553.1216083400013</v>
      </c>
      <c r="I153" s="117">
        <v>121422.90174123002</v>
      </c>
      <c r="J153" s="117">
        <v>26427.350191189998</v>
      </c>
      <c r="K153" s="117">
        <v>1896.6805179200001</v>
      </c>
      <c r="L153" s="117">
        <v>32969.886500629997</v>
      </c>
      <c r="M153" s="117">
        <v>5547.9065573700009</v>
      </c>
      <c r="N153" s="117">
        <v>8948.2402444599993</v>
      </c>
      <c r="O153" s="117">
        <v>48539.316466200005</v>
      </c>
      <c r="P153" s="117">
        <v>7162.0735134299994</v>
      </c>
      <c r="Q153" s="117">
        <v>1729.9669836699998</v>
      </c>
      <c r="R153" s="117">
        <v>5636.2454165199997</v>
      </c>
      <c r="S153" s="117">
        <v>1949.0567581800003</v>
      </c>
      <c r="T153" s="117">
        <v>1224.0809076400001</v>
      </c>
      <c r="U153" s="117"/>
      <c r="V153" s="117"/>
    </row>
    <row r="154" spans="1:22" hidden="1" outlineLevel="1">
      <c r="A154" s="9">
        <v>44896</v>
      </c>
      <c r="B154" s="117">
        <v>416430.75792642997</v>
      </c>
      <c r="C154" s="117">
        <v>14557.274898150001</v>
      </c>
      <c r="D154" s="117">
        <v>14230.08274093</v>
      </c>
      <c r="E154" s="117">
        <v>58927.622120580003</v>
      </c>
      <c r="F154" s="117">
        <v>45731.225670879998</v>
      </c>
      <c r="G154" s="117">
        <v>478.25211788000007</v>
      </c>
      <c r="H154" s="117">
        <v>12025.371661909998</v>
      </c>
      <c r="I154" s="117">
        <v>135892.70810475</v>
      </c>
      <c r="J154" s="117">
        <v>24094.381805840003</v>
      </c>
      <c r="K154" s="117">
        <v>2081.4205840100003</v>
      </c>
      <c r="L154" s="117">
        <v>33417.075299760007</v>
      </c>
      <c r="M154" s="117">
        <v>5633.14590039</v>
      </c>
      <c r="N154" s="117">
        <v>8884.5072125899987</v>
      </c>
      <c r="O154" s="117">
        <v>41685.01318355</v>
      </c>
      <c r="P154" s="117">
        <v>8094.1923997100002</v>
      </c>
      <c r="Q154" s="117">
        <v>1732.2689432400002</v>
      </c>
      <c r="R154" s="117">
        <v>5903.1343234400001</v>
      </c>
      <c r="S154" s="117">
        <v>1919.8116891299999</v>
      </c>
      <c r="T154" s="117">
        <v>1143.2692696899999</v>
      </c>
      <c r="U154" s="117"/>
      <c r="V154" s="117"/>
    </row>
    <row r="155" spans="1:22" hidden="1" outlineLevel="1">
      <c r="A155" s="9">
        <v>44927</v>
      </c>
      <c r="B155" s="117">
        <v>442860.05592858006</v>
      </c>
      <c r="C155" s="117">
        <v>16723.30397094</v>
      </c>
      <c r="D155" s="117">
        <v>14749.17501658</v>
      </c>
      <c r="E155" s="117">
        <v>66651.049144069999</v>
      </c>
      <c r="F155" s="117">
        <v>59195.629380060003</v>
      </c>
      <c r="G155" s="117">
        <v>445.69344626000003</v>
      </c>
      <c r="H155" s="117">
        <v>9815.4998070400015</v>
      </c>
      <c r="I155" s="117">
        <v>132272.08303942002</v>
      </c>
      <c r="J155" s="117">
        <v>23367.880103840002</v>
      </c>
      <c r="K155" s="117">
        <v>2137.9912468400003</v>
      </c>
      <c r="L155" s="117">
        <v>37068.909161169999</v>
      </c>
      <c r="M155" s="117">
        <v>5603.9477961399998</v>
      </c>
      <c r="N155" s="117">
        <v>9172.8569623100011</v>
      </c>
      <c r="O155" s="117">
        <v>45203.586247800005</v>
      </c>
      <c r="P155" s="117">
        <v>8721.4926374799998</v>
      </c>
      <c r="Q155" s="117">
        <v>1898.1643133099999</v>
      </c>
      <c r="R155" s="117">
        <v>6075.0812958300003</v>
      </c>
      <c r="S155" s="117">
        <v>2561.4062590600001</v>
      </c>
      <c r="T155" s="117">
        <v>1196.30610043</v>
      </c>
      <c r="U155" s="117"/>
      <c r="V155" s="117"/>
    </row>
    <row r="156" spans="1:22">
      <c r="A156" s="9">
        <v>44958</v>
      </c>
      <c r="B156" s="117">
        <v>457415.29571644007</v>
      </c>
      <c r="C156" s="117">
        <v>18787.798363409998</v>
      </c>
      <c r="D156" s="117">
        <v>13490.641684389999</v>
      </c>
      <c r="E156" s="117">
        <v>62777.48320065999</v>
      </c>
      <c r="F156" s="117">
        <v>66455.788188170016</v>
      </c>
      <c r="G156" s="117">
        <v>392.54607288</v>
      </c>
      <c r="H156" s="117">
        <v>8772.0920347499978</v>
      </c>
      <c r="I156" s="117">
        <v>135720.50616736</v>
      </c>
      <c r="J156" s="117">
        <v>25377.59695906</v>
      </c>
      <c r="K156" s="117">
        <v>1939.3817637</v>
      </c>
      <c r="L156" s="117">
        <v>37954.331183219998</v>
      </c>
      <c r="M156" s="117">
        <v>6042.2864481400002</v>
      </c>
      <c r="N156" s="117">
        <v>8834.2247955000003</v>
      </c>
      <c r="O156" s="117">
        <v>49801.075203150009</v>
      </c>
      <c r="P156" s="117">
        <v>7841.3040205799989</v>
      </c>
      <c r="Q156" s="117">
        <v>1856.3046682500001</v>
      </c>
      <c r="R156" s="117">
        <v>6693.4466485499997</v>
      </c>
      <c r="S156" s="117">
        <v>3301.6787158699999</v>
      </c>
      <c r="T156" s="117">
        <v>1376.8095988000002</v>
      </c>
      <c r="U156" s="117"/>
      <c r="V156" s="117"/>
    </row>
    <row r="157" spans="1:22">
      <c r="A157" s="9">
        <v>44986</v>
      </c>
      <c r="B157" s="117">
        <v>505474.09710261005</v>
      </c>
      <c r="C157" s="117">
        <v>20858.327362040003</v>
      </c>
      <c r="D157" s="117">
        <v>16679.769340399998</v>
      </c>
      <c r="E157" s="117">
        <v>63968.213921559996</v>
      </c>
      <c r="F157" s="117">
        <v>70224.465978420005</v>
      </c>
      <c r="G157" s="117">
        <v>486.21861738000007</v>
      </c>
      <c r="H157" s="117">
        <v>8523.4616712999996</v>
      </c>
      <c r="I157" s="117">
        <v>157100.28031571003</v>
      </c>
      <c r="J157" s="117">
        <v>33213.645914399996</v>
      </c>
      <c r="K157" s="117">
        <v>1577.2076179400001</v>
      </c>
      <c r="L157" s="117">
        <v>38804.42495706</v>
      </c>
      <c r="M157" s="117">
        <v>6200.3650756900006</v>
      </c>
      <c r="N157" s="117">
        <v>10011.666827829999</v>
      </c>
      <c r="O157" s="117">
        <v>57473.991345729999</v>
      </c>
      <c r="P157" s="117">
        <v>7337.5535382899989</v>
      </c>
      <c r="Q157" s="117">
        <v>1919.1847393700002</v>
      </c>
      <c r="R157" s="117">
        <v>6431.5092975199996</v>
      </c>
      <c r="S157" s="117">
        <v>3276.1801596</v>
      </c>
      <c r="T157" s="117">
        <v>1387.6304223700001</v>
      </c>
      <c r="U157" s="117"/>
      <c r="V157" s="117"/>
    </row>
    <row r="158" spans="1:22">
      <c r="A158" s="9">
        <v>45017</v>
      </c>
      <c r="B158" s="117">
        <v>530481.76410077</v>
      </c>
      <c r="C158" s="117">
        <v>21832.697507240002</v>
      </c>
      <c r="D158" s="117">
        <v>16262.21511302</v>
      </c>
      <c r="E158" s="117">
        <v>66552.215037209986</v>
      </c>
      <c r="F158" s="117">
        <v>77324.029985010013</v>
      </c>
      <c r="G158" s="117">
        <v>491.10345556999999</v>
      </c>
      <c r="H158" s="117">
        <v>9566.6171043799986</v>
      </c>
      <c r="I158" s="117">
        <v>166643.69351909001</v>
      </c>
      <c r="J158" s="117">
        <v>34641.558797999998</v>
      </c>
      <c r="K158" s="117">
        <v>2435.00510472</v>
      </c>
      <c r="L158" s="117">
        <v>37332.849626160001</v>
      </c>
      <c r="M158" s="117">
        <v>6528.9251445700002</v>
      </c>
      <c r="N158" s="117">
        <v>10046.807608140001</v>
      </c>
      <c r="O158" s="117">
        <v>58894.34516923999</v>
      </c>
      <c r="P158" s="117">
        <v>7635.4276421099994</v>
      </c>
      <c r="Q158" s="117">
        <v>1938.6758551099997</v>
      </c>
      <c r="R158" s="117">
        <v>6504.0567259199997</v>
      </c>
      <c r="S158" s="117">
        <v>4491.2084382899993</v>
      </c>
      <c r="T158" s="117">
        <v>1360.3322669899999</v>
      </c>
      <c r="U158" s="117"/>
      <c r="V158" s="117"/>
    </row>
    <row r="159" spans="1:22">
      <c r="A159" s="9">
        <v>45047</v>
      </c>
      <c r="B159" s="117">
        <v>555281.30894917005</v>
      </c>
      <c r="C159" s="117">
        <v>23032.51730589</v>
      </c>
      <c r="D159" s="117">
        <v>16674.35248971</v>
      </c>
      <c r="E159" s="117">
        <v>69668.79867085001</v>
      </c>
      <c r="F159" s="117">
        <v>75499.060881979982</v>
      </c>
      <c r="G159" s="117">
        <v>498.52077959000002</v>
      </c>
      <c r="H159" s="117">
        <v>9636.2808745099992</v>
      </c>
      <c r="I159" s="117">
        <v>171831.67220276</v>
      </c>
      <c r="J159" s="117">
        <v>36390.085799170003</v>
      </c>
      <c r="K159" s="117">
        <v>2689.9520757800005</v>
      </c>
      <c r="L159" s="117">
        <v>39545.794173599999</v>
      </c>
      <c r="M159" s="117">
        <v>5268.3291066800002</v>
      </c>
      <c r="N159" s="117">
        <v>10407.78964984</v>
      </c>
      <c r="O159" s="117">
        <v>70740.424611920011</v>
      </c>
      <c r="P159" s="117">
        <v>8019.0462222099995</v>
      </c>
      <c r="Q159" s="117">
        <v>1970.4212506199997</v>
      </c>
      <c r="R159" s="117">
        <v>6583.2450385299999</v>
      </c>
      <c r="S159" s="117">
        <v>5433.2379604599992</v>
      </c>
      <c r="T159" s="117">
        <v>1391.7798550699999</v>
      </c>
      <c r="U159" s="117"/>
      <c r="V159" s="117"/>
    </row>
    <row r="160" spans="1:22">
      <c r="A160" s="9">
        <v>45078</v>
      </c>
      <c r="B160" s="117">
        <v>580403.16143441002</v>
      </c>
      <c r="C160" s="117">
        <v>24367.892224360003</v>
      </c>
      <c r="D160" s="117">
        <v>20718.944954099999</v>
      </c>
      <c r="E160" s="117">
        <v>76002.349945930007</v>
      </c>
      <c r="F160" s="117">
        <v>64574.008233910004</v>
      </c>
      <c r="G160" s="117">
        <v>523.46749828000009</v>
      </c>
      <c r="H160" s="117">
        <v>10121.221061650002</v>
      </c>
      <c r="I160" s="117">
        <v>179511.95361932</v>
      </c>
      <c r="J160" s="117">
        <v>40074.950804640001</v>
      </c>
      <c r="K160" s="117">
        <v>3181.85780303</v>
      </c>
      <c r="L160" s="117">
        <v>41302.212166850004</v>
      </c>
      <c r="M160" s="117">
        <v>6106.9388135199997</v>
      </c>
      <c r="N160" s="117">
        <v>10457.760761720001</v>
      </c>
      <c r="O160" s="117">
        <v>79381.866085830014</v>
      </c>
      <c r="P160" s="117">
        <v>8434.7387793099988</v>
      </c>
      <c r="Q160" s="117">
        <v>1842.1409348</v>
      </c>
      <c r="R160" s="117">
        <v>6678.35151967</v>
      </c>
      <c r="S160" s="117">
        <v>5523.8480682499994</v>
      </c>
      <c r="T160" s="117">
        <v>1598.6581592400003</v>
      </c>
      <c r="U160" s="117"/>
      <c r="V160" s="117"/>
    </row>
    <row r="161" spans="1:22">
      <c r="A161" s="9">
        <v>45108</v>
      </c>
      <c r="B161" s="117">
        <v>603588.98560010013</v>
      </c>
      <c r="C161" s="117">
        <v>23128.17986022</v>
      </c>
      <c r="D161" s="117">
        <v>25705.788875339997</v>
      </c>
      <c r="E161" s="117">
        <v>77919.91643492</v>
      </c>
      <c r="F161" s="117">
        <v>62985.642038959988</v>
      </c>
      <c r="G161" s="117">
        <v>587.88272285999994</v>
      </c>
      <c r="H161" s="117">
        <v>11587.139784870002</v>
      </c>
      <c r="I161" s="117">
        <v>190239.96726206003</v>
      </c>
      <c r="J161" s="117">
        <v>43192.764306730001</v>
      </c>
      <c r="K161" s="117">
        <v>2961.8919977099999</v>
      </c>
      <c r="L161" s="117">
        <v>40620.513429320003</v>
      </c>
      <c r="M161" s="117">
        <v>5702.3275103599999</v>
      </c>
      <c r="N161" s="117">
        <v>11170.528529540001</v>
      </c>
      <c r="O161" s="117">
        <v>81716.710457600013</v>
      </c>
      <c r="P161" s="117">
        <v>9242.1008474200007</v>
      </c>
      <c r="Q161" s="117">
        <v>1790.7352956499999</v>
      </c>
      <c r="R161" s="117">
        <v>5689.7503185200003</v>
      </c>
      <c r="S161" s="117">
        <v>7700.30793825</v>
      </c>
      <c r="T161" s="117">
        <v>1646.8379897700004</v>
      </c>
      <c r="U161" s="117"/>
      <c r="V161" s="117"/>
    </row>
    <row r="162" spans="1:22">
      <c r="A162" s="9">
        <v>45139</v>
      </c>
      <c r="B162" s="117">
        <v>594034.43820402003</v>
      </c>
      <c r="C162" s="117">
        <v>20864.469655510002</v>
      </c>
      <c r="D162" s="117">
        <v>21635.017642109997</v>
      </c>
      <c r="E162" s="117">
        <v>83368.547302920007</v>
      </c>
      <c r="F162" s="117">
        <v>60571.815368570002</v>
      </c>
      <c r="G162" s="117">
        <v>538.28384665999999</v>
      </c>
      <c r="H162" s="117">
        <v>11895.840146399996</v>
      </c>
      <c r="I162" s="117">
        <v>182608.03672589001</v>
      </c>
      <c r="J162" s="117">
        <v>42687.966932720003</v>
      </c>
      <c r="K162" s="117">
        <v>2548.70541465</v>
      </c>
      <c r="L162" s="117">
        <v>41250.855520550002</v>
      </c>
      <c r="M162" s="117">
        <v>4601.6775538700012</v>
      </c>
      <c r="N162" s="117">
        <v>12421.375991540001</v>
      </c>
      <c r="O162" s="117">
        <v>84531.366753829992</v>
      </c>
      <c r="P162" s="117">
        <v>8487.1811780699991</v>
      </c>
      <c r="Q162" s="117">
        <v>2132.9576327999998</v>
      </c>
      <c r="R162" s="117">
        <v>6337.7792142600001</v>
      </c>
      <c r="S162" s="117">
        <v>5903.1287837900009</v>
      </c>
      <c r="T162" s="117">
        <v>1649.4325398799999</v>
      </c>
      <c r="U162" s="117"/>
      <c r="V162" s="117"/>
    </row>
    <row r="163" spans="1:22">
      <c r="A163" s="9">
        <v>45170</v>
      </c>
      <c r="B163" s="117">
        <v>581378.83771482995</v>
      </c>
      <c r="C163" s="117">
        <v>20230.092951530001</v>
      </c>
      <c r="D163" s="117">
        <v>25906.284240220004</v>
      </c>
      <c r="E163" s="117">
        <v>83392.241897870001</v>
      </c>
      <c r="F163" s="117">
        <v>53552.205205899998</v>
      </c>
      <c r="G163" s="117">
        <v>622.39355787999989</v>
      </c>
      <c r="H163" s="117">
        <v>11159.881267939998</v>
      </c>
      <c r="I163" s="117">
        <v>173106.06867064</v>
      </c>
      <c r="J163" s="117">
        <v>45031.863293570001</v>
      </c>
      <c r="K163" s="117">
        <v>3353.8569267300004</v>
      </c>
      <c r="L163" s="117">
        <v>44092.12977662</v>
      </c>
      <c r="M163" s="117">
        <v>4909.3541508600001</v>
      </c>
      <c r="N163" s="117">
        <v>11766.318022359999</v>
      </c>
      <c r="O163" s="117">
        <v>78534.761429399994</v>
      </c>
      <c r="P163" s="117">
        <v>8185.4589305899999</v>
      </c>
      <c r="Q163" s="117">
        <v>2245.6456779299997</v>
      </c>
      <c r="R163" s="117">
        <v>6687.2320330900002</v>
      </c>
      <c r="S163" s="117">
        <v>6924.0709323300016</v>
      </c>
      <c r="T163" s="117">
        <v>1678.9787493700003</v>
      </c>
      <c r="U163" s="117"/>
      <c r="V163" s="117"/>
    </row>
    <row r="164" spans="1:22">
      <c r="A164" s="9">
        <v>45200</v>
      </c>
      <c r="B164" s="117">
        <v>587603.87531649019</v>
      </c>
      <c r="C164" s="117">
        <v>18006.646842260001</v>
      </c>
      <c r="D164" s="117">
        <v>28669.976751039998</v>
      </c>
      <c r="E164" s="117">
        <v>84226.47931309999</v>
      </c>
      <c r="F164" s="117">
        <v>52616.276729389996</v>
      </c>
      <c r="G164" s="117">
        <v>604.57677304000003</v>
      </c>
      <c r="H164" s="117">
        <v>12977.05566129</v>
      </c>
      <c r="I164" s="117">
        <v>171959.06097109005</v>
      </c>
      <c r="J164" s="117">
        <v>44018.80829062</v>
      </c>
      <c r="K164" s="117">
        <v>3096.2434118800002</v>
      </c>
      <c r="L164" s="117">
        <v>45000.60786869</v>
      </c>
      <c r="M164" s="117">
        <v>4985.9192097599998</v>
      </c>
      <c r="N164" s="117">
        <v>11211.080291660002</v>
      </c>
      <c r="O164" s="117">
        <v>82266.471567339991</v>
      </c>
      <c r="P164" s="117">
        <v>8833.4802396599989</v>
      </c>
      <c r="Q164" s="117">
        <v>2220.9775955500004</v>
      </c>
      <c r="R164" s="117">
        <v>7017.9134336200004</v>
      </c>
      <c r="S164" s="117">
        <v>8119.8125642400009</v>
      </c>
      <c r="T164" s="117">
        <v>1772.4878022600001</v>
      </c>
      <c r="U164" s="117"/>
      <c r="V164" s="117"/>
    </row>
    <row r="165" spans="1:22">
      <c r="A165" s="9">
        <v>45231</v>
      </c>
      <c r="B165" s="117">
        <v>596188.58782340004</v>
      </c>
      <c r="C165" s="117">
        <v>17318.838356519998</v>
      </c>
      <c r="D165" s="117">
        <v>31214.97924529</v>
      </c>
      <c r="E165" s="117">
        <v>92766.711911650025</v>
      </c>
      <c r="F165" s="117">
        <v>58731.81939361</v>
      </c>
      <c r="G165" s="117">
        <v>773.67056761000003</v>
      </c>
      <c r="H165" s="117">
        <v>14196.224035560001</v>
      </c>
      <c r="I165" s="117">
        <v>164756.91407167001</v>
      </c>
      <c r="J165" s="117">
        <v>43574.05128521</v>
      </c>
      <c r="K165" s="117">
        <v>3837.9864491000003</v>
      </c>
      <c r="L165" s="117">
        <v>45344.996360600002</v>
      </c>
      <c r="M165" s="117">
        <v>4744.0562471200001</v>
      </c>
      <c r="N165" s="117">
        <v>11611.169524269999</v>
      </c>
      <c r="O165" s="117">
        <v>80819.244072500005</v>
      </c>
      <c r="P165" s="117">
        <v>8493.1254086000008</v>
      </c>
      <c r="Q165" s="117">
        <v>2292.6848480100002</v>
      </c>
      <c r="R165" s="117">
        <v>7395.60968933</v>
      </c>
      <c r="S165" s="117">
        <v>6390.7848790199996</v>
      </c>
      <c r="T165" s="117">
        <v>1925.7214777300003</v>
      </c>
      <c r="U165" s="117"/>
      <c r="V165" s="117"/>
    </row>
    <row r="166" spans="1:22">
      <c r="A166" s="9">
        <v>45261</v>
      </c>
      <c r="B166" s="117">
        <v>657588.59489434015</v>
      </c>
      <c r="C166" s="117">
        <v>18172.03712959</v>
      </c>
      <c r="D166" s="117">
        <v>32096.250900309999</v>
      </c>
      <c r="E166" s="117">
        <v>107662.34742470999</v>
      </c>
      <c r="F166" s="117">
        <v>59538.006674210003</v>
      </c>
      <c r="G166" s="117">
        <v>798.26656054</v>
      </c>
      <c r="H166" s="117">
        <v>19199.388806529998</v>
      </c>
      <c r="I166" s="117">
        <v>181366.23931937001</v>
      </c>
      <c r="J166" s="117">
        <v>50420.778505799994</v>
      </c>
      <c r="K166" s="117">
        <v>4526.3008719699992</v>
      </c>
      <c r="L166" s="117">
        <v>44564.141357199995</v>
      </c>
      <c r="M166" s="117">
        <v>4808.0960608200003</v>
      </c>
      <c r="N166" s="117">
        <v>12358.623874340001</v>
      </c>
      <c r="O166" s="117">
        <v>94883.935397399997</v>
      </c>
      <c r="P166" s="117">
        <v>9550.3945669400018</v>
      </c>
      <c r="Q166" s="117">
        <v>2276.6135576400002</v>
      </c>
      <c r="R166" s="117">
        <v>6902.974954809999</v>
      </c>
      <c r="S166" s="117">
        <v>6375.7984913900009</v>
      </c>
      <c r="T166" s="117">
        <v>2088.4004407700004</v>
      </c>
      <c r="U166" s="117"/>
      <c r="V166" s="117"/>
    </row>
    <row r="167" spans="1:22">
      <c r="A167" s="9">
        <v>45292</v>
      </c>
      <c r="B167" s="117">
        <v>665977.08868576994</v>
      </c>
      <c r="C167" s="117">
        <v>22460.880960809998</v>
      </c>
      <c r="D167" s="117">
        <v>30924.553283040001</v>
      </c>
      <c r="E167" s="117">
        <v>107094.13093689</v>
      </c>
      <c r="F167" s="117">
        <v>69933.49546228</v>
      </c>
      <c r="G167" s="117">
        <v>772.35595026999999</v>
      </c>
      <c r="H167" s="117">
        <v>15812.737401630002</v>
      </c>
      <c r="I167" s="117">
        <v>168235.04397412</v>
      </c>
      <c r="J167" s="117">
        <v>54823.711540309996</v>
      </c>
      <c r="K167" s="117">
        <v>4306.8740792600001</v>
      </c>
      <c r="L167" s="117">
        <v>47158.71470189</v>
      </c>
      <c r="M167" s="117">
        <v>4386.98614722</v>
      </c>
      <c r="N167" s="117">
        <v>12930.126238090001</v>
      </c>
      <c r="O167" s="117">
        <v>98024.564488410004</v>
      </c>
      <c r="P167" s="117">
        <v>9720.9979192099981</v>
      </c>
      <c r="Q167" s="117">
        <v>2448.41113331</v>
      </c>
      <c r="R167" s="117">
        <v>6939.6543789000016</v>
      </c>
      <c r="S167" s="117">
        <v>7861.5490228900007</v>
      </c>
      <c r="T167" s="117">
        <v>2142.3010672400001</v>
      </c>
      <c r="U167" s="117"/>
      <c r="V167" s="117"/>
    </row>
    <row r="168" spans="1:22">
      <c r="A168" s="9">
        <v>45323</v>
      </c>
      <c r="B168" s="117">
        <v>678054.08629340981</v>
      </c>
      <c r="C168" s="117">
        <v>25883.697556989999</v>
      </c>
      <c r="D168" s="117">
        <v>31261.419977050002</v>
      </c>
      <c r="E168" s="117">
        <v>104292.43447006</v>
      </c>
      <c r="F168" s="117">
        <v>79809.380680570001</v>
      </c>
      <c r="G168" s="117">
        <v>804.69519608999985</v>
      </c>
      <c r="H168" s="117">
        <v>14205.873726720001</v>
      </c>
      <c r="I168" s="117">
        <v>170950.65796405001</v>
      </c>
      <c r="J168" s="117">
        <v>52438.081322240003</v>
      </c>
      <c r="K168" s="117">
        <v>3814.7061529799998</v>
      </c>
      <c r="L168" s="117">
        <v>49119.389534099995</v>
      </c>
      <c r="M168" s="117">
        <v>4875.8110565000006</v>
      </c>
      <c r="N168" s="117">
        <v>12985.00066009</v>
      </c>
      <c r="O168" s="117">
        <v>98733.275948549999</v>
      </c>
      <c r="P168" s="117">
        <v>9744.1080027499993</v>
      </c>
      <c r="Q168" s="117">
        <v>2527.50998974</v>
      </c>
      <c r="R168" s="117">
        <v>7055.6904386099995</v>
      </c>
      <c r="S168" s="117">
        <v>7500.02466766</v>
      </c>
      <c r="T168" s="117">
        <v>2052.3289486600002</v>
      </c>
      <c r="U168" s="117"/>
      <c r="V168" s="117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8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9" customWidth="1"/>
    <col min="2" max="2" width="9.109375" style="36"/>
    <col min="3" max="3" width="6.44140625" style="36" customWidth="1"/>
    <col min="4" max="4" width="7.109375" style="36" customWidth="1"/>
    <col min="5" max="9" width="6.44140625" style="36" customWidth="1"/>
    <col min="10" max="10" width="7.109375" style="36" customWidth="1"/>
    <col min="11" max="15" width="6.44140625" style="36" customWidth="1"/>
    <col min="16" max="16" width="7.109375" style="36" customWidth="1"/>
    <col min="17" max="19" width="6.44140625" style="36" customWidth="1"/>
    <col min="20" max="31" width="6.5546875" style="36" customWidth="1"/>
    <col min="32" max="16384" width="9.109375" style="36"/>
  </cols>
  <sheetData>
    <row r="1" spans="1:31" s="10" customFormat="1">
      <c r="A1" s="4" t="s">
        <v>129</v>
      </c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</row>
    <row r="2" spans="1:31" s="10" customFormat="1" ht="5.25" customHeight="1">
      <c r="A2" s="41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</row>
    <row r="3" spans="1:31" ht="27.75" customHeight="1">
      <c r="A3" s="220" t="s">
        <v>107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31" ht="12.75" customHeight="1">
      <c r="A4" s="110" t="s">
        <v>186</v>
      </c>
    </row>
    <row r="5" spans="1:31" ht="12.75" customHeight="1">
      <c r="A5" s="12" t="s">
        <v>53</v>
      </c>
    </row>
    <row r="6" spans="1:31" s="37" customFormat="1" ht="12.75" customHeight="1">
      <c r="A6" s="197" t="s">
        <v>0</v>
      </c>
      <c r="B6" s="186" t="s">
        <v>15</v>
      </c>
      <c r="C6" s="200" t="s">
        <v>2</v>
      </c>
      <c r="D6" s="200"/>
      <c r="E6" s="200"/>
      <c r="F6" s="200"/>
      <c r="G6" s="200"/>
      <c r="H6" s="202" t="s">
        <v>3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4"/>
    </row>
    <row r="7" spans="1:31" s="37" customFormat="1" ht="12.75" customHeight="1">
      <c r="A7" s="198"/>
      <c r="B7" s="186"/>
      <c r="C7" s="249" t="s">
        <v>69</v>
      </c>
      <c r="D7" s="249" t="s">
        <v>6</v>
      </c>
      <c r="E7" s="200" t="s">
        <v>7</v>
      </c>
      <c r="F7" s="248"/>
      <c r="G7" s="248"/>
      <c r="H7" s="200" t="s">
        <v>8</v>
      </c>
      <c r="I7" s="200"/>
      <c r="J7" s="200"/>
      <c r="K7" s="248"/>
      <c r="L7" s="248"/>
      <c r="M7" s="248"/>
      <c r="N7" s="200" t="s">
        <v>9</v>
      </c>
      <c r="O7" s="200"/>
      <c r="P7" s="200"/>
      <c r="Q7" s="248"/>
      <c r="R7" s="248"/>
      <c r="S7" s="248"/>
      <c r="T7" s="200" t="s">
        <v>196</v>
      </c>
      <c r="U7" s="200"/>
      <c r="V7" s="200"/>
      <c r="W7" s="248"/>
      <c r="X7" s="248"/>
      <c r="Y7" s="248"/>
      <c r="Z7" s="200" t="s">
        <v>197</v>
      </c>
      <c r="AA7" s="200"/>
      <c r="AB7" s="200"/>
      <c r="AC7" s="248"/>
      <c r="AD7" s="248"/>
      <c r="AE7" s="248"/>
    </row>
    <row r="8" spans="1:31" s="37" customFormat="1" ht="88.5" customHeight="1">
      <c r="A8" s="199"/>
      <c r="B8" s="186"/>
      <c r="C8" s="249"/>
      <c r="D8" s="249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69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69</v>
      </c>
      <c r="P8" s="19" t="s">
        <v>6</v>
      </c>
      <c r="Q8" s="19" t="s">
        <v>10</v>
      </c>
      <c r="R8" s="19" t="s">
        <v>11</v>
      </c>
      <c r="S8" s="19" t="s">
        <v>12</v>
      </c>
      <c r="T8" s="150" t="s">
        <v>13</v>
      </c>
      <c r="U8" s="150" t="s">
        <v>69</v>
      </c>
      <c r="V8" s="150" t="s">
        <v>6</v>
      </c>
      <c r="W8" s="150" t="s">
        <v>10</v>
      </c>
      <c r="X8" s="150" t="s">
        <v>11</v>
      </c>
      <c r="Y8" s="150" t="s">
        <v>12</v>
      </c>
      <c r="Z8" s="150" t="s">
        <v>13</v>
      </c>
      <c r="AA8" s="150" t="s">
        <v>69</v>
      </c>
      <c r="AB8" s="150" t="s">
        <v>6</v>
      </c>
      <c r="AC8" s="150" t="s">
        <v>10</v>
      </c>
      <c r="AD8" s="150" t="s">
        <v>11</v>
      </c>
      <c r="AE8" s="150" t="s">
        <v>12</v>
      </c>
    </row>
    <row r="9" spans="1:31" s="37" customFormat="1" hidden="1">
      <c r="A9" s="126"/>
      <c r="B9" s="125"/>
      <c r="C9" s="133"/>
      <c r="D9" s="133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</row>
    <row r="10" spans="1:31" s="37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  <c r="T10" s="149">
        <v>20</v>
      </c>
      <c r="U10" s="151">
        <v>21</v>
      </c>
      <c r="V10" s="149">
        <v>22</v>
      </c>
      <c r="W10" s="151">
        <v>23</v>
      </c>
      <c r="X10" s="149">
        <v>24</v>
      </c>
      <c r="Y10" s="151">
        <v>25</v>
      </c>
      <c r="Z10" s="149">
        <v>20</v>
      </c>
      <c r="AA10" s="151">
        <v>21</v>
      </c>
      <c r="AB10" s="149">
        <v>22</v>
      </c>
      <c r="AC10" s="151">
        <v>23</v>
      </c>
      <c r="AD10" s="149">
        <v>24</v>
      </c>
      <c r="AE10" s="151">
        <v>25</v>
      </c>
    </row>
    <row r="11" spans="1:31" ht="15" hidden="1" customHeight="1" outlineLevel="1">
      <c r="A11" s="9">
        <v>40544</v>
      </c>
      <c r="B11" s="38">
        <v>11.148077134340149</v>
      </c>
      <c r="C11" s="38">
        <v>16.304173988363853</v>
      </c>
      <c r="D11" s="38">
        <v>10.645295500930825</v>
      </c>
      <c r="E11" s="38">
        <v>9.8572173687386577</v>
      </c>
      <c r="F11" s="38">
        <v>14.796608949057754</v>
      </c>
      <c r="G11" s="38">
        <v>8.1469162379929863</v>
      </c>
      <c r="H11" s="38">
        <v>12.179656704464465</v>
      </c>
      <c r="I11" s="38">
        <v>16.524297066530057</v>
      </c>
      <c r="J11" s="38">
        <v>11.60382171004651</v>
      </c>
      <c r="K11" s="38">
        <v>10.446790097442134</v>
      </c>
      <c r="L11" s="38">
        <v>18.142987767022689</v>
      </c>
      <c r="M11" s="38">
        <v>14.9579</v>
      </c>
      <c r="N11" s="38">
        <v>8.1394837983232957</v>
      </c>
      <c r="O11" s="38">
        <v>4.9920999999999998</v>
      </c>
      <c r="P11" s="38">
        <v>8.1605739447595145</v>
      </c>
      <c r="Q11" s="38">
        <v>7.2540397429740331</v>
      </c>
      <c r="R11" s="38">
        <v>10.70066109185389</v>
      </c>
      <c r="S11" s="38">
        <v>6.6903015713015197</v>
      </c>
      <c r="T11" s="152" t="s">
        <v>189</v>
      </c>
      <c r="U11" s="152" t="s">
        <v>189</v>
      </c>
      <c r="V11" s="152" t="s">
        <v>189</v>
      </c>
      <c r="W11" s="152" t="s">
        <v>189</v>
      </c>
      <c r="X11" s="152" t="s">
        <v>189</v>
      </c>
      <c r="Y11" s="152" t="s">
        <v>189</v>
      </c>
      <c r="Z11" s="152" t="s">
        <v>189</v>
      </c>
      <c r="AA11" s="152" t="s">
        <v>189</v>
      </c>
      <c r="AB11" s="152" t="s">
        <v>189</v>
      </c>
      <c r="AC11" s="152" t="s">
        <v>189</v>
      </c>
      <c r="AD11" s="152" t="s">
        <v>189</v>
      </c>
      <c r="AE11" s="152" t="s">
        <v>189</v>
      </c>
    </row>
    <row r="12" spans="1:31" hidden="1" outlineLevel="1">
      <c r="A12" s="9">
        <v>40575</v>
      </c>
      <c r="B12" s="38">
        <v>10.421113698142552</v>
      </c>
      <c r="C12" s="38">
        <v>16.08614832902671</v>
      </c>
      <c r="D12" s="38">
        <v>9.8593204610012322</v>
      </c>
      <c r="E12" s="38">
        <v>9.2756491618173662</v>
      </c>
      <c r="F12" s="38">
        <v>13.379585610516497</v>
      </c>
      <c r="G12" s="38">
        <v>10.771800000000001</v>
      </c>
      <c r="H12" s="38">
        <v>10.924649963001599</v>
      </c>
      <c r="I12" s="38">
        <v>16.375940896424765</v>
      </c>
      <c r="J12" s="38">
        <v>10.194166266094838</v>
      </c>
      <c r="K12" s="38">
        <v>9.5328256045630066</v>
      </c>
      <c r="L12" s="38">
        <v>15.205042970554404</v>
      </c>
      <c r="M12" s="38">
        <v>12.861499999999999</v>
      </c>
      <c r="N12" s="38">
        <v>8.9504885855842282</v>
      </c>
      <c r="O12" s="38">
        <v>4.4630999999999998</v>
      </c>
      <c r="P12" s="38">
        <v>8.9894865243625297</v>
      </c>
      <c r="Q12" s="38">
        <v>8.4812999999999992</v>
      </c>
      <c r="R12" s="38">
        <v>10.749749117997073</v>
      </c>
      <c r="S12" s="38">
        <v>9.4915000000000003</v>
      </c>
      <c r="T12" s="152" t="s">
        <v>189</v>
      </c>
      <c r="U12" s="152" t="s">
        <v>189</v>
      </c>
      <c r="V12" s="152" t="s">
        <v>189</v>
      </c>
      <c r="W12" s="152" t="s">
        <v>189</v>
      </c>
      <c r="X12" s="152" t="s">
        <v>189</v>
      </c>
      <c r="Y12" s="152" t="s">
        <v>189</v>
      </c>
      <c r="Z12" s="152" t="s">
        <v>189</v>
      </c>
      <c r="AA12" s="152" t="s">
        <v>189</v>
      </c>
      <c r="AB12" s="152" t="s">
        <v>189</v>
      </c>
      <c r="AC12" s="152" t="s">
        <v>189</v>
      </c>
      <c r="AD12" s="152" t="s">
        <v>189</v>
      </c>
      <c r="AE12" s="152" t="s">
        <v>189</v>
      </c>
    </row>
    <row r="13" spans="1:31" hidden="1" outlineLevel="1">
      <c r="A13" s="9">
        <v>40603</v>
      </c>
      <c r="B13" s="38">
        <v>10.820461378798388</v>
      </c>
      <c r="C13" s="38">
        <v>16.075286505149595</v>
      </c>
      <c r="D13" s="38">
        <v>10.263786584064681</v>
      </c>
      <c r="E13" s="38">
        <v>9.4503105317000298</v>
      </c>
      <c r="F13" s="38">
        <v>13.635232587673782</v>
      </c>
      <c r="G13" s="38">
        <v>13.058199999999999</v>
      </c>
      <c r="H13" s="38">
        <v>11.399758934348606</v>
      </c>
      <c r="I13" s="38">
        <v>16.431509893432661</v>
      </c>
      <c r="J13" s="38">
        <v>10.693145093783803</v>
      </c>
      <c r="K13" s="38">
        <v>9.7484476906196758</v>
      </c>
      <c r="L13" s="38">
        <v>15.74170543220789</v>
      </c>
      <c r="M13" s="38">
        <v>16.3643</v>
      </c>
      <c r="N13" s="38">
        <v>9.0294666890884407</v>
      </c>
      <c r="O13" s="38">
        <v>4.0138999999999996</v>
      </c>
      <c r="P13" s="38">
        <v>9.086486638351964</v>
      </c>
      <c r="Q13" s="38">
        <v>8.4121439106305651</v>
      </c>
      <c r="R13" s="38">
        <v>10.2927</v>
      </c>
      <c r="S13" s="38">
        <v>10.667899999999999</v>
      </c>
      <c r="T13" s="152" t="s">
        <v>189</v>
      </c>
      <c r="U13" s="152" t="s">
        <v>189</v>
      </c>
      <c r="V13" s="152" t="s">
        <v>189</v>
      </c>
      <c r="W13" s="152" t="s">
        <v>189</v>
      </c>
      <c r="X13" s="152" t="s">
        <v>189</v>
      </c>
      <c r="Y13" s="152" t="s">
        <v>189</v>
      </c>
      <c r="Z13" s="152" t="s">
        <v>189</v>
      </c>
      <c r="AA13" s="152" t="s">
        <v>189</v>
      </c>
      <c r="AB13" s="152" t="s">
        <v>189</v>
      </c>
      <c r="AC13" s="152" t="s">
        <v>189</v>
      </c>
      <c r="AD13" s="152" t="s">
        <v>189</v>
      </c>
      <c r="AE13" s="152" t="s">
        <v>189</v>
      </c>
    </row>
    <row r="14" spans="1:31" hidden="1" outlineLevel="1">
      <c r="A14" s="9">
        <v>40634</v>
      </c>
      <c r="B14" s="38">
        <v>10.547335446309043</v>
      </c>
      <c r="C14" s="38">
        <v>15.137857517974584</v>
      </c>
      <c r="D14" s="38">
        <v>10.118413226261643</v>
      </c>
      <c r="E14" s="38">
        <v>9.6304144349434146</v>
      </c>
      <c r="F14" s="38">
        <v>12.929499044168457</v>
      </c>
      <c r="G14" s="38">
        <v>8.9706985890978359</v>
      </c>
      <c r="H14" s="38">
        <v>11.261540527544774</v>
      </c>
      <c r="I14" s="38">
        <v>15.618607162599396</v>
      </c>
      <c r="J14" s="38">
        <v>10.715377202511267</v>
      </c>
      <c r="K14" s="38">
        <v>9.9786559563056425</v>
      </c>
      <c r="L14" s="38">
        <v>14.30668685563562</v>
      </c>
      <c r="M14" s="38">
        <v>12.544</v>
      </c>
      <c r="N14" s="38">
        <v>8.6325602384309637</v>
      </c>
      <c r="O14" s="38">
        <v>6.1006</v>
      </c>
      <c r="P14" s="38">
        <v>8.6733999171324427</v>
      </c>
      <c r="Q14" s="38">
        <v>8.5634999999999994</v>
      </c>
      <c r="R14" s="38">
        <v>10.019409696158727</v>
      </c>
      <c r="S14" s="38">
        <v>7.7125134840969753</v>
      </c>
      <c r="T14" s="152" t="s">
        <v>189</v>
      </c>
      <c r="U14" s="152" t="s">
        <v>189</v>
      </c>
      <c r="V14" s="152" t="s">
        <v>189</v>
      </c>
      <c r="W14" s="152" t="s">
        <v>189</v>
      </c>
      <c r="X14" s="152" t="s">
        <v>189</v>
      </c>
      <c r="Y14" s="152" t="s">
        <v>189</v>
      </c>
      <c r="Z14" s="152" t="s">
        <v>189</v>
      </c>
      <c r="AA14" s="152" t="s">
        <v>189</v>
      </c>
      <c r="AB14" s="152" t="s">
        <v>189</v>
      </c>
      <c r="AC14" s="152" t="s">
        <v>189</v>
      </c>
      <c r="AD14" s="152" t="s">
        <v>189</v>
      </c>
      <c r="AE14" s="152" t="s">
        <v>189</v>
      </c>
    </row>
    <row r="15" spans="1:31" hidden="1" outlineLevel="1">
      <c r="A15" s="9">
        <v>40664</v>
      </c>
      <c r="B15" s="38">
        <v>10.864151497437634</v>
      </c>
      <c r="C15" s="38">
        <v>15.248794706726862</v>
      </c>
      <c r="D15" s="38">
        <v>10.391029460746607</v>
      </c>
      <c r="E15" s="38">
        <v>9.9667514293152397</v>
      </c>
      <c r="F15" s="38">
        <v>12.703773819142679</v>
      </c>
      <c r="G15" s="38">
        <v>10.609040273208119</v>
      </c>
      <c r="H15" s="38">
        <v>11.69443417239162</v>
      </c>
      <c r="I15" s="38">
        <v>15.597581214757918</v>
      </c>
      <c r="J15" s="38">
        <v>11.1421899654752</v>
      </c>
      <c r="K15" s="38">
        <v>10.612755474285633</v>
      </c>
      <c r="L15" s="38">
        <v>14.258729962980585</v>
      </c>
      <c r="M15" s="38">
        <v>15.869480035557199</v>
      </c>
      <c r="N15" s="38">
        <v>8.2436000000000007</v>
      </c>
      <c r="O15" s="38">
        <v>5.1962999999999999</v>
      </c>
      <c r="P15" s="38">
        <v>8.2855000000000008</v>
      </c>
      <c r="Q15" s="38">
        <v>7.6734</v>
      </c>
      <c r="R15" s="38">
        <v>10.171200000000001</v>
      </c>
      <c r="S15" s="38">
        <v>8.4636999999999993</v>
      </c>
      <c r="T15" s="152" t="s">
        <v>189</v>
      </c>
      <c r="U15" s="152" t="s">
        <v>189</v>
      </c>
      <c r="V15" s="152" t="s">
        <v>189</v>
      </c>
      <c r="W15" s="152" t="s">
        <v>189</v>
      </c>
      <c r="X15" s="152" t="s">
        <v>189</v>
      </c>
      <c r="Y15" s="152" t="s">
        <v>189</v>
      </c>
      <c r="Z15" s="152" t="s">
        <v>189</v>
      </c>
      <c r="AA15" s="152" t="s">
        <v>189</v>
      </c>
      <c r="AB15" s="152" t="s">
        <v>189</v>
      </c>
      <c r="AC15" s="152" t="s">
        <v>189</v>
      </c>
      <c r="AD15" s="152" t="s">
        <v>189</v>
      </c>
      <c r="AE15" s="152" t="s">
        <v>189</v>
      </c>
    </row>
    <row r="16" spans="1:31" hidden="1" outlineLevel="1">
      <c r="A16" s="9">
        <v>40695</v>
      </c>
      <c r="B16" s="38">
        <v>11.957768022029192</v>
      </c>
      <c r="C16" s="38">
        <v>15.246371215818314</v>
      </c>
      <c r="D16" s="38">
        <v>11.612157036698683</v>
      </c>
      <c r="E16" s="38">
        <v>10.832952693546945</v>
      </c>
      <c r="F16" s="38">
        <v>14.220391221600668</v>
      </c>
      <c r="G16" s="38">
        <v>12.407917792401424</v>
      </c>
      <c r="H16" s="38">
        <v>12.90098537663795</v>
      </c>
      <c r="I16" s="38">
        <v>15.762728984577269</v>
      </c>
      <c r="J16" s="38">
        <v>12.50897727892556</v>
      </c>
      <c r="K16" s="38">
        <v>11.523588057740907</v>
      </c>
      <c r="L16" s="38">
        <v>16.059092738386717</v>
      </c>
      <c r="M16" s="38">
        <v>15.2719</v>
      </c>
      <c r="N16" s="38">
        <v>9.0245714460335744</v>
      </c>
      <c r="O16" s="38">
        <v>3.29</v>
      </c>
      <c r="P16" s="38">
        <v>9.1189341995467768</v>
      </c>
      <c r="Q16" s="38">
        <v>8.4933502556969813</v>
      </c>
      <c r="R16" s="38">
        <v>10.355130268280927</v>
      </c>
      <c r="S16" s="38">
        <v>9.9207540533933791</v>
      </c>
      <c r="T16" s="152" t="s">
        <v>189</v>
      </c>
      <c r="U16" s="152" t="s">
        <v>189</v>
      </c>
      <c r="V16" s="152" t="s">
        <v>189</v>
      </c>
      <c r="W16" s="152" t="s">
        <v>189</v>
      </c>
      <c r="X16" s="152" t="s">
        <v>189</v>
      </c>
      <c r="Y16" s="152" t="s">
        <v>189</v>
      </c>
      <c r="Z16" s="152" t="s">
        <v>189</v>
      </c>
      <c r="AA16" s="152" t="s">
        <v>189</v>
      </c>
      <c r="AB16" s="152" t="s">
        <v>189</v>
      </c>
      <c r="AC16" s="152" t="s">
        <v>189</v>
      </c>
      <c r="AD16" s="152" t="s">
        <v>189</v>
      </c>
      <c r="AE16" s="152" t="s">
        <v>189</v>
      </c>
    </row>
    <row r="17" spans="1:31" hidden="1" outlineLevel="1">
      <c r="A17" s="9">
        <v>40725</v>
      </c>
      <c r="B17" s="38">
        <v>11.180505074188781</v>
      </c>
      <c r="C17" s="38">
        <v>15.365063888253303</v>
      </c>
      <c r="D17" s="38">
        <v>10.767870101680263</v>
      </c>
      <c r="E17" s="38">
        <v>10.499221660206725</v>
      </c>
      <c r="F17" s="38">
        <v>13.725019284660538</v>
      </c>
      <c r="G17" s="38">
        <v>9.6037999999999997</v>
      </c>
      <c r="H17" s="38">
        <v>12.387505822198632</v>
      </c>
      <c r="I17" s="38">
        <v>16.297850186834658</v>
      </c>
      <c r="J17" s="38">
        <v>11.856640656767977</v>
      </c>
      <c r="K17" s="38">
        <v>11.310447491355809</v>
      </c>
      <c r="L17" s="38">
        <v>15.836372880834375</v>
      </c>
      <c r="M17" s="38">
        <v>12.623699999999999</v>
      </c>
      <c r="N17" s="38">
        <v>8.4065658538947456</v>
      </c>
      <c r="O17" s="38">
        <v>3.3692000000000002</v>
      </c>
      <c r="P17" s="38">
        <v>8.5166072422384094</v>
      </c>
      <c r="Q17" s="38">
        <v>8.4417000000000009</v>
      </c>
      <c r="R17" s="38">
        <v>10.060923937115792</v>
      </c>
      <c r="S17" s="38">
        <v>7.7782999999999998</v>
      </c>
      <c r="T17" s="152" t="s">
        <v>189</v>
      </c>
      <c r="U17" s="152" t="s">
        <v>189</v>
      </c>
      <c r="V17" s="152" t="s">
        <v>189</v>
      </c>
      <c r="W17" s="152" t="s">
        <v>189</v>
      </c>
      <c r="X17" s="152" t="s">
        <v>189</v>
      </c>
      <c r="Y17" s="152" t="s">
        <v>189</v>
      </c>
      <c r="Z17" s="152" t="s">
        <v>189</v>
      </c>
      <c r="AA17" s="152" t="s">
        <v>189</v>
      </c>
      <c r="AB17" s="152" t="s">
        <v>189</v>
      </c>
      <c r="AC17" s="152" t="s">
        <v>189</v>
      </c>
      <c r="AD17" s="152" t="s">
        <v>189</v>
      </c>
      <c r="AE17" s="152" t="s">
        <v>189</v>
      </c>
    </row>
    <row r="18" spans="1:31" hidden="1" outlineLevel="1">
      <c r="A18" s="9">
        <v>40756</v>
      </c>
      <c r="B18" s="38">
        <v>12.327077307253061</v>
      </c>
      <c r="C18" s="38">
        <v>14.825242903013899</v>
      </c>
      <c r="D18" s="38">
        <v>12.055238151312427</v>
      </c>
      <c r="E18" s="38">
        <v>11.746820471104984</v>
      </c>
      <c r="F18" s="38">
        <v>14.404360980775115</v>
      </c>
      <c r="G18" s="38">
        <v>10.475325834746071</v>
      </c>
      <c r="H18" s="38">
        <v>13.757487205934662</v>
      </c>
      <c r="I18" s="38">
        <v>15.247159218849681</v>
      </c>
      <c r="J18" s="38">
        <v>13.539049114159079</v>
      </c>
      <c r="K18" s="38">
        <v>13.057777254301737</v>
      </c>
      <c r="L18" s="38">
        <v>16.276447773815168</v>
      </c>
      <c r="M18" s="38">
        <v>14.175384968391878</v>
      </c>
      <c r="N18" s="38">
        <v>8.281033342096114</v>
      </c>
      <c r="O18" s="38">
        <v>3.9575</v>
      </c>
      <c r="P18" s="38">
        <v>8.3426648038504077</v>
      </c>
      <c r="Q18" s="38">
        <v>7.8285999999999989</v>
      </c>
      <c r="R18" s="38">
        <v>9.8992464806703619</v>
      </c>
      <c r="S18" s="38">
        <v>9.1993192238101482</v>
      </c>
      <c r="T18" s="152" t="s">
        <v>189</v>
      </c>
      <c r="U18" s="152" t="s">
        <v>189</v>
      </c>
      <c r="V18" s="152" t="s">
        <v>189</v>
      </c>
      <c r="W18" s="152" t="s">
        <v>189</v>
      </c>
      <c r="X18" s="152" t="s">
        <v>189</v>
      </c>
      <c r="Y18" s="152" t="s">
        <v>189</v>
      </c>
      <c r="Z18" s="152" t="s">
        <v>189</v>
      </c>
      <c r="AA18" s="152" t="s">
        <v>189</v>
      </c>
      <c r="AB18" s="152" t="s">
        <v>189</v>
      </c>
      <c r="AC18" s="152" t="s">
        <v>189</v>
      </c>
      <c r="AD18" s="152" t="s">
        <v>189</v>
      </c>
      <c r="AE18" s="152" t="s">
        <v>189</v>
      </c>
    </row>
    <row r="19" spans="1:31" hidden="1" outlineLevel="1">
      <c r="A19" s="9">
        <v>40787</v>
      </c>
      <c r="B19" s="38">
        <v>12.687440275116158</v>
      </c>
      <c r="C19" s="38">
        <v>15.54008426073044</v>
      </c>
      <c r="D19" s="38">
        <v>12.368844097693364</v>
      </c>
      <c r="E19" s="38">
        <v>12.27294219940992</v>
      </c>
      <c r="F19" s="38">
        <v>12.636340630646639</v>
      </c>
      <c r="G19" s="38">
        <v>13.0179562378247</v>
      </c>
      <c r="H19" s="38">
        <v>15.0489375650452</v>
      </c>
      <c r="I19" s="38">
        <v>15.932117380606963</v>
      </c>
      <c r="J19" s="38">
        <v>14.904434874309826</v>
      </c>
      <c r="K19" s="38">
        <v>14.68101735206977</v>
      </c>
      <c r="L19" s="38">
        <v>15.987326578816614</v>
      </c>
      <c r="M19" s="38">
        <v>15.982314252849481</v>
      </c>
      <c r="N19" s="38">
        <v>7.4771520537413529</v>
      </c>
      <c r="O19" s="38">
        <v>5.1829999999999998</v>
      </c>
      <c r="P19" s="38">
        <v>7.5043551494847103</v>
      </c>
      <c r="Q19" s="38">
        <v>6.8087887313472484</v>
      </c>
      <c r="R19" s="38">
        <v>9.1515068460440396</v>
      </c>
      <c r="S19" s="38">
        <v>9.0588999999999995</v>
      </c>
      <c r="T19" s="152" t="s">
        <v>189</v>
      </c>
      <c r="U19" s="152" t="s">
        <v>189</v>
      </c>
      <c r="V19" s="152" t="s">
        <v>189</v>
      </c>
      <c r="W19" s="152" t="s">
        <v>189</v>
      </c>
      <c r="X19" s="152" t="s">
        <v>189</v>
      </c>
      <c r="Y19" s="152" t="s">
        <v>189</v>
      </c>
      <c r="Z19" s="152" t="s">
        <v>189</v>
      </c>
      <c r="AA19" s="152" t="s">
        <v>189</v>
      </c>
      <c r="AB19" s="152" t="s">
        <v>189</v>
      </c>
      <c r="AC19" s="152" t="s">
        <v>189</v>
      </c>
      <c r="AD19" s="152" t="s">
        <v>189</v>
      </c>
      <c r="AE19" s="152" t="s">
        <v>189</v>
      </c>
    </row>
    <row r="20" spans="1:31" hidden="1" outlineLevel="1">
      <c r="A20" s="9">
        <v>40817</v>
      </c>
      <c r="B20" s="38">
        <v>15.157013002072595</v>
      </c>
      <c r="C20" s="38">
        <v>15.799054738275364</v>
      </c>
      <c r="D20" s="38">
        <v>15.07532455630192</v>
      </c>
      <c r="E20" s="38">
        <v>15.594287050761677</v>
      </c>
      <c r="F20" s="38">
        <v>13.400787764113106</v>
      </c>
      <c r="G20" s="38">
        <v>10.2279</v>
      </c>
      <c r="H20" s="38">
        <v>19.559134542791593</v>
      </c>
      <c r="I20" s="38">
        <v>16.46727427763992</v>
      </c>
      <c r="J20" s="38">
        <v>20.186275712983413</v>
      </c>
      <c r="K20" s="38">
        <v>20.904459933983482</v>
      </c>
      <c r="L20" s="38">
        <v>16.368843906473924</v>
      </c>
      <c r="M20" s="38">
        <v>14.824300000000001</v>
      </c>
      <c r="N20" s="38">
        <v>7.4960141407997201</v>
      </c>
      <c r="O20" s="38">
        <v>3.5868000000000002</v>
      </c>
      <c r="P20" s="38">
        <v>7.5598685907268059</v>
      </c>
      <c r="Q20" s="38">
        <v>7.0664007751163611</v>
      </c>
      <c r="R20" s="38">
        <v>10.07328200964197</v>
      </c>
      <c r="S20" s="38">
        <v>7.2344999999999997</v>
      </c>
      <c r="T20" s="152" t="s">
        <v>189</v>
      </c>
      <c r="U20" s="152" t="s">
        <v>189</v>
      </c>
      <c r="V20" s="152" t="s">
        <v>189</v>
      </c>
      <c r="W20" s="152" t="s">
        <v>189</v>
      </c>
      <c r="X20" s="152" t="s">
        <v>189</v>
      </c>
      <c r="Y20" s="152" t="s">
        <v>189</v>
      </c>
      <c r="Z20" s="152" t="s">
        <v>189</v>
      </c>
      <c r="AA20" s="152" t="s">
        <v>189</v>
      </c>
      <c r="AB20" s="152" t="s">
        <v>189</v>
      </c>
      <c r="AC20" s="152" t="s">
        <v>189</v>
      </c>
      <c r="AD20" s="152" t="s">
        <v>189</v>
      </c>
      <c r="AE20" s="152" t="s">
        <v>189</v>
      </c>
    </row>
    <row r="21" spans="1:31" hidden="1" outlineLevel="1">
      <c r="A21" s="9">
        <v>40848</v>
      </c>
      <c r="B21" s="38">
        <v>15.537023954511694</v>
      </c>
      <c r="C21" s="38">
        <v>16.578025390201624</v>
      </c>
      <c r="D21" s="38">
        <v>15.394670367974784</v>
      </c>
      <c r="E21" s="38">
        <v>15.92053883090178</v>
      </c>
      <c r="F21" s="38">
        <v>13.776790504038837</v>
      </c>
      <c r="G21" s="38">
        <v>11.927</v>
      </c>
      <c r="H21" s="38">
        <v>20.898523341494901</v>
      </c>
      <c r="I21" s="38">
        <v>17.349570417542203</v>
      </c>
      <c r="J21" s="38">
        <v>21.718201471204175</v>
      </c>
      <c r="K21" s="38">
        <v>22.714592535235504</v>
      </c>
      <c r="L21" s="38">
        <v>16.99471583686676</v>
      </c>
      <c r="M21" s="38">
        <v>17.3246</v>
      </c>
      <c r="N21" s="38">
        <v>7.369181272902229</v>
      </c>
      <c r="O21" s="38">
        <v>4.1757</v>
      </c>
      <c r="P21" s="38">
        <v>7.4269763220073415</v>
      </c>
      <c r="Q21" s="38">
        <v>6.6540167689456506</v>
      </c>
      <c r="R21" s="38">
        <v>9.8997326167827442</v>
      </c>
      <c r="S21" s="38">
        <v>9.8907000000000007</v>
      </c>
      <c r="T21" s="152" t="s">
        <v>189</v>
      </c>
      <c r="U21" s="152" t="s">
        <v>189</v>
      </c>
      <c r="V21" s="152" t="s">
        <v>189</v>
      </c>
      <c r="W21" s="152" t="s">
        <v>189</v>
      </c>
      <c r="X21" s="152" t="s">
        <v>189</v>
      </c>
      <c r="Y21" s="152" t="s">
        <v>189</v>
      </c>
      <c r="Z21" s="152" t="s">
        <v>189</v>
      </c>
      <c r="AA21" s="152" t="s">
        <v>189</v>
      </c>
      <c r="AB21" s="152" t="s">
        <v>189</v>
      </c>
      <c r="AC21" s="152" t="s">
        <v>189</v>
      </c>
      <c r="AD21" s="152" t="s">
        <v>189</v>
      </c>
      <c r="AE21" s="152" t="s">
        <v>189</v>
      </c>
    </row>
    <row r="22" spans="1:31" hidden="1" outlineLevel="1">
      <c r="A22" s="9">
        <v>40878</v>
      </c>
      <c r="B22" s="38">
        <v>15.032400391523298</v>
      </c>
      <c r="C22" s="38">
        <v>16.413261263282596</v>
      </c>
      <c r="D22" s="38">
        <v>14.884926951955705</v>
      </c>
      <c r="E22" s="38">
        <v>15.118398258135434</v>
      </c>
      <c r="F22" s="38">
        <v>14.362033799976517</v>
      </c>
      <c r="G22" s="38">
        <v>12.7699</v>
      </c>
      <c r="H22" s="38">
        <v>19.571579127848093</v>
      </c>
      <c r="I22" s="38">
        <v>16.851283863887048</v>
      </c>
      <c r="J22" s="38">
        <v>20.055465900907048</v>
      </c>
      <c r="K22" s="38">
        <v>20.477099246774806</v>
      </c>
      <c r="L22" s="38">
        <v>19.396855561043633</v>
      </c>
      <c r="M22" s="38">
        <v>14.4823</v>
      </c>
      <c r="N22" s="38">
        <v>7.7936428079744537</v>
      </c>
      <c r="O22" s="38">
        <v>5.3137999999999996</v>
      </c>
      <c r="P22" s="38">
        <v>7.8174432946059662</v>
      </c>
      <c r="Q22" s="38">
        <v>7.2580120840575395</v>
      </c>
      <c r="R22" s="38">
        <v>9.2740612710291028</v>
      </c>
      <c r="S22" s="38">
        <v>10.8073</v>
      </c>
      <c r="T22" s="152" t="s">
        <v>189</v>
      </c>
      <c r="U22" s="152" t="s">
        <v>189</v>
      </c>
      <c r="V22" s="152" t="s">
        <v>189</v>
      </c>
      <c r="W22" s="152" t="s">
        <v>189</v>
      </c>
      <c r="X22" s="152" t="s">
        <v>189</v>
      </c>
      <c r="Y22" s="152" t="s">
        <v>189</v>
      </c>
      <c r="Z22" s="152" t="s">
        <v>189</v>
      </c>
      <c r="AA22" s="152" t="s">
        <v>189</v>
      </c>
      <c r="AB22" s="152" t="s">
        <v>189</v>
      </c>
      <c r="AC22" s="152" t="s">
        <v>189</v>
      </c>
      <c r="AD22" s="152" t="s">
        <v>189</v>
      </c>
      <c r="AE22" s="152" t="s">
        <v>189</v>
      </c>
    </row>
    <row r="23" spans="1:31" hidden="1" outlineLevel="1">
      <c r="A23" s="9">
        <v>40909</v>
      </c>
      <c r="B23" s="38">
        <v>12.722039092606357</v>
      </c>
      <c r="C23" s="38">
        <v>15.986147802721765</v>
      </c>
      <c r="D23" s="38">
        <v>12.36015281622856</v>
      </c>
      <c r="E23" s="38">
        <v>12.26593751650773</v>
      </c>
      <c r="F23" s="38">
        <v>14.332968024151809</v>
      </c>
      <c r="G23" s="38">
        <v>9.4036000000000008</v>
      </c>
      <c r="H23" s="38">
        <v>15.777494871189079</v>
      </c>
      <c r="I23" s="38">
        <v>16.263761762623428</v>
      </c>
      <c r="J23" s="38">
        <v>15.684467315698079</v>
      </c>
      <c r="K23" s="38">
        <v>15.637093814109463</v>
      </c>
      <c r="L23" s="38">
        <v>15.910545364335205</v>
      </c>
      <c r="M23" s="38">
        <v>15.298499999999999</v>
      </c>
      <c r="N23" s="38">
        <v>8.038625554127961</v>
      </c>
      <c r="O23" s="38">
        <v>5.4917999999999996</v>
      </c>
      <c r="P23" s="38">
        <v>8.0553263131669084</v>
      </c>
      <c r="Q23" s="38">
        <v>7.5742960274546798</v>
      </c>
      <c r="R23" s="38">
        <v>10.522564189207172</v>
      </c>
      <c r="S23" s="38">
        <v>8.7003000000000004</v>
      </c>
      <c r="T23" s="152" t="s">
        <v>189</v>
      </c>
      <c r="U23" s="152" t="s">
        <v>189</v>
      </c>
      <c r="V23" s="152" t="s">
        <v>189</v>
      </c>
      <c r="W23" s="152" t="s">
        <v>189</v>
      </c>
      <c r="X23" s="152" t="s">
        <v>189</v>
      </c>
      <c r="Y23" s="152" t="s">
        <v>189</v>
      </c>
      <c r="Z23" s="152" t="s">
        <v>189</v>
      </c>
      <c r="AA23" s="152" t="s">
        <v>189</v>
      </c>
      <c r="AB23" s="152" t="s">
        <v>189</v>
      </c>
      <c r="AC23" s="152" t="s">
        <v>189</v>
      </c>
      <c r="AD23" s="152" t="s">
        <v>189</v>
      </c>
      <c r="AE23" s="152" t="s">
        <v>189</v>
      </c>
    </row>
    <row r="24" spans="1:31" hidden="1" outlineLevel="1">
      <c r="A24" s="9">
        <v>40940</v>
      </c>
      <c r="B24" s="38">
        <v>12.121862467970743</v>
      </c>
      <c r="C24" s="38">
        <v>16.387768961116471</v>
      </c>
      <c r="D24" s="38">
        <v>11.689612411752043</v>
      </c>
      <c r="E24" s="38">
        <v>11.282812665308251</v>
      </c>
      <c r="F24" s="38">
        <v>14.325240890073733</v>
      </c>
      <c r="G24" s="38">
        <v>11.372299999999999</v>
      </c>
      <c r="H24" s="38">
        <v>15.120270917450643</v>
      </c>
      <c r="I24" s="38">
        <v>17.04726146396964</v>
      </c>
      <c r="J24" s="38">
        <v>14.797784244459232</v>
      </c>
      <c r="K24" s="38">
        <v>14.690151583449948</v>
      </c>
      <c r="L24" s="38">
        <v>16.192778196441342</v>
      </c>
      <c r="M24" s="38">
        <v>12.1386</v>
      </c>
      <c r="N24" s="38">
        <v>7.460832227059222</v>
      </c>
      <c r="O24" s="38">
        <v>4.3765999999999998</v>
      </c>
      <c r="P24" s="38">
        <v>7.4991329213480515</v>
      </c>
      <c r="Q24" s="38">
        <v>7.0648601866956726</v>
      </c>
      <c r="R24" s="38">
        <v>9.8745158756827518</v>
      </c>
      <c r="S24" s="38">
        <v>10.3482</v>
      </c>
      <c r="T24" s="152" t="s">
        <v>189</v>
      </c>
      <c r="U24" s="152" t="s">
        <v>189</v>
      </c>
      <c r="V24" s="152" t="s">
        <v>189</v>
      </c>
      <c r="W24" s="152" t="s">
        <v>189</v>
      </c>
      <c r="X24" s="152" t="s">
        <v>189</v>
      </c>
      <c r="Y24" s="152" t="s">
        <v>189</v>
      </c>
      <c r="Z24" s="152" t="s">
        <v>189</v>
      </c>
      <c r="AA24" s="152" t="s">
        <v>189</v>
      </c>
      <c r="AB24" s="152" t="s">
        <v>189</v>
      </c>
      <c r="AC24" s="152" t="s">
        <v>189</v>
      </c>
      <c r="AD24" s="152" t="s">
        <v>189</v>
      </c>
      <c r="AE24" s="152" t="s">
        <v>189</v>
      </c>
    </row>
    <row r="25" spans="1:31" hidden="1" outlineLevel="1">
      <c r="A25" s="9">
        <v>40969</v>
      </c>
      <c r="B25" s="38">
        <v>11.968280522032609</v>
      </c>
      <c r="C25" s="38">
        <v>15.326520477234782</v>
      </c>
      <c r="D25" s="38">
        <v>11.567204837753303</v>
      </c>
      <c r="E25" s="38">
        <v>11.402354899605173</v>
      </c>
      <c r="F25" s="38">
        <v>13.626113845467705</v>
      </c>
      <c r="G25" s="38">
        <v>10.252000000000001</v>
      </c>
      <c r="H25" s="38">
        <v>14.263606059091412</v>
      </c>
      <c r="I25" s="38">
        <v>15.792144567406622</v>
      </c>
      <c r="J25" s="38">
        <v>14.0016402748742</v>
      </c>
      <c r="K25" s="38">
        <v>14.580881424659324</v>
      </c>
      <c r="L25" s="38">
        <v>15.310290365971294</v>
      </c>
      <c r="M25" s="38">
        <v>10.3254</v>
      </c>
      <c r="N25" s="38">
        <v>6.6142565556902468</v>
      </c>
      <c r="O25" s="38">
        <v>4.1623999999999999</v>
      </c>
      <c r="P25" s="38">
        <v>6.6496622524830036</v>
      </c>
      <c r="Q25" s="38">
        <v>6.0998066890926639</v>
      </c>
      <c r="R25" s="38">
        <v>9.6212524246107964</v>
      </c>
      <c r="S25" s="38">
        <v>9.5761000000000003</v>
      </c>
      <c r="T25" s="152" t="s">
        <v>189</v>
      </c>
      <c r="U25" s="152" t="s">
        <v>189</v>
      </c>
      <c r="V25" s="152" t="s">
        <v>189</v>
      </c>
      <c r="W25" s="152" t="s">
        <v>189</v>
      </c>
      <c r="X25" s="152" t="s">
        <v>189</v>
      </c>
      <c r="Y25" s="152" t="s">
        <v>189</v>
      </c>
      <c r="Z25" s="152" t="s">
        <v>189</v>
      </c>
      <c r="AA25" s="152" t="s">
        <v>189</v>
      </c>
      <c r="AB25" s="152" t="s">
        <v>189</v>
      </c>
      <c r="AC25" s="152" t="s">
        <v>189</v>
      </c>
      <c r="AD25" s="152" t="s">
        <v>189</v>
      </c>
      <c r="AE25" s="152" t="s">
        <v>189</v>
      </c>
    </row>
    <row r="26" spans="1:31" hidden="1" outlineLevel="1">
      <c r="A26" s="9">
        <v>41000</v>
      </c>
      <c r="B26" s="38">
        <v>11.130588125571037</v>
      </c>
      <c r="C26" s="38">
        <v>15.909946382064801</v>
      </c>
      <c r="D26" s="38">
        <v>10.567255587076408</v>
      </c>
      <c r="E26" s="38">
        <v>10.152477884180454</v>
      </c>
      <c r="F26" s="38">
        <v>12.678400477444152</v>
      </c>
      <c r="G26" s="38">
        <v>12.6212</v>
      </c>
      <c r="H26" s="38">
        <v>13.439007972904486</v>
      </c>
      <c r="I26" s="38">
        <v>16.141419145761745</v>
      </c>
      <c r="J26" s="38">
        <v>12.917406528174707</v>
      </c>
      <c r="K26" s="38">
        <v>12.558316847062658</v>
      </c>
      <c r="L26" s="38">
        <v>14.817195603515234</v>
      </c>
      <c r="M26" s="38">
        <v>13.789199999999999</v>
      </c>
      <c r="N26" s="38">
        <v>7.0643018043050585</v>
      </c>
      <c r="O26" s="38">
        <v>5.2481</v>
      </c>
      <c r="P26" s="38">
        <v>7.075606923651196</v>
      </c>
      <c r="Q26" s="38">
        <v>6.6061545972213134</v>
      </c>
      <c r="R26" s="38">
        <v>9.3655214339904802</v>
      </c>
      <c r="S26" s="38">
        <v>10.838800000000001</v>
      </c>
      <c r="T26" s="152" t="s">
        <v>189</v>
      </c>
      <c r="U26" s="152" t="s">
        <v>189</v>
      </c>
      <c r="V26" s="152" t="s">
        <v>189</v>
      </c>
      <c r="W26" s="152" t="s">
        <v>189</v>
      </c>
      <c r="X26" s="152" t="s">
        <v>189</v>
      </c>
      <c r="Y26" s="152" t="s">
        <v>189</v>
      </c>
      <c r="Z26" s="152" t="s">
        <v>189</v>
      </c>
      <c r="AA26" s="152" t="s">
        <v>189</v>
      </c>
      <c r="AB26" s="152" t="s">
        <v>189</v>
      </c>
      <c r="AC26" s="152" t="s">
        <v>189</v>
      </c>
      <c r="AD26" s="152" t="s">
        <v>189</v>
      </c>
      <c r="AE26" s="152" t="s">
        <v>189</v>
      </c>
    </row>
    <row r="27" spans="1:31" hidden="1" outlineLevel="1">
      <c r="A27" s="9">
        <v>41030</v>
      </c>
      <c r="B27" s="38">
        <v>11.95443481007613</v>
      </c>
      <c r="C27" s="38">
        <v>16.341597041561954</v>
      </c>
      <c r="D27" s="38">
        <v>11.504619683970738</v>
      </c>
      <c r="E27" s="38">
        <v>11.069778734995914</v>
      </c>
      <c r="F27" s="38">
        <v>12.866614029094393</v>
      </c>
      <c r="G27" s="38">
        <v>15.397500000000003</v>
      </c>
      <c r="H27" s="38">
        <v>14.125161891279426</v>
      </c>
      <c r="I27" s="38">
        <v>16.934572308604107</v>
      </c>
      <c r="J27" s="38">
        <v>13.709290225621871</v>
      </c>
      <c r="K27" s="38">
        <v>13.384906015057911</v>
      </c>
      <c r="L27" s="38">
        <v>14.503968185117595</v>
      </c>
      <c r="M27" s="38">
        <v>16.566700000000001</v>
      </c>
      <c r="N27" s="38">
        <v>7.1440272502770066</v>
      </c>
      <c r="O27" s="38">
        <v>3.6640999999999999</v>
      </c>
      <c r="P27" s="38">
        <v>7.1911397452531132</v>
      </c>
      <c r="Q27" s="38">
        <v>6.6899635908477961</v>
      </c>
      <c r="R27" s="38">
        <v>9.7368563414309044</v>
      </c>
      <c r="S27" s="38">
        <v>10.118399999999999</v>
      </c>
      <c r="T27" s="152" t="s">
        <v>189</v>
      </c>
      <c r="U27" s="152" t="s">
        <v>189</v>
      </c>
      <c r="V27" s="152" t="s">
        <v>189</v>
      </c>
      <c r="W27" s="152" t="s">
        <v>189</v>
      </c>
      <c r="X27" s="152" t="s">
        <v>189</v>
      </c>
      <c r="Y27" s="152" t="s">
        <v>189</v>
      </c>
      <c r="Z27" s="152" t="s">
        <v>189</v>
      </c>
      <c r="AA27" s="152" t="s">
        <v>189</v>
      </c>
      <c r="AB27" s="152" t="s">
        <v>189</v>
      </c>
      <c r="AC27" s="152" t="s">
        <v>189</v>
      </c>
      <c r="AD27" s="152" t="s">
        <v>189</v>
      </c>
      <c r="AE27" s="152" t="s">
        <v>189</v>
      </c>
    </row>
    <row r="28" spans="1:31" hidden="1" outlineLevel="1">
      <c r="A28" s="9">
        <v>41061</v>
      </c>
      <c r="B28" s="38">
        <v>14.92615060284616</v>
      </c>
      <c r="C28" s="38">
        <v>17.341734644426193</v>
      </c>
      <c r="D28" s="38">
        <v>14.686432225819212</v>
      </c>
      <c r="E28" s="38">
        <v>14.774780021230404</v>
      </c>
      <c r="F28" s="38">
        <v>14.298200461858753</v>
      </c>
      <c r="G28" s="38">
        <v>14.354899999999999</v>
      </c>
      <c r="H28" s="38">
        <v>18.77572133237393</v>
      </c>
      <c r="I28" s="38">
        <v>17.770026690119384</v>
      </c>
      <c r="J28" s="38">
        <v>18.934847669967716</v>
      </c>
      <c r="K28" s="38">
        <v>19.639310903873383</v>
      </c>
      <c r="L28" s="38">
        <v>16.461099391840445</v>
      </c>
      <c r="M28" s="38">
        <v>16.197099999999999</v>
      </c>
      <c r="N28" s="38">
        <v>8.0473388357415416</v>
      </c>
      <c r="O28" s="38">
        <v>3.3797000000000006</v>
      </c>
      <c r="P28" s="38">
        <v>8.0825274554116664</v>
      </c>
      <c r="Q28" s="38">
        <v>7.811789388464577</v>
      </c>
      <c r="R28" s="38">
        <v>9.459231402625468</v>
      </c>
      <c r="S28" s="38">
        <v>10.118499999999999</v>
      </c>
      <c r="T28" s="152" t="s">
        <v>189</v>
      </c>
      <c r="U28" s="152" t="s">
        <v>189</v>
      </c>
      <c r="V28" s="152" t="s">
        <v>189</v>
      </c>
      <c r="W28" s="152" t="s">
        <v>189</v>
      </c>
      <c r="X28" s="152" t="s">
        <v>189</v>
      </c>
      <c r="Y28" s="152" t="s">
        <v>189</v>
      </c>
      <c r="Z28" s="152" t="s">
        <v>189</v>
      </c>
      <c r="AA28" s="152" t="s">
        <v>189</v>
      </c>
      <c r="AB28" s="152" t="s">
        <v>189</v>
      </c>
      <c r="AC28" s="152" t="s">
        <v>189</v>
      </c>
      <c r="AD28" s="152" t="s">
        <v>189</v>
      </c>
      <c r="AE28" s="152" t="s">
        <v>189</v>
      </c>
    </row>
    <row r="29" spans="1:31" hidden="1" outlineLevel="1">
      <c r="A29" s="9">
        <v>41091</v>
      </c>
      <c r="B29" s="38">
        <v>15.798293659155386</v>
      </c>
      <c r="C29" s="38">
        <v>17.351369343597906</v>
      </c>
      <c r="D29" s="38">
        <v>15.638546975929655</v>
      </c>
      <c r="E29" s="38">
        <v>15.798576643540208</v>
      </c>
      <c r="F29" s="38">
        <v>14.892685320630653</v>
      </c>
      <c r="G29" s="38">
        <v>12.703631773282778</v>
      </c>
      <c r="H29" s="38">
        <v>20.676632564541276</v>
      </c>
      <c r="I29" s="38">
        <v>17.871749966694747</v>
      </c>
      <c r="J29" s="38">
        <v>21.14809438704933</v>
      </c>
      <c r="K29" s="38">
        <v>22.002054320571329</v>
      </c>
      <c r="L29" s="38">
        <v>17.08156594480873</v>
      </c>
      <c r="M29" s="38">
        <v>13.816800000000001</v>
      </c>
      <c r="N29" s="38">
        <v>7.6850436799318596</v>
      </c>
      <c r="O29" s="38">
        <v>3.5884999999999998</v>
      </c>
      <c r="P29" s="38">
        <v>7.7224390976817423</v>
      </c>
      <c r="Q29" s="38">
        <v>7.3492880567322763</v>
      </c>
      <c r="R29" s="38">
        <v>10.683137499459466</v>
      </c>
      <c r="S29" s="38">
        <v>9.2317720693790761</v>
      </c>
      <c r="T29" s="152" t="s">
        <v>189</v>
      </c>
      <c r="U29" s="152" t="s">
        <v>189</v>
      </c>
      <c r="V29" s="152" t="s">
        <v>189</v>
      </c>
      <c r="W29" s="152" t="s">
        <v>189</v>
      </c>
      <c r="X29" s="152" t="s">
        <v>189</v>
      </c>
      <c r="Y29" s="152" t="s">
        <v>189</v>
      </c>
      <c r="Z29" s="152" t="s">
        <v>189</v>
      </c>
      <c r="AA29" s="152" t="s">
        <v>189</v>
      </c>
      <c r="AB29" s="152" t="s">
        <v>189</v>
      </c>
      <c r="AC29" s="152" t="s">
        <v>189</v>
      </c>
      <c r="AD29" s="152" t="s">
        <v>189</v>
      </c>
      <c r="AE29" s="152" t="s">
        <v>189</v>
      </c>
    </row>
    <row r="30" spans="1:31" hidden="1" outlineLevel="1">
      <c r="A30" s="9">
        <v>41122</v>
      </c>
      <c r="B30" s="38">
        <v>15.606711023456352</v>
      </c>
      <c r="C30" s="38">
        <v>17.933727839800543</v>
      </c>
      <c r="D30" s="38">
        <v>15.319124429528786</v>
      </c>
      <c r="E30" s="38">
        <v>15.392478452909605</v>
      </c>
      <c r="F30" s="38">
        <v>15.611106071624883</v>
      </c>
      <c r="G30" s="38">
        <v>11.535047243757058</v>
      </c>
      <c r="H30" s="38">
        <v>21.244991719461645</v>
      </c>
      <c r="I30" s="38">
        <v>18.497440942942283</v>
      </c>
      <c r="J30" s="38">
        <v>21.83921555680514</v>
      </c>
      <c r="K30" s="38">
        <v>22.93941180171262</v>
      </c>
      <c r="L30" s="38">
        <v>17.958190330607472</v>
      </c>
      <c r="M30" s="38">
        <v>12.564467291983904</v>
      </c>
      <c r="N30" s="38">
        <v>7.381688835774491</v>
      </c>
      <c r="O30" s="38">
        <v>4.7660999999999998</v>
      </c>
      <c r="P30" s="38">
        <v>7.410988677429116</v>
      </c>
      <c r="Q30" s="38">
        <v>6.9565680452471845</v>
      </c>
      <c r="R30" s="38">
        <v>11.129822526213472</v>
      </c>
      <c r="S30" s="38">
        <v>9.4222999999999999</v>
      </c>
      <c r="T30" s="152" t="s">
        <v>189</v>
      </c>
      <c r="U30" s="152" t="s">
        <v>189</v>
      </c>
      <c r="V30" s="152" t="s">
        <v>189</v>
      </c>
      <c r="W30" s="152" t="s">
        <v>189</v>
      </c>
      <c r="X30" s="152" t="s">
        <v>189</v>
      </c>
      <c r="Y30" s="152" t="s">
        <v>189</v>
      </c>
      <c r="Z30" s="152" t="s">
        <v>189</v>
      </c>
      <c r="AA30" s="152" t="s">
        <v>189</v>
      </c>
      <c r="AB30" s="152" t="s">
        <v>189</v>
      </c>
      <c r="AC30" s="152" t="s">
        <v>189</v>
      </c>
      <c r="AD30" s="152" t="s">
        <v>189</v>
      </c>
      <c r="AE30" s="152" t="s">
        <v>189</v>
      </c>
    </row>
    <row r="31" spans="1:31" hidden="1" outlineLevel="1">
      <c r="A31" s="9">
        <v>41153</v>
      </c>
      <c r="B31" s="38">
        <v>14.676641406592417</v>
      </c>
      <c r="C31" s="38">
        <v>18.429283189136758</v>
      </c>
      <c r="D31" s="38">
        <v>14.282427684234364</v>
      </c>
      <c r="E31" s="38">
        <v>14.43170903021992</v>
      </c>
      <c r="F31" s="38">
        <v>13.261737550427219</v>
      </c>
      <c r="G31" s="38">
        <v>14.190017491582028</v>
      </c>
      <c r="H31" s="38">
        <v>19.296704575541391</v>
      </c>
      <c r="I31" s="38">
        <v>18.99847447946895</v>
      </c>
      <c r="J31" s="38">
        <v>19.348652364997839</v>
      </c>
      <c r="K31" s="38">
        <v>19.604019041934759</v>
      </c>
      <c r="L31" s="38">
        <v>19.222415842621917</v>
      </c>
      <c r="M31" s="38">
        <v>15.910917112137041</v>
      </c>
      <c r="N31" s="38">
        <v>7.4565677978145777</v>
      </c>
      <c r="O31" s="38">
        <v>7.0342000000000002</v>
      </c>
      <c r="P31" s="38">
        <v>7.4615585110389464</v>
      </c>
      <c r="Q31" s="38">
        <v>7.0594219007523922</v>
      </c>
      <c r="R31" s="38">
        <v>9.0193449123870231</v>
      </c>
      <c r="S31" s="38">
        <v>9.7777999999999992</v>
      </c>
      <c r="T31" s="152" t="s">
        <v>189</v>
      </c>
      <c r="U31" s="152" t="s">
        <v>189</v>
      </c>
      <c r="V31" s="152" t="s">
        <v>189</v>
      </c>
      <c r="W31" s="152" t="s">
        <v>189</v>
      </c>
      <c r="X31" s="152" t="s">
        <v>189</v>
      </c>
      <c r="Y31" s="152" t="s">
        <v>189</v>
      </c>
      <c r="Z31" s="152" t="s">
        <v>189</v>
      </c>
      <c r="AA31" s="152" t="s">
        <v>189</v>
      </c>
      <c r="AB31" s="152" t="s">
        <v>189</v>
      </c>
      <c r="AC31" s="152" t="s">
        <v>189</v>
      </c>
      <c r="AD31" s="152" t="s">
        <v>189</v>
      </c>
      <c r="AE31" s="152" t="s">
        <v>189</v>
      </c>
    </row>
    <row r="32" spans="1:31" hidden="1" outlineLevel="1">
      <c r="A32" s="9">
        <v>41183</v>
      </c>
      <c r="B32" s="38">
        <v>16.842998839052328</v>
      </c>
      <c r="C32" s="38">
        <v>19.493704924309402</v>
      </c>
      <c r="D32" s="38">
        <v>16.60054188118751</v>
      </c>
      <c r="E32" s="38">
        <v>17.065401106421714</v>
      </c>
      <c r="F32" s="38">
        <v>15.010036973593108</v>
      </c>
      <c r="G32" s="38">
        <v>12.212482877196507</v>
      </c>
      <c r="H32" s="38">
        <v>24.050799412363428</v>
      </c>
      <c r="I32" s="38">
        <v>20.205979767371844</v>
      </c>
      <c r="J32" s="38">
        <v>24.680790053156208</v>
      </c>
      <c r="K32" s="38">
        <v>26.214322720143183</v>
      </c>
      <c r="L32" s="38">
        <v>20.501373980395048</v>
      </c>
      <c r="M32" s="38">
        <v>12.579661520864159</v>
      </c>
      <c r="N32" s="38">
        <v>7.3707929277172202</v>
      </c>
      <c r="O32" s="38">
        <v>4.6364000000000001</v>
      </c>
      <c r="P32" s="38">
        <v>7.3951983920287869</v>
      </c>
      <c r="Q32" s="38">
        <v>6.9877248679235002</v>
      </c>
      <c r="R32" s="38">
        <v>9.5459593316635303</v>
      </c>
      <c r="S32" s="38">
        <v>11.1722</v>
      </c>
      <c r="T32" s="152" t="s">
        <v>189</v>
      </c>
      <c r="U32" s="152" t="s">
        <v>189</v>
      </c>
      <c r="V32" s="152" t="s">
        <v>189</v>
      </c>
      <c r="W32" s="152" t="s">
        <v>189</v>
      </c>
      <c r="X32" s="152" t="s">
        <v>189</v>
      </c>
      <c r="Y32" s="152" t="s">
        <v>189</v>
      </c>
      <c r="Z32" s="152" t="s">
        <v>189</v>
      </c>
      <c r="AA32" s="152" t="s">
        <v>189</v>
      </c>
      <c r="AB32" s="152" t="s">
        <v>189</v>
      </c>
      <c r="AC32" s="152" t="s">
        <v>189</v>
      </c>
      <c r="AD32" s="152" t="s">
        <v>189</v>
      </c>
      <c r="AE32" s="152" t="s">
        <v>189</v>
      </c>
    </row>
    <row r="33" spans="1:31" hidden="1" outlineLevel="1">
      <c r="A33" s="9">
        <v>41214</v>
      </c>
      <c r="B33" s="38">
        <v>20.05651065821046</v>
      </c>
      <c r="C33" s="38">
        <v>21.200380205948921</v>
      </c>
      <c r="D33" s="38">
        <v>19.947261614956368</v>
      </c>
      <c r="E33" s="38">
        <v>20.874777025903683</v>
      </c>
      <c r="F33" s="38">
        <v>13.471018945157068</v>
      </c>
      <c r="G33" s="38">
        <v>14.07</v>
      </c>
      <c r="H33" s="38">
        <v>28.276286932950295</v>
      </c>
      <c r="I33" s="38">
        <v>22.427678420274184</v>
      </c>
      <c r="J33" s="38">
        <v>29.193089231515398</v>
      </c>
      <c r="K33" s="38">
        <v>30.456870433892938</v>
      </c>
      <c r="L33" s="38">
        <v>18.538062691802129</v>
      </c>
      <c r="M33" s="38">
        <v>17.057500000000001</v>
      </c>
      <c r="N33" s="38">
        <v>7.8043219667814636</v>
      </c>
      <c r="O33" s="38">
        <v>4.8178000000000001</v>
      </c>
      <c r="P33" s="38">
        <v>7.8502343232493619</v>
      </c>
      <c r="Q33" s="38">
        <v>7.4978460643258975</v>
      </c>
      <c r="R33" s="38">
        <v>9.9879511141237689</v>
      </c>
      <c r="S33" s="38">
        <v>7.1562000000000001</v>
      </c>
      <c r="T33" s="152" t="s">
        <v>189</v>
      </c>
      <c r="U33" s="152" t="s">
        <v>189</v>
      </c>
      <c r="V33" s="152" t="s">
        <v>189</v>
      </c>
      <c r="W33" s="152" t="s">
        <v>189</v>
      </c>
      <c r="X33" s="152" t="s">
        <v>189</v>
      </c>
      <c r="Y33" s="152" t="s">
        <v>189</v>
      </c>
      <c r="Z33" s="152" t="s">
        <v>189</v>
      </c>
      <c r="AA33" s="152" t="s">
        <v>189</v>
      </c>
      <c r="AB33" s="152" t="s">
        <v>189</v>
      </c>
      <c r="AC33" s="152" t="s">
        <v>189</v>
      </c>
      <c r="AD33" s="152" t="s">
        <v>189</v>
      </c>
      <c r="AE33" s="152" t="s">
        <v>189</v>
      </c>
    </row>
    <row r="34" spans="1:31" hidden="1" outlineLevel="1">
      <c r="A34" s="9">
        <v>41244</v>
      </c>
      <c r="B34" s="38">
        <v>15.121921957293907</v>
      </c>
      <c r="C34" s="38">
        <v>19.098445108460329</v>
      </c>
      <c r="D34" s="38">
        <v>14.74198688422028</v>
      </c>
      <c r="E34" s="38">
        <v>14.955243028248139</v>
      </c>
      <c r="F34" s="38">
        <v>13.249126610967032</v>
      </c>
      <c r="G34" s="38">
        <v>13.4514</v>
      </c>
      <c r="H34" s="38">
        <v>18.958438399198073</v>
      </c>
      <c r="I34" s="38">
        <v>20.105234282556996</v>
      </c>
      <c r="J34" s="38">
        <v>18.789710659229019</v>
      </c>
      <c r="K34" s="38">
        <v>19.39379351341395</v>
      </c>
      <c r="L34" s="38">
        <v>13.564434324001516</v>
      </c>
      <c r="M34" s="38">
        <v>14.974199999999998</v>
      </c>
      <c r="N34" s="38">
        <v>8.4249859948267343</v>
      </c>
      <c r="O34" s="38">
        <v>4.6052999999999997</v>
      </c>
      <c r="P34" s="38">
        <v>8.4853859215313268</v>
      </c>
      <c r="Q34" s="38">
        <v>7.6755218004219019</v>
      </c>
      <c r="R34" s="38">
        <v>12.921646708754052</v>
      </c>
      <c r="S34" s="38">
        <v>11.8224</v>
      </c>
      <c r="T34" s="152" t="s">
        <v>189</v>
      </c>
      <c r="U34" s="152" t="s">
        <v>189</v>
      </c>
      <c r="V34" s="152" t="s">
        <v>189</v>
      </c>
      <c r="W34" s="152" t="s">
        <v>189</v>
      </c>
      <c r="X34" s="152" t="s">
        <v>189</v>
      </c>
      <c r="Y34" s="152" t="s">
        <v>189</v>
      </c>
      <c r="Z34" s="152" t="s">
        <v>189</v>
      </c>
      <c r="AA34" s="152" t="s">
        <v>189</v>
      </c>
      <c r="AB34" s="152" t="s">
        <v>189</v>
      </c>
      <c r="AC34" s="152" t="s">
        <v>189</v>
      </c>
      <c r="AD34" s="152" t="s">
        <v>189</v>
      </c>
      <c r="AE34" s="152" t="s">
        <v>189</v>
      </c>
    </row>
    <row r="35" spans="1:31" hidden="1" outlineLevel="1">
      <c r="A35" s="9">
        <v>41275</v>
      </c>
      <c r="B35" s="38">
        <v>12.92771553116739</v>
      </c>
      <c r="C35" s="38">
        <v>18.604977215912875</v>
      </c>
      <c r="D35" s="38">
        <v>12.324003205977194</v>
      </c>
      <c r="E35" s="38">
        <v>12.523317835436526</v>
      </c>
      <c r="F35" s="38">
        <v>11.821371468333833</v>
      </c>
      <c r="G35" s="38">
        <v>8.4895999999999994</v>
      </c>
      <c r="H35" s="38">
        <v>15.783156158278173</v>
      </c>
      <c r="I35" s="38">
        <v>19.184711823615132</v>
      </c>
      <c r="J35" s="38">
        <v>15.217294611424425</v>
      </c>
      <c r="K35" s="38">
        <v>15.260587488676871</v>
      </c>
      <c r="L35" s="38">
        <v>14.568605577036218</v>
      </c>
      <c r="M35" s="38">
        <v>16.602900000000002</v>
      </c>
      <c r="N35" s="38">
        <v>7.7973430525136163</v>
      </c>
      <c r="O35" s="38">
        <v>6.7850000000000001</v>
      </c>
      <c r="P35" s="38">
        <v>7.8102451123448855</v>
      </c>
      <c r="Q35" s="38">
        <v>7.818516969955092</v>
      </c>
      <c r="R35" s="38">
        <v>8.2084523318491875</v>
      </c>
      <c r="S35" s="38">
        <v>7.2508999999999997</v>
      </c>
      <c r="T35" s="38">
        <v>7.5164999999999997</v>
      </c>
      <c r="U35" s="38">
        <v>6.8956</v>
      </c>
      <c r="V35" s="38">
        <v>7.5228000000000002</v>
      </c>
      <c r="W35" s="38">
        <v>7.5397999999999996</v>
      </c>
      <c r="X35" s="38">
        <v>7.6329000000000002</v>
      </c>
      <c r="Y35" s="38">
        <v>7.2508999999999997</v>
      </c>
      <c r="Z35" s="38">
        <v>8.6851000000000003</v>
      </c>
      <c r="AA35" s="38">
        <v>5.9664000000000001</v>
      </c>
      <c r="AB35" s="38">
        <v>8.8156999999999996</v>
      </c>
      <c r="AC35" s="38">
        <v>8.2536000000000005</v>
      </c>
      <c r="AD35" s="38">
        <v>11.048999999999999</v>
      </c>
      <c r="AE35" s="38">
        <v>0</v>
      </c>
    </row>
    <row r="36" spans="1:31" hidden="1" outlineLevel="1">
      <c r="A36" s="9">
        <v>41306</v>
      </c>
      <c r="B36" s="38">
        <v>11.696204815774147</v>
      </c>
      <c r="C36" s="38">
        <v>17.81137624938923</v>
      </c>
      <c r="D36" s="38">
        <v>11.08503606094107</v>
      </c>
      <c r="E36" s="38">
        <v>10.680082079146169</v>
      </c>
      <c r="F36" s="38">
        <v>14.86113129054627</v>
      </c>
      <c r="G36" s="38">
        <v>13.369500000000002</v>
      </c>
      <c r="H36" s="38">
        <v>14.036393348379702</v>
      </c>
      <c r="I36" s="38">
        <v>18.342271948487234</v>
      </c>
      <c r="J36" s="38">
        <v>13.31181244762749</v>
      </c>
      <c r="K36" s="38">
        <v>12.786195816016869</v>
      </c>
      <c r="L36" s="38">
        <v>17.466450539006996</v>
      </c>
      <c r="M36" s="38">
        <v>15.875299999999999</v>
      </c>
      <c r="N36" s="38">
        <v>8.1121006070239936</v>
      </c>
      <c r="O36" s="38">
        <v>5.377699999999999</v>
      </c>
      <c r="P36" s="38">
        <v>8.1381001499455756</v>
      </c>
      <c r="Q36" s="38">
        <v>8.0006875807586972</v>
      </c>
      <c r="R36" s="38">
        <v>9.7197185098967047</v>
      </c>
      <c r="S36" s="38">
        <v>9.8678000000000008</v>
      </c>
      <c r="T36" s="38">
        <v>7.9381000000000004</v>
      </c>
      <c r="U36" s="38">
        <v>5.5293999999999999</v>
      </c>
      <c r="V36" s="38">
        <v>7.9522000000000004</v>
      </c>
      <c r="W36" s="38">
        <v>7.8234000000000004</v>
      </c>
      <c r="X36" s="38">
        <v>9.5565999999999995</v>
      </c>
      <c r="Y36" s="38">
        <v>9.8766999999999996</v>
      </c>
      <c r="Z36" s="38">
        <v>8.3209999999999997</v>
      </c>
      <c r="AA36" s="38">
        <v>4.0664999999999996</v>
      </c>
      <c r="AB36" s="38">
        <v>8.6019000000000005</v>
      </c>
      <c r="AC36" s="38">
        <v>8.1850000000000005</v>
      </c>
      <c r="AD36" s="38">
        <v>10.2097</v>
      </c>
      <c r="AE36" s="38">
        <v>8.2452000000000005</v>
      </c>
    </row>
    <row r="37" spans="1:31" hidden="1" outlineLevel="1">
      <c r="A37" s="9">
        <v>41334</v>
      </c>
      <c r="B37" s="38">
        <v>12.356502358610548</v>
      </c>
      <c r="C37" s="38">
        <v>17.251541142560548</v>
      </c>
      <c r="D37" s="38">
        <v>11.893296464870469</v>
      </c>
      <c r="E37" s="38">
        <v>11.280777617472241</v>
      </c>
      <c r="F37" s="38">
        <v>15.441950672815944</v>
      </c>
      <c r="G37" s="38">
        <v>13.7066</v>
      </c>
      <c r="H37" s="38">
        <v>13.82229273620479</v>
      </c>
      <c r="I37" s="38">
        <v>17.541883278836224</v>
      </c>
      <c r="J37" s="38">
        <v>13.302239436764541</v>
      </c>
      <c r="K37" s="38">
        <v>12.64828517199971</v>
      </c>
      <c r="L37" s="38">
        <v>17.916411647762811</v>
      </c>
      <c r="M37" s="38">
        <v>14.7112</v>
      </c>
      <c r="N37" s="38">
        <v>9.1458308645706534</v>
      </c>
      <c r="O37" s="38">
        <v>6.3791000000000002</v>
      </c>
      <c r="P37" s="38">
        <v>9.165830048759549</v>
      </c>
      <c r="Q37" s="38">
        <v>8.3932740250277682</v>
      </c>
      <c r="R37" s="38">
        <v>11.88023991472094</v>
      </c>
      <c r="S37" s="38">
        <v>13.0724</v>
      </c>
      <c r="T37" s="38">
        <v>9.0341000000000005</v>
      </c>
      <c r="U37" s="38">
        <v>4.9039000000000001</v>
      </c>
      <c r="V37" s="38">
        <v>9.0480999999999998</v>
      </c>
      <c r="W37" s="38">
        <v>8.1780000000000008</v>
      </c>
      <c r="X37" s="38">
        <v>12.200900000000001</v>
      </c>
      <c r="Y37" s="38">
        <v>13.1732</v>
      </c>
      <c r="Z37" s="38">
        <v>8.5588999999999995</v>
      </c>
      <c r="AA37" s="38">
        <v>6.0998999999999999</v>
      </c>
      <c r="AB37" s="38">
        <v>8.6675000000000004</v>
      </c>
      <c r="AC37" s="38">
        <v>8.1173999999999999</v>
      </c>
      <c r="AD37" s="38">
        <v>9.1625999999999994</v>
      </c>
      <c r="AE37" s="38">
        <v>12.3977</v>
      </c>
    </row>
    <row r="38" spans="1:31" hidden="1" outlineLevel="1">
      <c r="A38" s="9">
        <v>41365</v>
      </c>
      <c r="B38" s="38">
        <v>11.689804300214417</v>
      </c>
      <c r="C38" s="38">
        <v>15.343690413450449</v>
      </c>
      <c r="D38" s="38">
        <v>11.322478092853238</v>
      </c>
      <c r="E38" s="38">
        <v>11.03425656823976</v>
      </c>
      <c r="F38" s="38">
        <v>13.973436315217143</v>
      </c>
      <c r="G38" s="38">
        <v>10.858243494920021</v>
      </c>
      <c r="H38" s="38">
        <v>12.99019420295658</v>
      </c>
      <c r="I38" s="38">
        <v>16.053060469667493</v>
      </c>
      <c r="J38" s="38">
        <v>12.535447134769687</v>
      </c>
      <c r="K38" s="38">
        <v>12.125194009654775</v>
      </c>
      <c r="L38" s="38">
        <v>18.046362948590012</v>
      </c>
      <c r="M38" s="38">
        <v>14.831976726135689</v>
      </c>
      <c r="N38" s="38">
        <v>9.2024960394467357</v>
      </c>
      <c r="O38" s="38">
        <v>6.0034000000000001</v>
      </c>
      <c r="P38" s="38">
        <v>9.2637839737574854</v>
      </c>
      <c r="Q38" s="38">
        <v>8.7819404629677376</v>
      </c>
      <c r="R38" s="38">
        <v>11.14834324399445</v>
      </c>
      <c r="S38" s="38">
        <v>10.0977</v>
      </c>
      <c r="T38" s="38">
        <v>9.1674000000000007</v>
      </c>
      <c r="U38" s="38">
        <v>7.1280999999999999</v>
      </c>
      <c r="V38" s="38">
        <v>9.1951000000000001</v>
      </c>
      <c r="W38" s="38">
        <v>8.6205999999999996</v>
      </c>
      <c r="X38" s="38">
        <v>11.0915</v>
      </c>
      <c r="Y38" s="38">
        <v>10.7372</v>
      </c>
      <c r="Z38" s="38">
        <v>7.1479999999999997</v>
      </c>
      <c r="AA38" s="38">
        <v>3.21</v>
      </c>
      <c r="AB38" s="38">
        <v>7.5515999999999996</v>
      </c>
      <c r="AC38" s="38">
        <v>7.7397</v>
      </c>
      <c r="AD38" s="38">
        <v>10.291399999999999</v>
      </c>
      <c r="AE38" s="38">
        <v>0.39279999999999998</v>
      </c>
    </row>
    <row r="39" spans="1:31" hidden="1" outlineLevel="1">
      <c r="A39" s="9">
        <v>41395</v>
      </c>
      <c r="B39" s="38">
        <v>11.916309023294369</v>
      </c>
      <c r="C39" s="38">
        <v>16.895402044550934</v>
      </c>
      <c r="D39" s="38">
        <v>11.347645867541983</v>
      </c>
      <c r="E39" s="38">
        <v>11.069045649586569</v>
      </c>
      <c r="F39" s="38">
        <v>13.443946871279319</v>
      </c>
      <c r="G39" s="38">
        <v>14.760507696526341</v>
      </c>
      <c r="H39" s="38">
        <v>13.969954162737695</v>
      </c>
      <c r="I39" s="38">
        <v>17.592514374591222</v>
      </c>
      <c r="J39" s="38">
        <v>13.331234363316579</v>
      </c>
      <c r="K39" s="38">
        <v>12.924967202906027</v>
      </c>
      <c r="L39" s="38">
        <v>18.239539739963703</v>
      </c>
      <c r="M39" s="38">
        <v>15.805968753526662</v>
      </c>
      <c r="N39" s="38">
        <v>8.1564387041984485</v>
      </c>
      <c r="O39" s="38">
        <v>4.7473000000000001</v>
      </c>
      <c r="P39" s="38">
        <v>8.2110029962742157</v>
      </c>
      <c r="Q39" s="38">
        <v>7.868215881630884</v>
      </c>
      <c r="R39" s="38">
        <v>10.020369240828172</v>
      </c>
      <c r="S39" s="38">
        <v>10.305236964318659</v>
      </c>
      <c r="T39" s="38">
        <v>8.1034000000000006</v>
      </c>
      <c r="U39" s="38">
        <v>6.4375</v>
      </c>
      <c r="V39" s="38">
        <v>8.1159999999999997</v>
      </c>
      <c r="W39" s="38">
        <v>7.7275</v>
      </c>
      <c r="X39" s="38">
        <v>10.053900000000001</v>
      </c>
      <c r="Y39" s="38">
        <v>10.93</v>
      </c>
      <c r="Z39" s="38">
        <v>6.4607000000000001</v>
      </c>
      <c r="AA39" s="38">
        <v>2.6423999999999999</v>
      </c>
      <c r="AB39" s="38">
        <v>7.1250999999999998</v>
      </c>
      <c r="AC39" s="38">
        <v>6.9283999999999999</v>
      </c>
      <c r="AD39" s="38">
        <v>8.8264999999999993</v>
      </c>
      <c r="AE39" s="38">
        <v>4.8406000000000002</v>
      </c>
    </row>
    <row r="40" spans="1:31" hidden="1" outlineLevel="1">
      <c r="A40" s="9">
        <v>41426</v>
      </c>
      <c r="B40" s="38">
        <v>11.400061126994087</v>
      </c>
      <c r="C40" s="38">
        <v>15.66731471119283</v>
      </c>
      <c r="D40" s="38">
        <v>11.042182600797174</v>
      </c>
      <c r="E40" s="38">
        <v>10.850668022280745</v>
      </c>
      <c r="F40" s="38">
        <v>13.106123507164885</v>
      </c>
      <c r="G40" s="38">
        <v>10.1096</v>
      </c>
      <c r="H40" s="38">
        <v>12.64794520148887</v>
      </c>
      <c r="I40" s="38">
        <v>16.258700643941378</v>
      </c>
      <c r="J40" s="38">
        <v>12.211718296812339</v>
      </c>
      <c r="K40" s="38">
        <v>12.143866655354696</v>
      </c>
      <c r="L40" s="38">
        <v>16.949192461659088</v>
      </c>
      <c r="M40" s="38">
        <v>10.101599999999999</v>
      </c>
      <c r="N40" s="38">
        <v>8.7941658481071769</v>
      </c>
      <c r="O40" s="38">
        <v>6.0430999999999999</v>
      </c>
      <c r="P40" s="38">
        <v>8.832761752690157</v>
      </c>
      <c r="Q40" s="38">
        <v>8.4060543868689237</v>
      </c>
      <c r="R40" s="38">
        <v>10.3290876484468</v>
      </c>
      <c r="S40" s="38">
        <v>10.2041</v>
      </c>
      <c r="T40" s="38">
        <v>8.5257000000000005</v>
      </c>
      <c r="U40" s="38">
        <v>8.3046000000000006</v>
      </c>
      <c r="V40" s="38">
        <v>8.5275999999999996</v>
      </c>
      <c r="W40" s="38">
        <v>8.2291000000000007</v>
      </c>
      <c r="X40" s="38">
        <v>9.7111999999999998</v>
      </c>
      <c r="Y40" s="38">
        <v>11.0174</v>
      </c>
      <c r="Z40" s="38">
        <v>9.5657999999999994</v>
      </c>
      <c r="AA40" s="38">
        <v>2.6381000000000001</v>
      </c>
      <c r="AB40" s="38">
        <v>9.9031000000000002</v>
      </c>
      <c r="AC40" s="38">
        <v>8.0703999999999994</v>
      </c>
      <c r="AD40" s="38">
        <v>11.4765</v>
      </c>
      <c r="AE40" s="38">
        <v>3.8012999999999999</v>
      </c>
    </row>
    <row r="41" spans="1:31" hidden="1" outlineLevel="1">
      <c r="A41" s="9">
        <v>41456</v>
      </c>
      <c r="B41" s="38">
        <v>11.480796135284114</v>
      </c>
      <c r="C41" s="38">
        <v>15.497498063756169</v>
      </c>
      <c r="D41" s="38">
        <v>11.042533250895763</v>
      </c>
      <c r="E41" s="38">
        <v>10.373092953838725</v>
      </c>
      <c r="F41" s="38">
        <v>14.797750633659247</v>
      </c>
      <c r="G41" s="38">
        <v>12.545</v>
      </c>
      <c r="H41" s="38">
        <v>13.571693077206982</v>
      </c>
      <c r="I41" s="38">
        <v>16.052255250200979</v>
      </c>
      <c r="J41" s="38">
        <v>13.116648884010338</v>
      </c>
      <c r="K41" s="38">
        <v>12.268330070079379</v>
      </c>
      <c r="L41" s="38">
        <v>19.11148189012771</v>
      </c>
      <c r="M41" s="38">
        <v>13.3432</v>
      </c>
      <c r="N41" s="38">
        <v>8.3288011505748454</v>
      </c>
      <c r="O41" s="38">
        <v>5.5557999999999996</v>
      </c>
      <c r="P41" s="38">
        <v>8.3653978761686201</v>
      </c>
      <c r="Q41" s="38">
        <v>7.9089251701057872</v>
      </c>
      <c r="R41" s="38">
        <v>10.658477709699151</v>
      </c>
      <c r="S41" s="38">
        <v>9.5070000000000014</v>
      </c>
      <c r="T41" s="38">
        <v>8.2614000000000001</v>
      </c>
      <c r="U41" s="38">
        <v>6.6943000000000001</v>
      </c>
      <c r="V41" s="38">
        <v>8.2739999999999991</v>
      </c>
      <c r="W41" s="38">
        <v>7.8048000000000002</v>
      </c>
      <c r="X41" s="38">
        <v>10.622999999999999</v>
      </c>
      <c r="Y41" s="38">
        <v>11.434900000000001</v>
      </c>
      <c r="Z41" s="38">
        <v>7.5209999999999999</v>
      </c>
      <c r="AA41" s="38">
        <v>3.3397999999999999</v>
      </c>
      <c r="AB41" s="38">
        <v>7.7781000000000002</v>
      </c>
      <c r="AC41" s="38">
        <v>6.7775999999999996</v>
      </c>
      <c r="AD41" s="38">
        <v>10.777699999999999</v>
      </c>
      <c r="AE41" s="38">
        <v>1.927</v>
      </c>
    </row>
    <row r="42" spans="1:31" hidden="1" outlineLevel="1">
      <c r="A42" s="9">
        <v>41487</v>
      </c>
      <c r="B42" s="38">
        <v>11.211020597229824</v>
      </c>
      <c r="C42" s="38">
        <v>14.939137202980479</v>
      </c>
      <c r="D42" s="38">
        <v>10.888435140502569</v>
      </c>
      <c r="E42" s="38">
        <v>10.511156979775643</v>
      </c>
      <c r="F42" s="38">
        <v>14.273768022552661</v>
      </c>
      <c r="G42" s="38">
        <v>9.7709588747632399</v>
      </c>
      <c r="H42" s="38">
        <v>12.745546991527419</v>
      </c>
      <c r="I42" s="38">
        <v>15.442819734222239</v>
      </c>
      <c r="J42" s="38">
        <v>12.407581479671782</v>
      </c>
      <c r="K42" s="38">
        <v>12.083115214190016</v>
      </c>
      <c r="L42" s="38">
        <v>18.998003451383454</v>
      </c>
      <c r="M42" s="38">
        <v>9.5009999999999994</v>
      </c>
      <c r="N42" s="38">
        <v>8.0583129544462455</v>
      </c>
      <c r="O42" s="38">
        <v>7.0007000000000001</v>
      </c>
      <c r="P42" s="38">
        <v>8.0739155480911275</v>
      </c>
      <c r="Q42" s="38">
        <v>7.3455243449507828</v>
      </c>
      <c r="R42" s="38">
        <v>10.41212349426727</v>
      </c>
      <c r="S42" s="38">
        <v>10.592126627362717</v>
      </c>
      <c r="T42" s="38">
        <v>7.9390000000000001</v>
      </c>
      <c r="U42" s="38">
        <v>8.5538000000000007</v>
      </c>
      <c r="V42" s="38">
        <v>7.9343000000000004</v>
      </c>
      <c r="W42" s="38">
        <v>7.1773999999999996</v>
      </c>
      <c r="X42" s="38">
        <v>10.271800000000001</v>
      </c>
      <c r="Y42" s="38">
        <v>10.6616</v>
      </c>
      <c r="Z42" s="38">
        <v>8.1227999999999998</v>
      </c>
      <c r="AA42" s="38">
        <v>5.1718999999999999</v>
      </c>
      <c r="AB42" s="38">
        <v>8.6046999999999993</v>
      </c>
      <c r="AC42" s="38">
        <v>7.4935999999999998</v>
      </c>
      <c r="AD42" s="38">
        <v>12.1891</v>
      </c>
      <c r="AE42" s="38">
        <v>7.5948000000000002</v>
      </c>
    </row>
    <row r="43" spans="1:31" hidden="1" outlineLevel="1">
      <c r="A43" s="9">
        <v>41518</v>
      </c>
      <c r="B43" s="38">
        <v>11.339383687153317</v>
      </c>
      <c r="C43" s="38">
        <v>14.889294150018866</v>
      </c>
      <c r="D43" s="38">
        <v>10.971695861561942</v>
      </c>
      <c r="E43" s="38">
        <v>10.318953830102714</v>
      </c>
      <c r="F43" s="38">
        <v>15.866592713109121</v>
      </c>
      <c r="G43" s="38">
        <v>14.013785946286657</v>
      </c>
      <c r="H43" s="38">
        <v>12.713664976948181</v>
      </c>
      <c r="I43" s="38">
        <v>15.222871905188113</v>
      </c>
      <c r="J43" s="38">
        <v>12.340735336327397</v>
      </c>
      <c r="K43" s="38">
        <v>11.494666393647135</v>
      </c>
      <c r="L43" s="38">
        <v>18.828762204971117</v>
      </c>
      <c r="M43" s="38">
        <v>16.12</v>
      </c>
      <c r="N43" s="38">
        <v>8.1410258921771135</v>
      </c>
      <c r="O43" s="38">
        <v>5.9172000000000002</v>
      </c>
      <c r="P43" s="38">
        <v>8.1662025554021813</v>
      </c>
      <c r="Q43" s="38">
        <v>7.8872153109227945</v>
      </c>
      <c r="R43" s="38">
        <v>9.8591662869038306</v>
      </c>
      <c r="S43" s="38">
        <v>11.302498639580472</v>
      </c>
      <c r="T43" s="38">
        <v>7.9619999999999997</v>
      </c>
      <c r="U43" s="38">
        <v>7.0932000000000004</v>
      </c>
      <c r="V43" s="38">
        <v>7.9695999999999998</v>
      </c>
      <c r="W43" s="38">
        <v>7.6810999999999998</v>
      </c>
      <c r="X43" s="38">
        <v>9.8446999999999996</v>
      </c>
      <c r="Y43" s="38">
        <v>11.4574</v>
      </c>
      <c r="Z43" s="38">
        <v>8.7576000000000001</v>
      </c>
      <c r="AA43" s="38">
        <v>3.1025999999999998</v>
      </c>
      <c r="AB43" s="38">
        <v>9.0507000000000009</v>
      </c>
      <c r="AC43" s="38">
        <v>8.8596000000000004</v>
      </c>
      <c r="AD43" s="38">
        <v>9.6085999999999991</v>
      </c>
      <c r="AE43" s="38">
        <v>7.6319999999999997</v>
      </c>
    </row>
    <row r="44" spans="1:31" hidden="1" outlineLevel="1">
      <c r="A44" s="9">
        <v>41548</v>
      </c>
      <c r="B44" s="38">
        <v>10.682800789010063</v>
      </c>
      <c r="C44" s="38">
        <v>11.979078195864354</v>
      </c>
      <c r="D44" s="38">
        <v>10.516247321613749</v>
      </c>
      <c r="E44" s="38">
        <v>9.6277291163500855</v>
      </c>
      <c r="F44" s="38">
        <v>14.589176846272055</v>
      </c>
      <c r="G44" s="38">
        <v>12.096299999999999</v>
      </c>
      <c r="H44" s="38">
        <v>11.972113640883885</v>
      </c>
      <c r="I44" s="38">
        <v>12.179883026774808</v>
      </c>
      <c r="J44" s="38">
        <v>11.930313665570425</v>
      </c>
      <c r="K44" s="38">
        <v>10.648467983752179</v>
      </c>
      <c r="L44" s="38">
        <v>20.082471596096394</v>
      </c>
      <c r="M44" s="38">
        <v>13.7773</v>
      </c>
      <c r="N44" s="38">
        <v>8.1973122805819898</v>
      </c>
      <c r="O44" s="38">
        <v>5.6426999999999996</v>
      </c>
      <c r="P44" s="38">
        <v>8.2238188512583807</v>
      </c>
      <c r="Q44" s="38">
        <v>7.7205650157809131</v>
      </c>
      <c r="R44" s="38">
        <v>9.5773700581485706</v>
      </c>
      <c r="S44" s="38">
        <v>10.613200000000001</v>
      </c>
      <c r="T44" s="38">
        <v>8.0442999999999998</v>
      </c>
      <c r="U44" s="38">
        <v>6.9355000000000002</v>
      </c>
      <c r="V44" s="38">
        <v>8.0520999999999994</v>
      </c>
      <c r="W44" s="38">
        <v>7.4473000000000003</v>
      </c>
      <c r="X44" s="38">
        <v>9.5394000000000005</v>
      </c>
      <c r="Y44" s="38">
        <v>10.6188</v>
      </c>
      <c r="Z44" s="38">
        <v>8.6206999999999994</v>
      </c>
      <c r="AA44" s="38">
        <v>3.5714999999999999</v>
      </c>
      <c r="AB44" s="38">
        <v>8.9329999999999998</v>
      </c>
      <c r="AC44" s="38">
        <v>8.7323000000000004</v>
      </c>
      <c r="AD44" s="38">
        <v>10.528</v>
      </c>
      <c r="AE44" s="38">
        <v>8.3638999999999992</v>
      </c>
    </row>
    <row r="45" spans="1:31" hidden="1" outlineLevel="1">
      <c r="A45" s="9">
        <v>41579</v>
      </c>
      <c r="B45" s="38">
        <v>11.306947225324958</v>
      </c>
      <c r="C45" s="38">
        <v>13.990632135784917</v>
      </c>
      <c r="D45" s="38">
        <v>11.024242336565191</v>
      </c>
      <c r="E45" s="38">
        <v>10.223734780028449</v>
      </c>
      <c r="F45" s="38">
        <v>15.666173718585863</v>
      </c>
      <c r="G45" s="38">
        <v>12.238958695321411</v>
      </c>
      <c r="H45" s="38">
        <v>13.077901541804776</v>
      </c>
      <c r="I45" s="38">
        <v>14.331753436325398</v>
      </c>
      <c r="J45" s="38">
        <v>12.872510464438237</v>
      </c>
      <c r="K45" s="38">
        <v>11.748302705585537</v>
      </c>
      <c r="L45" s="38">
        <v>20.282070680363141</v>
      </c>
      <c r="M45" s="38">
        <v>17.249300000000002</v>
      </c>
      <c r="N45" s="38">
        <v>8.007540102516991</v>
      </c>
      <c r="O45" s="38">
        <v>5.5457000000000001</v>
      </c>
      <c r="P45" s="38">
        <v>8.0339289306571189</v>
      </c>
      <c r="Q45" s="38">
        <v>7.5082000000000004</v>
      </c>
      <c r="R45" s="38">
        <v>10.093207820216263</v>
      </c>
      <c r="S45" s="38">
        <v>9.4565390986496904</v>
      </c>
      <c r="T45" s="38">
        <v>7.8383000000000003</v>
      </c>
      <c r="U45" s="38">
        <v>7.9271000000000003</v>
      </c>
      <c r="V45" s="38">
        <v>7.8377999999999997</v>
      </c>
      <c r="W45" s="38">
        <v>7.3170999999999999</v>
      </c>
      <c r="X45" s="38">
        <v>9.8238000000000003</v>
      </c>
      <c r="Y45" s="38">
        <v>9.4573</v>
      </c>
      <c r="Z45" s="38">
        <v>8.8058999999999994</v>
      </c>
      <c r="AA45" s="38">
        <v>3.4950000000000001</v>
      </c>
      <c r="AB45" s="38">
        <v>9.2235999999999994</v>
      </c>
      <c r="AC45" s="38">
        <v>8.2803000000000004</v>
      </c>
      <c r="AD45" s="38">
        <v>11.690099999999999</v>
      </c>
      <c r="AE45" s="38">
        <v>8.0396000000000001</v>
      </c>
    </row>
    <row r="46" spans="1:31" hidden="1" outlineLevel="1">
      <c r="A46" s="9">
        <v>41609</v>
      </c>
      <c r="B46" s="38">
        <v>13.187100757079376</v>
      </c>
      <c r="C46" s="38">
        <v>16.865452660334835</v>
      </c>
      <c r="D46" s="38">
        <v>12.857307254255485</v>
      </c>
      <c r="E46" s="38">
        <v>12.741443131609069</v>
      </c>
      <c r="F46" s="38">
        <v>14.107268753296854</v>
      </c>
      <c r="G46" s="38">
        <v>11.347587973295589</v>
      </c>
      <c r="H46" s="38">
        <v>16.212800768573384</v>
      </c>
      <c r="I46" s="38">
        <v>17.276899807675743</v>
      </c>
      <c r="J46" s="38">
        <v>16.061264798769972</v>
      </c>
      <c r="K46" s="38">
        <v>15.97193853416135</v>
      </c>
      <c r="L46" s="38">
        <v>17.72023716413522</v>
      </c>
      <c r="M46" s="38">
        <v>11.205124273454546</v>
      </c>
      <c r="N46" s="38">
        <v>7.8744652313350008</v>
      </c>
      <c r="O46" s="38">
        <v>5.4427000000000003</v>
      </c>
      <c r="P46" s="38">
        <v>7.8938679442069919</v>
      </c>
      <c r="Q46" s="38">
        <v>7.3680162856097073</v>
      </c>
      <c r="R46" s="38">
        <v>10.723553670657543</v>
      </c>
      <c r="S46" s="38">
        <v>11.456599999999998</v>
      </c>
      <c r="T46" s="38">
        <v>7.5922000000000001</v>
      </c>
      <c r="U46" s="38">
        <v>6.3265000000000002</v>
      </c>
      <c r="V46" s="38">
        <v>7.6003999999999996</v>
      </c>
      <c r="W46" s="38">
        <v>7.0656999999999996</v>
      </c>
      <c r="X46" s="38">
        <v>10.587999999999999</v>
      </c>
      <c r="Y46" s="38">
        <v>11.513500000000001</v>
      </c>
      <c r="Z46" s="38">
        <v>9.7942</v>
      </c>
      <c r="AA46" s="38">
        <v>3.0871</v>
      </c>
      <c r="AB46" s="38">
        <v>9.9814000000000007</v>
      </c>
      <c r="AC46" s="38">
        <v>9.4788999999999994</v>
      </c>
      <c r="AD46" s="38">
        <v>11.4139</v>
      </c>
      <c r="AE46" s="38">
        <v>9.5216999999999992</v>
      </c>
    </row>
    <row r="47" spans="1:31" hidden="1" outlineLevel="1">
      <c r="A47" s="9">
        <v>41640</v>
      </c>
      <c r="B47" s="38">
        <v>11.570259585747955</v>
      </c>
      <c r="C47" s="38">
        <v>14.467682717685298</v>
      </c>
      <c r="D47" s="38">
        <v>11.275085456840094</v>
      </c>
      <c r="E47" s="38">
        <v>10.94303475035967</v>
      </c>
      <c r="F47" s="38">
        <v>15.10027740891781</v>
      </c>
      <c r="G47" s="38">
        <v>9.4169</v>
      </c>
      <c r="H47" s="38">
        <v>12.879290462619725</v>
      </c>
      <c r="I47" s="38">
        <v>14.885604253320459</v>
      </c>
      <c r="J47" s="38">
        <v>12.60379374108051</v>
      </c>
      <c r="K47" s="38">
        <v>12.159539334549935</v>
      </c>
      <c r="L47" s="38">
        <v>18.737767015171286</v>
      </c>
      <c r="M47" s="38">
        <v>9.9120000000000008</v>
      </c>
      <c r="N47" s="38">
        <v>7.9739222828045655</v>
      </c>
      <c r="O47" s="38">
        <v>5.0819000000000001</v>
      </c>
      <c r="P47" s="38">
        <v>8.0172216857365548</v>
      </c>
      <c r="Q47" s="38">
        <v>7.7926699809222661</v>
      </c>
      <c r="R47" s="38">
        <v>9.4293627906721085</v>
      </c>
      <c r="S47" s="38">
        <v>8.2270000000000003</v>
      </c>
      <c r="T47" s="38">
        <v>7.7701000000000002</v>
      </c>
      <c r="U47" s="38">
        <v>6.2206000000000001</v>
      </c>
      <c r="V47" s="38">
        <v>7.7870999999999997</v>
      </c>
      <c r="W47" s="38">
        <v>7.4962</v>
      </c>
      <c r="X47" s="38">
        <v>9.5517000000000003</v>
      </c>
      <c r="Y47" s="38">
        <v>8.2471999999999994</v>
      </c>
      <c r="Z47" s="38">
        <v>8.4154</v>
      </c>
      <c r="AA47" s="38">
        <v>3.0059</v>
      </c>
      <c r="AB47" s="38">
        <v>8.7337000000000007</v>
      </c>
      <c r="AC47" s="38">
        <v>8.8233999999999995</v>
      </c>
      <c r="AD47" s="38">
        <v>8.4083000000000006</v>
      </c>
      <c r="AE47" s="38">
        <v>7.6319999999999997</v>
      </c>
    </row>
    <row r="48" spans="1:31" hidden="1" outlineLevel="1">
      <c r="A48" s="9">
        <v>41671</v>
      </c>
      <c r="B48" s="38">
        <v>14.565427698640292</v>
      </c>
      <c r="C48" s="38">
        <v>14.876779853041965</v>
      </c>
      <c r="D48" s="38">
        <v>14.544010520087346</v>
      </c>
      <c r="E48" s="38">
        <v>14.934964235987454</v>
      </c>
      <c r="F48" s="38">
        <v>12.885473249094009</v>
      </c>
      <c r="G48" s="38">
        <v>12.603899999999999</v>
      </c>
      <c r="H48" s="38">
        <v>19.440299151169373</v>
      </c>
      <c r="I48" s="38">
        <v>15.079477741274216</v>
      </c>
      <c r="J48" s="38">
        <v>19.970216106636308</v>
      </c>
      <c r="K48" s="38">
        <v>20.754293120834422</v>
      </c>
      <c r="L48" s="38">
        <v>16.969415619553907</v>
      </c>
      <c r="M48" s="38">
        <v>14.338000000000001</v>
      </c>
      <c r="N48" s="38">
        <v>7.8440012597402422</v>
      </c>
      <c r="O48" s="38">
        <v>6.5858155297395591</v>
      </c>
      <c r="P48" s="38">
        <v>7.8486170143465577</v>
      </c>
      <c r="Q48" s="38">
        <v>7.5794720272600529</v>
      </c>
      <c r="R48" s="38">
        <v>8.9672920535454725</v>
      </c>
      <c r="S48" s="38">
        <v>8.8063000000000002</v>
      </c>
      <c r="T48" s="38">
        <v>7.7268999999999997</v>
      </c>
      <c r="U48" s="38">
        <v>6.2347000000000001</v>
      </c>
      <c r="V48" s="38">
        <v>7.7316000000000003</v>
      </c>
      <c r="W48" s="38">
        <v>7.4173</v>
      </c>
      <c r="X48" s="38">
        <v>8.9649000000000001</v>
      </c>
      <c r="Y48" s="38">
        <v>9.0387000000000004</v>
      </c>
      <c r="Z48" s="38">
        <v>8.7143999999999995</v>
      </c>
      <c r="AA48" s="38">
        <v>7.8731999999999998</v>
      </c>
      <c r="AB48" s="38">
        <v>8.7241999999999997</v>
      </c>
      <c r="AC48" s="38">
        <v>8.9080999999999992</v>
      </c>
      <c r="AD48" s="38">
        <v>8.0172000000000008</v>
      </c>
      <c r="AE48" s="38">
        <v>7.4855999999999998</v>
      </c>
    </row>
    <row r="49" spans="1:31" hidden="1" outlineLevel="1">
      <c r="A49" s="9">
        <v>41699</v>
      </c>
      <c r="B49" s="38">
        <v>15.162695889200144</v>
      </c>
      <c r="C49" s="38">
        <v>15.072458746430167</v>
      </c>
      <c r="D49" s="38">
        <v>15.170553507445316</v>
      </c>
      <c r="E49" s="38">
        <v>15.158062997918915</v>
      </c>
      <c r="F49" s="38">
        <v>15.396198197439967</v>
      </c>
      <c r="G49" s="38">
        <v>14.784700000000001</v>
      </c>
      <c r="H49" s="38">
        <v>19.441960832819333</v>
      </c>
      <c r="I49" s="38">
        <v>15.438192683875664</v>
      </c>
      <c r="J49" s="38">
        <v>20.006442280018863</v>
      </c>
      <c r="K49" s="38">
        <v>20.115816787306969</v>
      </c>
      <c r="L49" s="38">
        <v>19.296398135453973</v>
      </c>
      <c r="M49" s="38">
        <v>16.788799999999998</v>
      </c>
      <c r="N49" s="38">
        <v>8.1993632778682457</v>
      </c>
      <c r="O49" s="38">
        <v>5.4970999999999997</v>
      </c>
      <c r="P49" s="38">
        <v>8.2202633925057178</v>
      </c>
      <c r="Q49" s="38">
        <v>8.0295887870451601</v>
      </c>
      <c r="R49" s="38">
        <v>9.8807101489785545</v>
      </c>
      <c r="S49" s="38">
        <v>11.7324</v>
      </c>
      <c r="T49" s="38">
        <v>8.1981999999999999</v>
      </c>
      <c r="U49" s="38">
        <v>5.4211</v>
      </c>
      <c r="V49" s="38">
        <v>8.2187999999999999</v>
      </c>
      <c r="W49" s="38">
        <v>7.9973000000000001</v>
      </c>
      <c r="X49" s="38">
        <v>10.6692</v>
      </c>
      <c r="Y49" s="38">
        <v>12.9793</v>
      </c>
      <c r="Z49" s="38">
        <v>7.2443</v>
      </c>
      <c r="AA49" s="38">
        <v>5.9608999999999996</v>
      </c>
      <c r="AB49" s="38">
        <v>7.2601000000000004</v>
      </c>
      <c r="AC49" s="38">
        <v>7.08</v>
      </c>
      <c r="AD49" s="38">
        <v>7.7519</v>
      </c>
      <c r="AE49" s="38">
        <v>7.7363</v>
      </c>
    </row>
    <row r="50" spans="1:31" hidden="1" outlineLevel="1">
      <c r="A50" s="9">
        <v>41730</v>
      </c>
      <c r="B50" s="38">
        <v>13.609089585887777</v>
      </c>
      <c r="C50" s="38">
        <v>13.512276388705757</v>
      </c>
      <c r="D50" s="38">
        <v>13.616781332793217</v>
      </c>
      <c r="E50" s="38">
        <v>13.720683970167542</v>
      </c>
      <c r="F50" s="38">
        <v>14.197949127689371</v>
      </c>
      <c r="G50" s="38">
        <v>12.106699534936423</v>
      </c>
      <c r="H50" s="38">
        <v>16.605588302971984</v>
      </c>
      <c r="I50" s="38">
        <v>13.954205966117081</v>
      </c>
      <c r="J50" s="38">
        <v>16.960016660431322</v>
      </c>
      <c r="K50" s="38">
        <v>17.349692334229012</v>
      </c>
      <c r="L50" s="38">
        <v>17.548260249132454</v>
      </c>
      <c r="M50" s="38">
        <v>13.394411436831135</v>
      </c>
      <c r="N50" s="38">
        <v>9.2452674414029481</v>
      </c>
      <c r="O50" s="38">
        <v>5.7182000000000004</v>
      </c>
      <c r="P50" s="38">
        <v>9.2798664603882397</v>
      </c>
      <c r="Q50" s="38">
        <v>8.7644251306807117</v>
      </c>
      <c r="R50" s="38">
        <v>11.636084679701483</v>
      </c>
      <c r="S50" s="38">
        <v>10.132400000000001</v>
      </c>
      <c r="T50" s="38">
        <v>9.3606999999999996</v>
      </c>
      <c r="U50" s="38">
        <v>7.5030000000000001</v>
      </c>
      <c r="V50" s="38">
        <v>9.3664000000000005</v>
      </c>
      <c r="W50" s="38">
        <v>8.8239999999999998</v>
      </c>
      <c r="X50" s="38">
        <v>11.850099999999999</v>
      </c>
      <c r="Y50" s="38">
        <v>10.1755</v>
      </c>
      <c r="Z50" s="38">
        <v>7.484</v>
      </c>
      <c r="AA50" s="38">
        <v>5.0198999999999998</v>
      </c>
      <c r="AB50" s="38">
        <v>7.7041000000000004</v>
      </c>
      <c r="AC50" s="38">
        <v>7.3357000000000001</v>
      </c>
      <c r="AD50" s="38">
        <v>9.5587999999999997</v>
      </c>
      <c r="AE50" s="38">
        <v>7.6319999999999997</v>
      </c>
    </row>
    <row r="51" spans="1:31" hidden="1" outlineLevel="1">
      <c r="A51" s="9">
        <v>41760</v>
      </c>
      <c r="B51" s="38">
        <v>13.463739060062682</v>
      </c>
      <c r="C51" s="38">
        <v>19.071592623937622</v>
      </c>
      <c r="D51" s="38">
        <v>13.096876235845368</v>
      </c>
      <c r="E51" s="38">
        <v>13.01003072567369</v>
      </c>
      <c r="F51" s="38">
        <v>12.86399580636199</v>
      </c>
      <c r="G51" s="38">
        <v>16.776700000000002</v>
      </c>
      <c r="H51" s="38">
        <v>17.126342512071155</v>
      </c>
      <c r="I51" s="38">
        <v>19.399196284349699</v>
      </c>
      <c r="J51" s="38">
        <v>16.850949268166527</v>
      </c>
      <c r="K51" s="38">
        <v>16.591313391882363</v>
      </c>
      <c r="L51" s="38">
        <v>17.419151807702402</v>
      </c>
      <c r="M51" s="38">
        <v>25.575500000000002</v>
      </c>
      <c r="N51" s="38">
        <v>8.8682546348660569</v>
      </c>
      <c r="O51" s="38">
        <v>3.1846000000000001</v>
      </c>
      <c r="P51" s="38">
        <v>8.8841543171526443</v>
      </c>
      <c r="Q51" s="38">
        <v>8.6331000000000007</v>
      </c>
      <c r="R51" s="38">
        <v>9.5953171630129788</v>
      </c>
      <c r="S51" s="38">
        <v>11.449299999999999</v>
      </c>
      <c r="T51" s="38">
        <v>8.7089999999999996</v>
      </c>
      <c r="U51" s="38">
        <v>5.7390999999999996</v>
      </c>
      <c r="V51" s="38">
        <v>8.7104999999999997</v>
      </c>
      <c r="W51" s="38">
        <v>8.5818999999999992</v>
      </c>
      <c r="X51" s="38">
        <v>9.5221999999999998</v>
      </c>
      <c r="Y51" s="38">
        <v>9.1789000000000005</v>
      </c>
      <c r="Z51" s="38">
        <v>9.8475000000000001</v>
      </c>
      <c r="AA51" s="38">
        <v>2.7033999999999998</v>
      </c>
      <c r="AB51" s="38">
        <v>10.0069</v>
      </c>
      <c r="AC51" s="38">
        <v>8.7370000000000001</v>
      </c>
      <c r="AD51" s="38">
        <v>9.6823999999999995</v>
      </c>
      <c r="AE51" s="38">
        <v>21.7669</v>
      </c>
    </row>
    <row r="52" spans="1:31" hidden="1" outlineLevel="1">
      <c r="A52" s="9">
        <v>41791</v>
      </c>
      <c r="B52" s="38">
        <v>13.341928441793659</v>
      </c>
      <c r="C52" s="38">
        <v>16.565429781384921</v>
      </c>
      <c r="D52" s="38">
        <v>13.124144772876619</v>
      </c>
      <c r="E52" s="38">
        <v>13.128622337125945</v>
      </c>
      <c r="F52" s="38">
        <v>13.528591979283748</v>
      </c>
      <c r="G52" s="38">
        <v>12.2357</v>
      </c>
      <c r="H52" s="38">
        <v>16.214280020479006</v>
      </c>
      <c r="I52" s="38">
        <v>16.930269235149023</v>
      </c>
      <c r="J52" s="38">
        <v>16.131949961805248</v>
      </c>
      <c r="K52" s="38">
        <v>15.983330123580282</v>
      </c>
      <c r="L52" s="38">
        <v>17.67135778397196</v>
      </c>
      <c r="M52" s="38">
        <v>19.661300000000001</v>
      </c>
      <c r="N52" s="38">
        <v>9.0850155979556728</v>
      </c>
      <c r="O52" s="38">
        <v>3.3071999999999999</v>
      </c>
      <c r="P52" s="38">
        <v>9.109415235708477</v>
      </c>
      <c r="Q52" s="38">
        <v>8.4558999999999997</v>
      </c>
      <c r="R52" s="38">
        <v>11.737898060713308</v>
      </c>
      <c r="S52" s="38">
        <v>10.210000000000001</v>
      </c>
      <c r="T52" s="38">
        <v>9.0524000000000004</v>
      </c>
      <c r="U52" s="38">
        <v>4.0189000000000004</v>
      </c>
      <c r="V52" s="38">
        <v>9.0640999999999998</v>
      </c>
      <c r="W52" s="38">
        <v>8.3841000000000001</v>
      </c>
      <c r="X52" s="38">
        <v>12.209</v>
      </c>
      <c r="Y52" s="38">
        <v>10.013299999999999</v>
      </c>
      <c r="Z52" s="38">
        <v>8.8450000000000006</v>
      </c>
      <c r="AA52" s="38">
        <v>2.581</v>
      </c>
      <c r="AB52" s="38">
        <v>9.0410000000000004</v>
      </c>
      <c r="AC52" s="38">
        <v>8.8245000000000005</v>
      </c>
      <c r="AD52" s="38">
        <v>8.3148999999999997</v>
      </c>
      <c r="AE52" s="38">
        <v>12.616199999999999</v>
      </c>
    </row>
    <row r="53" spans="1:31" hidden="1" outlineLevel="1">
      <c r="A53" s="9">
        <v>41821</v>
      </c>
      <c r="B53" s="38">
        <v>12.424790314406639</v>
      </c>
      <c r="C53" s="38">
        <v>14.623405984366139</v>
      </c>
      <c r="D53" s="38">
        <v>12.230804645254064</v>
      </c>
      <c r="E53" s="38">
        <v>11.822844389088814</v>
      </c>
      <c r="F53" s="38">
        <v>15.870015587084922</v>
      </c>
      <c r="G53" s="38">
        <v>13.126300000000001</v>
      </c>
      <c r="H53" s="38">
        <v>14.476008993197533</v>
      </c>
      <c r="I53" s="38">
        <v>14.948446606475423</v>
      </c>
      <c r="J53" s="38">
        <v>14.412183575274179</v>
      </c>
      <c r="K53" s="38">
        <v>14.143432462437156</v>
      </c>
      <c r="L53" s="38">
        <v>18.892161700765641</v>
      </c>
      <c r="M53" s="38">
        <v>13.724899999999998</v>
      </c>
      <c r="N53" s="38">
        <v>8.3882620225262734</v>
      </c>
      <c r="O53" s="38">
        <v>2.9386000000000001</v>
      </c>
      <c r="P53" s="38">
        <v>8.4239605899553425</v>
      </c>
      <c r="Q53" s="38">
        <v>8.2893408649069809</v>
      </c>
      <c r="R53" s="38">
        <v>10.263432717510604</v>
      </c>
      <c r="S53" s="38">
        <v>8.4803999999999995</v>
      </c>
      <c r="T53" s="38">
        <v>8.3811999999999998</v>
      </c>
      <c r="U53" s="38">
        <v>3.3363</v>
      </c>
      <c r="V53" s="38">
        <v>8.3933</v>
      </c>
      <c r="W53" s="38">
        <v>8.2619000000000007</v>
      </c>
      <c r="X53" s="38">
        <v>10.760400000000001</v>
      </c>
      <c r="Y53" s="38">
        <v>8.3928999999999991</v>
      </c>
      <c r="Z53" s="38">
        <v>7.8417000000000003</v>
      </c>
      <c r="AA53" s="38">
        <v>2.7402000000000002</v>
      </c>
      <c r="AB53" s="38">
        <v>8.1220999999999997</v>
      </c>
      <c r="AC53" s="38">
        <v>7.8428000000000004</v>
      </c>
      <c r="AD53" s="38">
        <v>8.8134999999999994</v>
      </c>
      <c r="AE53" s="38">
        <v>9.1515000000000004</v>
      </c>
    </row>
    <row r="54" spans="1:31" hidden="1" outlineLevel="1">
      <c r="A54" s="9">
        <v>41852</v>
      </c>
      <c r="B54" s="38">
        <v>11.940947979976865</v>
      </c>
      <c r="C54" s="38">
        <v>18.609914631625049</v>
      </c>
      <c r="D54" s="38">
        <v>11.517903637634843</v>
      </c>
      <c r="E54" s="38">
        <v>11.355266337498723</v>
      </c>
      <c r="F54" s="38">
        <v>13.546282932816297</v>
      </c>
      <c r="G54" s="38">
        <v>8.8928999999999991</v>
      </c>
      <c r="H54" s="38">
        <v>15.009450407609711</v>
      </c>
      <c r="I54" s="38">
        <v>18.972439766698077</v>
      </c>
      <c r="J54" s="38">
        <v>14.520310202445454</v>
      </c>
      <c r="K54" s="38">
        <v>14.353072895136842</v>
      </c>
      <c r="L54" s="38">
        <v>16.659209716522344</v>
      </c>
      <c r="M54" s="38">
        <v>9.4222000000000001</v>
      </c>
      <c r="N54" s="38">
        <v>8.4842011264943658</v>
      </c>
      <c r="O54" s="38">
        <v>4.0384000000000002</v>
      </c>
      <c r="P54" s="38">
        <v>8.4980000982241393</v>
      </c>
      <c r="Q54" s="38">
        <v>8.3605221837541652</v>
      </c>
      <c r="R54" s="38">
        <v>9.8484172465756146</v>
      </c>
      <c r="S54" s="38">
        <v>8.5725999999999996</v>
      </c>
      <c r="T54" s="38">
        <v>8.4716000000000005</v>
      </c>
      <c r="U54" s="38">
        <v>4.7969999999999997</v>
      </c>
      <c r="V54" s="38">
        <v>8.4778000000000002</v>
      </c>
      <c r="W54" s="38">
        <v>8.3333999999999993</v>
      </c>
      <c r="X54" s="38">
        <v>10.1265</v>
      </c>
      <c r="Y54" s="38">
        <v>8.4603000000000002</v>
      </c>
      <c r="Z54" s="38">
        <v>7.5346000000000002</v>
      </c>
      <c r="AA54" s="38">
        <v>3.2238000000000002</v>
      </c>
      <c r="AB54" s="38">
        <v>7.6753</v>
      </c>
      <c r="AC54" s="38">
        <v>7.3672000000000004</v>
      </c>
      <c r="AD54" s="38">
        <v>7.9555999999999996</v>
      </c>
      <c r="AE54" s="38">
        <v>9.3859999999999992</v>
      </c>
    </row>
    <row r="55" spans="1:31" hidden="1" outlineLevel="1" collapsed="1">
      <c r="A55" s="9">
        <v>41883</v>
      </c>
      <c r="B55" s="38">
        <v>13.369617801143136</v>
      </c>
      <c r="C55" s="38">
        <v>17.954984898704144</v>
      </c>
      <c r="D55" s="38">
        <v>12.936327439835368</v>
      </c>
      <c r="E55" s="38">
        <v>12.557580335849289</v>
      </c>
      <c r="F55" s="38">
        <v>16.257236023506636</v>
      </c>
      <c r="G55" s="38">
        <v>16.57</v>
      </c>
      <c r="H55" s="38">
        <v>14.927108830512079</v>
      </c>
      <c r="I55" s="38">
        <v>18.370974541185074</v>
      </c>
      <c r="J55" s="38">
        <v>14.482055619535737</v>
      </c>
      <c r="K55" s="38">
        <v>14.108004853380338</v>
      </c>
      <c r="L55" s="38">
        <v>17.395312457074702</v>
      </c>
      <c r="M55" s="38">
        <v>16.653400000000001</v>
      </c>
      <c r="N55" s="38">
        <v>9.0815401480543603</v>
      </c>
      <c r="O55" s="38">
        <v>3.3357999999999999</v>
      </c>
      <c r="P55" s="38">
        <v>9.1335349481199639</v>
      </c>
      <c r="Q55" s="38">
        <v>8.9626667340423243</v>
      </c>
      <c r="R55" s="38">
        <v>11.667</v>
      </c>
      <c r="S55" s="38">
        <v>11.7272</v>
      </c>
      <c r="T55" s="38">
        <v>8.9596999999999998</v>
      </c>
      <c r="U55" s="38">
        <v>9.4540000000000006</v>
      </c>
      <c r="V55" s="38">
        <v>8.9588000000000001</v>
      </c>
      <c r="W55" s="38">
        <v>8.7589000000000006</v>
      </c>
      <c r="X55" s="38">
        <v>11.8154</v>
      </c>
      <c r="Y55" s="38">
        <v>13.6739</v>
      </c>
      <c r="Z55" s="38">
        <v>8.1710999999999991</v>
      </c>
      <c r="AA55" s="38">
        <v>2.1118000000000001</v>
      </c>
      <c r="AB55" s="38">
        <v>8.5969999999999995</v>
      </c>
      <c r="AC55" s="38">
        <v>8.4365000000000006</v>
      </c>
      <c r="AD55" s="38">
        <v>10.6343</v>
      </c>
      <c r="AE55" s="38">
        <v>8.1766000000000005</v>
      </c>
    </row>
    <row r="56" spans="1:31" hidden="1" outlineLevel="1" collapsed="1">
      <c r="A56" s="9">
        <v>41913</v>
      </c>
      <c r="B56" s="38">
        <v>12.204372787084958</v>
      </c>
      <c r="C56" s="38">
        <v>15.198017886345154</v>
      </c>
      <c r="D56" s="38">
        <v>11.959363941713223</v>
      </c>
      <c r="E56" s="38">
        <v>11.751180568191975</v>
      </c>
      <c r="F56" s="38">
        <v>14.113201237514176</v>
      </c>
      <c r="G56" s="38">
        <v>10.5108</v>
      </c>
      <c r="H56" s="38">
        <v>14.750445146654391</v>
      </c>
      <c r="I56" s="38">
        <v>15.364696429418133</v>
      </c>
      <c r="J56" s="38">
        <v>14.66341818806991</v>
      </c>
      <c r="K56" s="38">
        <v>14.306033496031512</v>
      </c>
      <c r="L56" s="38">
        <v>17.857095995609814</v>
      </c>
      <c r="M56" s="38">
        <v>15.972899999999999</v>
      </c>
      <c r="N56" s="38">
        <v>8.3824000000000005</v>
      </c>
      <c r="O56" s="38">
        <v>4.3773999999999997</v>
      </c>
      <c r="P56" s="38">
        <v>8.3939000000000004</v>
      </c>
      <c r="Q56" s="38">
        <v>8.1842000000000006</v>
      </c>
      <c r="R56" s="38">
        <v>9.7512000000000008</v>
      </c>
      <c r="S56" s="38">
        <v>9.0249000000000006</v>
      </c>
      <c r="T56" s="38">
        <v>8.2009000000000007</v>
      </c>
      <c r="U56" s="38">
        <v>7.3760000000000003</v>
      </c>
      <c r="V56" s="38">
        <v>8.2019000000000002</v>
      </c>
      <c r="W56" s="38">
        <v>7.9177</v>
      </c>
      <c r="X56" s="38">
        <v>9.9251000000000005</v>
      </c>
      <c r="Y56" s="38">
        <v>9.5046999999999997</v>
      </c>
      <c r="Z56" s="38">
        <v>8.6698000000000004</v>
      </c>
      <c r="AA56" s="38">
        <v>2.4771999999999998</v>
      </c>
      <c r="AB56" s="38">
        <v>8.8019999999999996</v>
      </c>
      <c r="AC56" s="38">
        <v>9.1438000000000006</v>
      </c>
      <c r="AD56" s="38">
        <v>8.4833999999999996</v>
      </c>
      <c r="AE56" s="38">
        <v>6.6821999999999999</v>
      </c>
    </row>
    <row r="57" spans="1:31" hidden="1" outlineLevel="1" collapsed="1">
      <c r="A57" s="9">
        <v>41944</v>
      </c>
      <c r="B57" s="38">
        <v>13.023234692613544</v>
      </c>
      <c r="C57" s="38">
        <v>19.190693729519001</v>
      </c>
      <c r="D57" s="38">
        <v>12.604309346808893</v>
      </c>
      <c r="E57" s="38">
        <v>12.198164949602031</v>
      </c>
      <c r="F57" s="38">
        <v>16.833794646151475</v>
      </c>
      <c r="G57" s="38">
        <v>12.719900000000001</v>
      </c>
      <c r="H57" s="38">
        <v>15.659663870272345</v>
      </c>
      <c r="I57" s="38">
        <v>19.520191897867683</v>
      </c>
      <c r="J57" s="38">
        <v>15.255264964230951</v>
      </c>
      <c r="K57" s="38">
        <v>14.900187164315213</v>
      </c>
      <c r="L57" s="38">
        <v>19.125973292323152</v>
      </c>
      <c r="M57" s="38">
        <v>14.5649</v>
      </c>
      <c r="N57" s="38">
        <v>7.9661999999999988</v>
      </c>
      <c r="O57" s="38">
        <v>3.383</v>
      </c>
      <c r="P57" s="38">
        <v>7.9836999999999998</v>
      </c>
      <c r="Q57" s="38">
        <v>7.7888999999999999</v>
      </c>
      <c r="R57" s="38">
        <v>9.7386999999999997</v>
      </c>
      <c r="S57" s="38">
        <v>8.9216999999999995</v>
      </c>
      <c r="T57" s="38">
        <v>8.1293000000000006</v>
      </c>
      <c r="U57" s="38">
        <v>9.7371999999999996</v>
      </c>
      <c r="V57" s="38">
        <v>8.1286000000000005</v>
      </c>
      <c r="W57" s="38">
        <v>7.9059999999999997</v>
      </c>
      <c r="X57" s="38">
        <v>10.682</v>
      </c>
      <c r="Y57" s="38">
        <v>8.9136000000000006</v>
      </c>
      <c r="Z57" s="38">
        <v>6.3771000000000004</v>
      </c>
      <c r="AA57" s="38">
        <v>2.5737000000000001</v>
      </c>
      <c r="AB57" s="38">
        <v>6.5048000000000004</v>
      </c>
      <c r="AC57" s="38">
        <v>6.3063000000000002</v>
      </c>
      <c r="AD57" s="38">
        <v>9.2146000000000008</v>
      </c>
      <c r="AE57" s="38">
        <v>9.5</v>
      </c>
    </row>
    <row r="58" spans="1:31" hidden="1" outlineLevel="1" collapsed="1">
      <c r="A58" s="9">
        <v>41974</v>
      </c>
      <c r="B58" s="38">
        <v>13.684513377269486</v>
      </c>
      <c r="C58" s="38">
        <v>17.291577039836298</v>
      </c>
      <c r="D58" s="38">
        <v>13.420373080844264</v>
      </c>
      <c r="E58" s="38">
        <v>13.223752794589426</v>
      </c>
      <c r="F58" s="38">
        <v>15.196735695532231</v>
      </c>
      <c r="G58" s="38">
        <v>12.2361</v>
      </c>
      <c r="H58" s="38">
        <v>16.538515354435688</v>
      </c>
      <c r="I58" s="38">
        <v>17.745432356481867</v>
      </c>
      <c r="J58" s="38">
        <v>16.396650631808175</v>
      </c>
      <c r="K58" s="38">
        <v>16.190699468829123</v>
      </c>
      <c r="L58" s="38">
        <v>18.666150428039003</v>
      </c>
      <c r="M58" s="38">
        <v>16.660499999999999</v>
      </c>
      <c r="N58" s="38">
        <v>8.8773999999999997</v>
      </c>
      <c r="O58" s="38">
        <v>3.8066</v>
      </c>
      <c r="P58" s="38">
        <v>8.9077999999999999</v>
      </c>
      <c r="Q58" s="38">
        <v>8.3323</v>
      </c>
      <c r="R58" s="38">
        <v>12.2248</v>
      </c>
      <c r="S58" s="38">
        <v>9.0716000000000001</v>
      </c>
      <c r="T58" s="38">
        <v>9.0688999999999993</v>
      </c>
      <c r="U58" s="38">
        <v>9.3438999999999997</v>
      </c>
      <c r="V58" s="38">
        <v>9.0686</v>
      </c>
      <c r="W58" s="38">
        <v>8.5009999999999994</v>
      </c>
      <c r="X58" s="38">
        <v>12.2522</v>
      </c>
      <c r="Y58" s="38">
        <v>7.4012000000000002</v>
      </c>
      <c r="Z58" s="38">
        <v>6.8082000000000003</v>
      </c>
      <c r="AA58" s="38">
        <v>2.5958999999999999</v>
      </c>
      <c r="AB58" s="38">
        <v>7.0663999999999998</v>
      </c>
      <c r="AC58" s="38">
        <v>6.5175000000000001</v>
      </c>
      <c r="AD58" s="38">
        <v>9.6014999999999997</v>
      </c>
      <c r="AE58" s="38">
        <v>11.634499999999999</v>
      </c>
    </row>
    <row r="59" spans="1:31" hidden="1" outlineLevel="1" collapsed="1">
      <c r="A59" s="9">
        <v>42005</v>
      </c>
      <c r="B59" s="38">
        <v>13.440120550609157</v>
      </c>
      <c r="C59" s="38">
        <v>18.396898516747584</v>
      </c>
      <c r="D59" s="38">
        <v>13.07978167124844</v>
      </c>
      <c r="E59" s="38">
        <v>12.930949974252497</v>
      </c>
      <c r="F59" s="38">
        <v>15.616617400285364</v>
      </c>
      <c r="G59" s="38">
        <v>11.412100000000001</v>
      </c>
      <c r="H59" s="38">
        <v>16.207396450821644</v>
      </c>
      <c r="I59" s="38">
        <v>18.655445405981187</v>
      </c>
      <c r="J59" s="38">
        <v>15.925680439290186</v>
      </c>
      <c r="K59" s="38">
        <v>15.788548537940937</v>
      </c>
      <c r="L59" s="38">
        <v>18.959185385955841</v>
      </c>
      <c r="M59" s="38">
        <v>12.0006</v>
      </c>
      <c r="N59" s="38">
        <v>8.4023000000000003</v>
      </c>
      <c r="O59" s="38">
        <v>3.3079000000000001</v>
      </c>
      <c r="P59" s="38">
        <v>8.4186999999999994</v>
      </c>
      <c r="Q59" s="38">
        <v>8.3286999999999995</v>
      </c>
      <c r="R59" s="38">
        <v>9.8734999999999999</v>
      </c>
      <c r="S59" s="38">
        <v>7.5621000000000009</v>
      </c>
      <c r="T59" s="38">
        <v>8.5757999999999992</v>
      </c>
      <c r="U59" s="38">
        <v>8.6042000000000005</v>
      </c>
      <c r="V59" s="38">
        <v>8.5757999999999992</v>
      </c>
      <c r="W59" s="38">
        <v>8.4937000000000005</v>
      </c>
      <c r="X59" s="38">
        <v>9.8681999999999999</v>
      </c>
      <c r="Y59" s="38">
        <v>7.5621</v>
      </c>
      <c r="Z59" s="38">
        <v>6.5811999999999999</v>
      </c>
      <c r="AA59" s="38">
        <v>2.9529999999999998</v>
      </c>
      <c r="AB59" s="38">
        <v>6.7115999999999998</v>
      </c>
      <c r="AC59" s="38">
        <v>6.5965999999999996</v>
      </c>
      <c r="AD59" s="38">
        <v>9.9796999999999993</v>
      </c>
      <c r="AE59" s="38">
        <v>0</v>
      </c>
    </row>
    <row r="60" spans="1:31" hidden="1" outlineLevel="1" collapsed="1">
      <c r="A60" s="9">
        <v>42036</v>
      </c>
      <c r="B60" s="38">
        <v>13.969280527826722</v>
      </c>
      <c r="C60" s="38">
        <v>18.796866508643681</v>
      </c>
      <c r="D60" s="38">
        <v>13.670849359319707</v>
      </c>
      <c r="E60" s="38">
        <v>13.367858359806997</v>
      </c>
      <c r="F60" s="38">
        <v>14.356343823834461</v>
      </c>
      <c r="G60" s="38">
        <v>15.9589</v>
      </c>
      <c r="H60" s="38">
        <v>18.22645142417073</v>
      </c>
      <c r="I60" s="38">
        <v>18.991366346428691</v>
      </c>
      <c r="J60" s="38">
        <v>18.143653649374883</v>
      </c>
      <c r="K60" s="38">
        <v>18.208193369596398</v>
      </c>
      <c r="L60" s="38">
        <v>18.329938086394286</v>
      </c>
      <c r="M60" s="38">
        <v>17.526700000000002</v>
      </c>
      <c r="N60" s="38">
        <v>7.8750999999999998</v>
      </c>
      <c r="O60" s="38">
        <v>2.6627000000000005</v>
      </c>
      <c r="P60" s="38">
        <v>7.8838999999999997</v>
      </c>
      <c r="Q60" s="38">
        <v>7.8434999999999997</v>
      </c>
      <c r="R60" s="38">
        <v>8.3955000000000002</v>
      </c>
      <c r="S60" s="38">
        <v>7.3529</v>
      </c>
      <c r="T60" s="38">
        <v>8.2166999999999994</v>
      </c>
      <c r="U60" s="38">
        <v>10.380599999999999</v>
      </c>
      <c r="V60" s="38">
        <v>8.2166999999999994</v>
      </c>
      <c r="W60" s="38">
        <v>8.2255000000000003</v>
      </c>
      <c r="X60" s="38">
        <v>8.3870000000000005</v>
      </c>
      <c r="Y60" s="38">
        <v>7.3491</v>
      </c>
      <c r="Z60" s="38">
        <v>4.6734999999999998</v>
      </c>
      <c r="AA60" s="38">
        <v>2.5547</v>
      </c>
      <c r="AB60" s="38">
        <v>4.7107000000000001</v>
      </c>
      <c r="AC60" s="38">
        <v>4.6863999999999999</v>
      </c>
      <c r="AD60" s="38">
        <v>11.2692</v>
      </c>
      <c r="AE60" s="38">
        <v>8.2100000000000009</v>
      </c>
    </row>
    <row r="61" spans="1:31" hidden="1" outlineLevel="1" collapsed="1">
      <c r="A61" s="9">
        <v>42064</v>
      </c>
      <c r="B61" s="38">
        <v>15.029184079439544</v>
      </c>
      <c r="C61" s="38">
        <v>19.351796983878653</v>
      </c>
      <c r="D61" s="38">
        <v>14.792790387366715</v>
      </c>
      <c r="E61" s="38">
        <v>14.643025890552243</v>
      </c>
      <c r="F61" s="38">
        <v>14.483911136331837</v>
      </c>
      <c r="G61" s="38">
        <v>17.783899999999999</v>
      </c>
      <c r="H61" s="38">
        <v>23.914391742391853</v>
      </c>
      <c r="I61" s="38">
        <v>19.756048568979853</v>
      </c>
      <c r="J61" s="38">
        <v>24.402684569585958</v>
      </c>
      <c r="K61" s="38">
        <v>24.751205384990861</v>
      </c>
      <c r="L61" s="38">
        <v>21.031822516952428</v>
      </c>
      <c r="M61" s="38">
        <v>22.844299999999997</v>
      </c>
      <c r="N61" s="38">
        <v>6.7798850615298845</v>
      </c>
      <c r="O61" s="38">
        <v>3.0807000000000002</v>
      </c>
      <c r="P61" s="38">
        <v>6.7888851211873016</v>
      </c>
      <c r="Q61" s="38">
        <v>6.7584920911983337</v>
      </c>
      <c r="R61" s="38">
        <v>6.6959999999999997</v>
      </c>
      <c r="S61" s="38">
        <v>7.819</v>
      </c>
      <c r="T61" s="38">
        <v>6.9119000000000002</v>
      </c>
      <c r="U61" s="38">
        <v>4.5617999999999999</v>
      </c>
      <c r="V61" s="38">
        <v>6.9131</v>
      </c>
      <c r="W61" s="38">
        <v>6.8992000000000004</v>
      </c>
      <c r="X61" s="38">
        <v>6.5152999999999999</v>
      </c>
      <c r="Y61" s="38">
        <v>7.7998000000000003</v>
      </c>
      <c r="Z61" s="38">
        <v>5.0247000000000002</v>
      </c>
      <c r="AA61" s="38">
        <v>2.7557</v>
      </c>
      <c r="AB61" s="38">
        <v>5.0884999999999998</v>
      </c>
      <c r="AC61" s="38">
        <v>5.0126999999999997</v>
      </c>
      <c r="AD61" s="38">
        <v>8.3736999999999995</v>
      </c>
      <c r="AE61" s="38">
        <v>9.2165999999999997</v>
      </c>
    </row>
    <row r="62" spans="1:31" hidden="1" outlineLevel="1" collapsed="1">
      <c r="A62" s="9">
        <v>42095</v>
      </c>
      <c r="B62" s="38">
        <v>17.647363021766544</v>
      </c>
      <c r="C62" s="38">
        <v>21.931460294941932</v>
      </c>
      <c r="D62" s="38">
        <v>17.435196063798948</v>
      </c>
      <c r="E62" s="38">
        <v>17.927448517224175</v>
      </c>
      <c r="F62" s="38">
        <v>16.520945878600536</v>
      </c>
      <c r="G62" s="38">
        <v>10.886699999999999</v>
      </c>
      <c r="H62" s="38">
        <v>23.958669599269815</v>
      </c>
      <c r="I62" s="38">
        <v>22.405069915240961</v>
      </c>
      <c r="J62" s="38">
        <v>24.091768624628234</v>
      </c>
      <c r="K62" s="38">
        <v>24.28898956277013</v>
      </c>
      <c r="L62" s="38">
        <v>20.655120685899366</v>
      </c>
      <c r="M62" s="38">
        <v>22.254000000000001</v>
      </c>
      <c r="N62" s="38">
        <v>8.8048542032888886</v>
      </c>
      <c r="O62" s="38">
        <v>2.8906999999999998</v>
      </c>
      <c r="P62" s="38">
        <v>8.8211530609951421</v>
      </c>
      <c r="Q62" s="38">
        <v>8.5460761827480862</v>
      </c>
      <c r="R62" s="38">
        <v>10.7407</v>
      </c>
      <c r="S62" s="38">
        <v>9.9137000000000004</v>
      </c>
      <c r="T62" s="38">
        <v>8.8856000000000002</v>
      </c>
      <c r="U62" s="38">
        <v>10.650600000000001</v>
      </c>
      <c r="V62" s="38">
        <v>8.8854000000000006</v>
      </c>
      <c r="W62" s="38">
        <v>8.6205999999999996</v>
      </c>
      <c r="X62" s="38">
        <v>10.849500000000001</v>
      </c>
      <c r="Y62" s="38">
        <v>9.9136000000000006</v>
      </c>
      <c r="Z62" s="38">
        <v>7.0686999999999998</v>
      </c>
      <c r="AA62" s="38">
        <v>2.6175000000000002</v>
      </c>
      <c r="AB62" s="38">
        <v>7.3517000000000001</v>
      </c>
      <c r="AC62" s="38">
        <v>6.9051999999999998</v>
      </c>
      <c r="AD62" s="38">
        <v>10.016</v>
      </c>
      <c r="AE62" s="38">
        <v>10.1609</v>
      </c>
    </row>
    <row r="63" spans="1:31" hidden="1" outlineLevel="1" collapsed="1">
      <c r="A63" s="9">
        <v>42125</v>
      </c>
      <c r="B63" s="38">
        <v>17.519145259618924</v>
      </c>
      <c r="C63" s="38">
        <v>22.010919434415598</v>
      </c>
      <c r="D63" s="38">
        <v>17.29509862624548</v>
      </c>
      <c r="E63" s="38">
        <v>17.677085369588255</v>
      </c>
      <c r="F63" s="38">
        <v>15.729837667607994</v>
      </c>
      <c r="G63" s="38">
        <v>10.765499999999999</v>
      </c>
      <c r="H63" s="38">
        <v>23.449409674446574</v>
      </c>
      <c r="I63" s="38">
        <v>23.488170939906084</v>
      </c>
      <c r="J63" s="38">
        <v>23.446288806192491</v>
      </c>
      <c r="K63" s="38">
        <v>23.637238446573217</v>
      </c>
      <c r="L63" s="38">
        <v>19.58445240795448</v>
      </c>
      <c r="M63" s="38">
        <v>22.0794</v>
      </c>
      <c r="N63" s="38">
        <v>9.4351000000000003</v>
      </c>
      <c r="O63" s="38">
        <v>3.2185000000000001</v>
      </c>
      <c r="P63" s="38">
        <v>9.4864000000000015</v>
      </c>
      <c r="Q63" s="38">
        <v>9.2833000000000006</v>
      </c>
      <c r="R63" s="38">
        <v>11.0288</v>
      </c>
      <c r="S63" s="38">
        <v>10.5517</v>
      </c>
      <c r="T63" s="38">
        <v>9.5145</v>
      </c>
      <c r="U63" s="38">
        <v>3.1825999999999999</v>
      </c>
      <c r="V63" s="38">
        <v>9.5257000000000005</v>
      </c>
      <c r="W63" s="38">
        <v>9.4532000000000007</v>
      </c>
      <c r="X63" s="38">
        <v>10.973100000000001</v>
      </c>
      <c r="Y63" s="38">
        <v>9.4870999999999999</v>
      </c>
      <c r="Z63" s="38">
        <v>8.7350999999999992</v>
      </c>
      <c r="AA63" s="38">
        <v>3.2271000000000001</v>
      </c>
      <c r="AB63" s="38">
        <v>9.1159999999999997</v>
      </c>
      <c r="AC63" s="38">
        <v>5.7239000000000004</v>
      </c>
      <c r="AD63" s="38">
        <v>11.398999999999999</v>
      </c>
      <c r="AE63" s="38">
        <v>11.4505</v>
      </c>
    </row>
    <row r="64" spans="1:31" hidden="1" outlineLevel="1" collapsed="1">
      <c r="A64" s="9">
        <v>42156</v>
      </c>
      <c r="B64" s="38">
        <v>17.279786861629596</v>
      </c>
      <c r="C64" s="38">
        <v>22.693808104782939</v>
      </c>
      <c r="D64" s="38">
        <v>16.986333729517316</v>
      </c>
      <c r="E64" s="38">
        <v>17.52444144265727</v>
      </c>
      <c r="F64" s="38">
        <v>15.662535841012026</v>
      </c>
      <c r="G64" s="38">
        <v>11.2377</v>
      </c>
      <c r="H64" s="38">
        <v>22.250225351694592</v>
      </c>
      <c r="I64" s="38">
        <v>23.901957945454679</v>
      </c>
      <c r="J64" s="38">
        <v>22.110478085216155</v>
      </c>
      <c r="K64" s="38">
        <v>22.263375411489911</v>
      </c>
      <c r="L64" s="38">
        <v>21.49155057644138</v>
      </c>
      <c r="M64" s="38">
        <v>16.589700000000001</v>
      </c>
      <c r="N64" s="38">
        <v>9.2562999999999995</v>
      </c>
      <c r="O64" s="38">
        <v>4.766</v>
      </c>
      <c r="P64" s="38">
        <v>9.2947000000000006</v>
      </c>
      <c r="Q64" s="38">
        <v>9.1527999999999992</v>
      </c>
      <c r="R64" s="38">
        <v>9.2876999999999992</v>
      </c>
      <c r="S64" s="38">
        <v>10.093299999999999</v>
      </c>
      <c r="T64" s="38">
        <v>9.3130000000000006</v>
      </c>
      <c r="U64" s="38">
        <v>4.1829000000000001</v>
      </c>
      <c r="V64" s="38">
        <v>9.3404000000000007</v>
      </c>
      <c r="W64" s="38">
        <v>9.2548999999999992</v>
      </c>
      <c r="X64" s="38">
        <v>9.0925999999999991</v>
      </c>
      <c r="Y64" s="38">
        <v>9.9438999999999993</v>
      </c>
      <c r="Z64" s="38">
        <v>8.4448000000000008</v>
      </c>
      <c r="AA64" s="38">
        <v>5.5869999999999997</v>
      </c>
      <c r="AB64" s="38">
        <v>8.6077999999999992</v>
      </c>
      <c r="AC64" s="38">
        <v>7.2670000000000003</v>
      </c>
      <c r="AD64" s="38">
        <v>10.3315</v>
      </c>
      <c r="AE64" s="38">
        <v>11.8857</v>
      </c>
    </row>
    <row r="65" spans="1:31" hidden="1" outlineLevel="1" collapsed="1">
      <c r="A65" s="9">
        <v>42186</v>
      </c>
      <c r="B65" s="38">
        <v>16.816545008841349</v>
      </c>
      <c r="C65" s="38">
        <v>24.359651902200252</v>
      </c>
      <c r="D65" s="38">
        <v>16.399196472925635</v>
      </c>
      <c r="E65" s="38">
        <v>16.684026945111995</v>
      </c>
      <c r="F65" s="38">
        <v>15.440019282876671</v>
      </c>
      <c r="G65" s="38">
        <v>11.3393</v>
      </c>
      <c r="H65" s="38">
        <v>21.260462532684354</v>
      </c>
      <c r="I65" s="38">
        <v>24.590440847442157</v>
      </c>
      <c r="J65" s="38">
        <v>20.979061031823544</v>
      </c>
      <c r="K65" s="38">
        <v>21.406528330673655</v>
      </c>
      <c r="L65" s="38">
        <v>19.533043474355217</v>
      </c>
      <c r="M65" s="38">
        <v>12.883699999999999</v>
      </c>
      <c r="N65" s="38">
        <v>7.9825804083950658</v>
      </c>
      <c r="O65" s="38">
        <v>3.5162999999999998</v>
      </c>
      <c r="P65" s="38">
        <v>7.9901770989206984</v>
      </c>
      <c r="Q65" s="38">
        <v>7.8361898358567199</v>
      </c>
      <c r="R65" s="38">
        <v>9.6313999999999993</v>
      </c>
      <c r="S65" s="38">
        <v>8.7446000000000002</v>
      </c>
      <c r="T65" s="38">
        <v>8.1858000000000004</v>
      </c>
      <c r="U65" s="38">
        <v>6.8297999999999996</v>
      </c>
      <c r="V65" s="38">
        <v>8.1859999999999999</v>
      </c>
      <c r="W65" s="38">
        <v>8.0404</v>
      </c>
      <c r="X65" s="38">
        <v>9.7681000000000004</v>
      </c>
      <c r="Y65" s="38">
        <v>8.7446000000000002</v>
      </c>
      <c r="Z65" s="38">
        <v>5.4032999999999998</v>
      </c>
      <c r="AA65" s="38">
        <v>3.2715999999999998</v>
      </c>
      <c r="AB65" s="38">
        <v>5.4509999999999996</v>
      </c>
      <c r="AC65" s="38">
        <v>5.3638000000000003</v>
      </c>
      <c r="AD65" s="38">
        <v>7.1957000000000004</v>
      </c>
      <c r="AE65" s="38">
        <v>0</v>
      </c>
    </row>
    <row r="66" spans="1:31" hidden="1" outlineLevel="1" collapsed="1">
      <c r="A66" s="9">
        <v>42217</v>
      </c>
      <c r="B66" s="38">
        <v>16.133902560238923</v>
      </c>
      <c r="C66" s="38">
        <v>23.675100358865546</v>
      </c>
      <c r="D66" s="38">
        <v>15.707268791219489</v>
      </c>
      <c r="E66" s="38">
        <v>15.962494642674402</v>
      </c>
      <c r="F66" s="38">
        <v>14.413817825265877</v>
      </c>
      <c r="G66" s="38">
        <v>12.932</v>
      </c>
      <c r="H66" s="38">
        <v>20.712573534394497</v>
      </c>
      <c r="I66" s="38">
        <v>24.674917776845252</v>
      </c>
      <c r="J66" s="38">
        <v>20.368984636663871</v>
      </c>
      <c r="K66" s="38">
        <v>20.207129970556135</v>
      </c>
      <c r="L66" s="38">
        <v>24.184451763502075</v>
      </c>
      <c r="M66" s="38">
        <v>17.001300000000001</v>
      </c>
      <c r="N66" s="38">
        <v>7.9619999999999989</v>
      </c>
      <c r="O66" s="38">
        <v>2.4567000000000001</v>
      </c>
      <c r="P66" s="38">
        <v>7.9992000000000001</v>
      </c>
      <c r="Q66" s="38">
        <v>7.7424999999999997</v>
      </c>
      <c r="R66" s="38">
        <v>8.9379000000000008</v>
      </c>
      <c r="S66" s="38">
        <v>8.8141999999999996</v>
      </c>
      <c r="T66" s="38">
        <v>8.2088999999999999</v>
      </c>
      <c r="U66" s="38">
        <v>2.9961000000000002</v>
      </c>
      <c r="V66" s="38">
        <v>8.2233000000000001</v>
      </c>
      <c r="W66" s="38">
        <v>8.0082000000000004</v>
      </c>
      <c r="X66" s="38">
        <v>9.0957000000000008</v>
      </c>
      <c r="Y66" s="38">
        <v>8.8141999999999996</v>
      </c>
      <c r="Z66" s="38">
        <v>5.9771999999999998</v>
      </c>
      <c r="AA66" s="38">
        <v>2.1480000000000001</v>
      </c>
      <c r="AB66" s="38">
        <v>6.1308999999999996</v>
      </c>
      <c r="AC66" s="38">
        <v>5.2468000000000004</v>
      </c>
      <c r="AD66" s="38">
        <v>8.2126999999999999</v>
      </c>
      <c r="AE66" s="38">
        <v>0</v>
      </c>
    </row>
    <row r="67" spans="1:31" hidden="1" outlineLevel="1" collapsed="1">
      <c r="A67" s="9">
        <v>42248</v>
      </c>
      <c r="B67" s="38">
        <v>16.653732226211932</v>
      </c>
      <c r="C67" s="38">
        <v>23.666354416155123</v>
      </c>
      <c r="D67" s="38">
        <v>16.211922086332397</v>
      </c>
      <c r="E67" s="38">
        <v>16.355641825629512</v>
      </c>
      <c r="F67" s="38">
        <v>17.344109466999743</v>
      </c>
      <c r="G67" s="38">
        <v>11.617700000000001</v>
      </c>
      <c r="H67" s="38">
        <v>20.840195597151617</v>
      </c>
      <c r="I67" s="38">
        <v>25.75842521154587</v>
      </c>
      <c r="J67" s="38">
        <v>20.395998833113278</v>
      </c>
      <c r="K67" s="38">
        <v>20.307670937137274</v>
      </c>
      <c r="L67" s="38">
        <v>22.216403635923765</v>
      </c>
      <c r="M67" s="38">
        <v>10.8606</v>
      </c>
      <c r="N67" s="38">
        <v>8.8191000000000006</v>
      </c>
      <c r="O67" s="38">
        <v>2.2742</v>
      </c>
      <c r="P67" s="38">
        <v>8.9198000000000004</v>
      </c>
      <c r="Q67" s="38">
        <v>8.3375000000000004</v>
      </c>
      <c r="R67" s="38">
        <v>11.198</v>
      </c>
      <c r="S67" s="38">
        <v>11.630100000000001</v>
      </c>
      <c r="T67" s="38">
        <v>9.1280000000000001</v>
      </c>
      <c r="U67" s="38">
        <v>3.4026999999999998</v>
      </c>
      <c r="V67" s="38">
        <v>9.1335999999999995</v>
      </c>
      <c r="W67" s="38">
        <v>8.5469000000000008</v>
      </c>
      <c r="X67" s="38">
        <v>11.4963</v>
      </c>
      <c r="Y67" s="38">
        <v>11.630100000000001</v>
      </c>
      <c r="Z67" s="38">
        <v>5.5148999999999999</v>
      </c>
      <c r="AA67" s="38">
        <v>2.2035999999999998</v>
      </c>
      <c r="AB67" s="38">
        <v>6.1783000000000001</v>
      </c>
      <c r="AC67" s="38">
        <v>5.9424999999999999</v>
      </c>
      <c r="AD67" s="38">
        <v>8.4144000000000005</v>
      </c>
      <c r="AE67" s="38">
        <v>0</v>
      </c>
    </row>
    <row r="68" spans="1:31" hidden="1" outlineLevel="1" collapsed="1">
      <c r="A68" s="9">
        <v>42278</v>
      </c>
      <c r="B68" s="38">
        <v>16.271123283051153</v>
      </c>
      <c r="C68" s="38">
        <v>23.358419317273899</v>
      </c>
      <c r="D68" s="38">
        <v>15.790797981387515</v>
      </c>
      <c r="E68" s="38">
        <v>15.881728512348873</v>
      </c>
      <c r="F68" s="38">
        <v>14.969789663274383</v>
      </c>
      <c r="G68" s="38">
        <v>9.9019999999999992</v>
      </c>
      <c r="H68" s="38">
        <v>20.178384907666814</v>
      </c>
      <c r="I68" s="38">
        <v>24.461373452126871</v>
      </c>
      <c r="J68" s="38">
        <v>19.757465843539489</v>
      </c>
      <c r="K68" s="38">
        <v>19.752546760547666</v>
      </c>
      <c r="L68" s="38">
        <v>20.804080375656724</v>
      </c>
      <c r="M68" s="38">
        <v>11.0663</v>
      </c>
      <c r="N68" s="38">
        <v>8.1862999999999992</v>
      </c>
      <c r="O68" s="38">
        <v>2.2057000000000002</v>
      </c>
      <c r="P68" s="38">
        <v>8.2446000000000002</v>
      </c>
      <c r="Q68" s="38">
        <v>8.1923999999999992</v>
      </c>
      <c r="R68" s="38">
        <v>8.7608999999999995</v>
      </c>
      <c r="S68" s="38">
        <v>8.9353999999999996</v>
      </c>
      <c r="T68" s="38">
        <v>8.5012000000000008</v>
      </c>
      <c r="U68" s="38">
        <v>3.0499000000000001</v>
      </c>
      <c r="V68" s="38">
        <v>8.5045999999999999</v>
      </c>
      <c r="W68" s="38">
        <v>8.4457000000000004</v>
      </c>
      <c r="X68" s="38">
        <v>9.1762999999999995</v>
      </c>
      <c r="Y68" s="38">
        <v>8.9353999999999996</v>
      </c>
      <c r="Z68" s="38">
        <v>5.4810999999999996</v>
      </c>
      <c r="AA68" s="38">
        <v>2.1541000000000001</v>
      </c>
      <c r="AB68" s="38">
        <v>5.7991000000000001</v>
      </c>
      <c r="AC68" s="38">
        <v>5.7012999999999998</v>
      </c>
      <c r="AD68" s="38">
        <v>6.4852999999999996</v>
      </c>
      <c r="AE68" s="38">
        <v>0</v>
      </c>
    </row>
    <row r="69" spans="1:31" hidden="1" outlineLevel="1" collapsed="1">
      <c r="A69" s="9">
        <v>42309</v>
      </c>
      <c r="B69" s="38">
        <v>16.219403126242621</v>
      </c>
      <c r="C69" s="38">
        <v>24.880142017313847</v>
      </c>
      <c r="D69" s="38">
        <v>15.680678016450434</v>
      </c>
      <c r="E69" s="38">
        <v>15.868540328167446</v>
      </c>
      <c r="F69" s="38">
        <v>16.199572922814397</v>
      </c>
      <c r="G69" s="38">
        <v>8.9289000000000005</v>
      </c>
      <c r="H69" s="38">
        <v>20.30889732171098</v>
      </c>
      <c r="I69" s="38">
        <v>25.437759799325843</v>
      </c>
      <c r="J69" s="38">
        <v>19.814053244411237</v>
      </c>
      <c r="K69" s="38">
        <v>19.67789764407453</v>
      </c>
      <c r="L69" s="38">
        <v>24.933750879017961</v>
      </c>
      <c r="M69" s="38">
        <v>0.51329999999999998</v>
      </c>
      <c r="N69" s="38">
        <v>8.6739999999999995</v>
      </c>
      <c r="O69" s="38">
        <v>3.5556999999999999</v>
      </c>
      <c r="P69" s="38">
        <v>8.6958000000000002</v>
      </c>
      <c r="Q69" s="38">
        <v>8.4094999999999995</v>
      </c>
      <c r="R69" s="38">
        <v>10.6441</v>
      </c>
      <c r="S69" s="38">
        <v>9.4167000000000005</v>
      </c>
      <c r="T69" s="38">
        <v>8.7623999999999995</v>
      </c>
      <c r="U69" s="38">
        <v>9.2531999999999996</v>
      </c>
      <c r="V69" s="38">
        <v>8.7620000000000005</v>
      </c>
      <c r="W69" s="38">
        <v>8.4536999999999995</v>
      </c>
      <c r="X69" s="38">
        <v>10.6655</v>
      </c>
      <c r="Y69" s="38">
        <v>9.4168000000000003</v>
      </c>
      <c r="Z69" s="38">
        <v>7.8997999999999999</v>
      </c>
      <c r="AA69" s="38">
        <v>2.5712000000000002</v>
      </c>
      <c r="AB69" s="38">
        <v>8.0950000000000006</v>
      </c>
      <c r="AC69" s="38">
        <v>8.0785</v>
      </c>
      <c r="AD69" s="38">
        <v>9.2210999999999999</v>
      </c>
      <c r="AE69" s="38">
        <v>9.1540999999999997</v>
      </c>
    </row>
    <row r="70" spans="1:31" hidden="1" outlineLevel="1" collapsed="1">
      <c r="A70" s="9">
        <v>42339</v>
      </c>
      <c r="B70" s="38">
        <v>16.871063498052031</v>
      </c>
      <c r="C70" s="38">
        <v>23.756250719459747</v>
      </c>
      <c r="D70" s="38">
        <v>16.400228968475751</v>
      </c>
      <c r="E70" s="38">
        <v>16.665283447479094</v>
      </c>
      <c r="F70" s="38">
        <v>14.906174762482038</v>
      </c>
      <c r="G70" s="38">
        <v>13.691999999999998</v>
      </c>
      <c r="H70" s="38">
        <v>20.949045335355507</v>
      </c>
      <c r="I70" s="38">
        <v>24.848481750619616</v>
      </c>
      <c r="J70" s="38">
        <v>20.558266012342951</v>
      </c>
      <c r="K70" s="38">
        <v>20.405366560982024</v>
      </c>
      <c r="L70" s="38">
        <v>22.419449857685489</v>
      </c>
      <c r="M70" s="38">
        <v>23.3687</v>
      </c>
      <c r="N70" s="38">
        <v>8.6405999999999992</v>
      </c>
      <c r="O70" s="38">
        <v>2.2545999999999999</v>
      </c>
      <c r="P70" s="38">
        <v>8.7007999999999992</v>
      </c>
      <c r="Q70" s="38">
        <v>8.3625000000000007</v>
      </c>
      <c r="R70" s="38">
        <v>10.152499999999998</v>
      </c>
      <c r="S70" s="38">
        <v>9.4855999999999998</v>
      </c>
      <c r="T70" s="38">
        <v>8.7192000000000007</v>
      </c>
      <c r="U70" s="38">
        <v>3.3748</v>
      </c>
      <c r="V70" s="38">
        <v>8.7228999999999992</v>
      </c>
      <c r="W70" s="38">
        <v>8.4762000000000004</v>
      </c>
      <c r="X70" s="38">
        <v>10.0867</v>
      </c>
      <c r="Y70" s="38">
        <v>8.5917999999999992</v>
      </c>
      <c r="Z70" s="38">
        <v>8.1620000000000008</v>
      </c>
      <c r="AA70" s="38">
        <v>2.1789000000000001</v>
      </c>
      <c r="AB70" s="38">
        <v>8.5572999999999997</v>
      </c>
      <c r="AC70" s="38">
        <v>7.5957999999999997</v>
      </c>
      <c r="AD70" s="38">
        <v>11.4894</v>
      </c>
      <c r="AE70" s="38">
        <v>11.4786</v>
      </c>
    </row>
    <row r="71" spans="1:31" hidden="1" outlineLevel="1" collapsed="1">
      <c r="A71" s="9">
        <v>42370</v>
      </c>
      <c r="B71" s="38">
        <v>15.515756116990341</v>
      </c>
      <c r="C71" s="38">
        <v>22.965402894174037</v>
      </c>
      <c r="D71" s="38">
        <v>15.068481075160051</v>
      </c>
      <c r="E71" s="38">
        <v>15.271662201825155</v>
      </c>
      <c r="F71" s="38">
        <v>14.815566543179536</v>
      </c>
      <c r="G71" s="38">
        <v>9.0800999999999998</v>
      </c>
      <c r="H71" s="38">
        <v>19.255884591153979</v>
      </c>
      <c r="I71" s="38">
        <v>24.861994663452691</v>
      </c>
      <c r="J71" s="38">
        <v>18.771218289661274</v>
      </c>
      <c r="K71" s="38">
        <v>18.850663443093904</v>
      </c>
      <c r="L71" s="38">
        <v>17.78843334671636</v>
      </c>
      <c r="M71" s="38">
        <v>21.892600000000002</v>
      </c>
      <c r="N71" s="38">
        <v>8.4959000000000007</v>
      </c>
      <c r="O71" s="38">
        <v>2.1583999999999999</v>
      </c>
      <c r="P71" s="38">
        <v>8.5833999999999993</v>
      </c>
      <c r="Q71" s="38">
        <v>8.2287999999999997</v>
      </c>
      <c r="R71" s="38">
        <v>11.0672</v>
      </c>
      <c r="S71" s="38">
        <v>9.0236000000000001</v>
      </c>
      <c r="T71" s="38">
        <v>8.6980000000000004</v>
      </c>
      <c r="U71" s="38">
        <v>6.4386999999999999</v>
      </c>
      <c r="V71" s="38">
        <v>8.6984999999999992</v>
      </c>
      <c r="W71" s="38">
        <v>8.2972999999999999</v>
      </c>
      <c r="X71" s="38">
        <v>11.090400000000001</v>
      </c>
      <c r="Y71" s="38">
        <v>9.1684999999999999</v>
      </c>
      <c r="Z71" s="38">
        <v>7.2287999999999997</v>
      </c>
      <c r="AA71" s="38">
        <v>2.0954999999999999</v>
      </c>
      <c r="AB71" s="38">
        <v>7.7836999999999996</v>
      </c>
      <c r="AC71" s="38">
        <v>7.8384</v>
      </c>
      <c r="AD71" s="38">
        <v>8.7896000000000001</v>
      </c>
      <c r="AE71" s="38">
        <v>3.8570000000000002</v>
      </c>
    </row>
    <row r="72" spans="1:31" hidden="1" outlineLevel="1" collapsed="1">
      <c r="A72" s="9">
        <v>42401</v>
      </c>
      <c r="B72" s="38">
        <v>15.10474750274191</v>
      </c>
      <c r="C72" s="38">
        <v>23.630016811164161</v>
      </c>
      <c r="D72" s="38">
        <v>14.604685963415854</v>
      </c>
      <c r="E72" s="38">
        <v>14.605509802677094</v>
      </c>
      <c r="F72" s="38">
        <v>14.912303710581817</v>
      </c>
      <c r="G72" s="38">
        <v>13.0063</v>
      </c>
      <c r="H72" s="38">
        <v>19.441940976011896</v>
      </c>
      <c r="I72" s="38">
        <v>25.030806630278192</v>
      </c>
      <c r="J72" s="38">
        <v>18.919486717192395</v>
      </c>
      <c r="K72" s="38">
        <v>18.928075284148054</v>
      </c>
      <c r="L72" s="38">
        <v>21.168385371007126</v>
      </c>
      <c r="M72" s="38">
        <v>13.4114</v>
      </c>
      <c r="N72" s="38">
        <v>8.3720999999999997</v>
      </c>
      <c r="O72" s="38">
        <v>2.2782</v>
      </c>
      <c r="P72" s="38">
        <v>8.4255999999999993</v>
      </c>
      <c r="Q72" s="38">
        <v>8.0584000000000007</v>
      </c>
      <c r="R72" s="38">
        <v>11.060499999999998</v>
      </c>
      <c r="S72" s="38">
        <v>10.9269</v>
      </c>
      <c r="T72" s="38">
        <v>8.6456</v>
      </c>
      <c r="U72" s="38">
        <v>5.7106000000000003</v>
      </c>
      <c r="V72" s="38">
        <v>8.6458999999999993</v>
      </c>
      <c r="W72" s="38">
        <v>8.2767999999999997</v>
      </c>
      <c r="X72" s="38">
        <v>11.0472</v>
      </c>
      <c r="Y72" s="38">
        <v>10.9269</v>
      </c>
      <c r="Z72" s="38">
        <v>5.9267000000000003</v>
      </c>
      <c r="AA72" s="38">
        <v>2.2338</v>
      </c>
      <c r="AB72" s="38">
        <v>6.2664999999999997</v>
      </c>
      <c r="AC72" s="38">
        <v>6.1646000000000001</v>
      </c>
      <c r="AD72" s="38">
        <v>11.9939</v>
      </c>
      <c r="AE72" s="38">
        <v>0</v>
      </c>
    </row>
    <row r="73" spans="1:31" hidden="1" outlineLevel="1" collapsed="1">
      <c r="A73" s="9">
        <v>42430</v>
      </c>
      <c r="B73" s="38">
        <v>15.391981408569171</v>
      </c>
      <c r="C73" s="38">
        <v>23.514826035994229</v>
      </c>
      <c r="D73" s="38">
        <v>14.896863090564109</v>
      </c>
      <c r="E73" s="38">
        <v>14.695735479949365</v>
      </c>
      <c r="F73" s="38">
        <v>21.101908224319896</v>
      </c>
      <c r="G73" s="38">
        <v>14.461360039907833</v>
      </c>
      <c r="H73" s="38">
        <v>19.72088602335932</v>
      </c>
      <c r="I73" s="38">
        <v>24.418997277144289</v>
      </c>
      <c r="J73" s="38">
        <v>19.273354925710318</v>
      </c>
      <c r="K73" s="38">
        <v>19.012688821303108</v>
      </c>
      <c r="L73" s="38">
        <v>23.737455588886949</v>
      </c>
      <c r="M73" s="38">
        <v>22.310591726423262</v>
      </c>
      <c r="N73" s="38">
        <v>7.9014271191047074</v>
      </c>
      <c r="O73" s="38">
        <v>2.1206999999999998</v>
      </c>
      <c r="P73" s="38">
        <v>7.9384263735965463</v>
      </c>
      <c r="Q73" s="38">
        <v>7.8640884087473291</v>
      </c>
      <c r="R73" s="38">
        <v>9.8232999999999997</v>
      </c>
      <c r="S73" s="38">
        <v>8.9369999999999994</v>
      </c>
      <c r="T73" s="38">
        <v>8.0742999999999991</v>
      </c>
      <c r="U73" s="38">
        <v>4.1902999999999997</v>
      </c>
      <c r="V73" s="38">
        <v>8.0745000000000005</v>
      </c>
      <c r="W73" s="38">
        <v>7.9901</v>
      </c>
      <c r="X73" s="38">
        <v>10.8028</v>
      </c>
      <c r="Y73" s="38">
        <v>8.9369999999999994</v>
      </c>
      <c r="Z73" s="38">
        <v>6.2133000000000003</v>
      </c>
      <c r="AA73" s="38">
        <v>2.1093000000000002</v>
      </c>
      <c r="AB73" s="38">
        <v>6.4730999999999996</v>
      </c>
      <c r="AC73" s="38">
        <v>6.5232999999999999</v>
      </c>
      <c r="AD73" s="38">
        <v>4.4698000000000002</v>
      </c>
      <c r="AE73" s="38">
        <v>0</v>
      </c>
    </row>
    <row r="74" spans="1:31" hidden="1" outlineLevel="1" collapsed="1">
      <c r="A74" s="9">
        <v>42461</v>
      </c>
      <c r="B74" s="38">
        <v>15.548550133279432</v>
      </c>
      <c r="C74" s="38">
        <v>24.635534761181283</v>
      </c>
      <c r="D74" s="38">
        <v>15.092386040011455</v>
      </c>
      <c r="E74" s="38">
        <v>15.236791146943888</v>
      </c>
      <c r="F74" s="38">
        <v>13.827938574972524</v>
      </c>
      <c r="G74" s="38">
        <v>12.74118212129421</v>
      </c>
      <c r="H74" s="38">
        <v>20.149461943927015</v>
      </c>
      <c r="I74" s="38">
        <v>25.327199301758291</v>
      </c>
      <c r="J74" s="38">
        <v>19.730623644867457</v>
      </c>
      <c r="K74" s="38">
        <v>19.686388537043197</v>
      </c>
      <c r="L74" s="38">
        <v>20.701035923090885</v>
      </c>
      <c r="M74" s="38">
        <v>19.352906021098466</v>
      </c>
      <c r="N74" s="38">
        <v>8.0709168802758988</v>
      </c>
      <c r="O74" s="38">
        <v>2.8222999999999998</v>
      </c>
      <c r="P74" s="38">
        <v>8.0912167448308061</v>
      </c>
      <c r="Q74" s="38">
        <v>7.8875228669365249</v>
      </c>
      <c r="R74" s="38">
        <v>8.9169</v>
      </c>
      <c r="S74" s="38">
        <v>10.585100000000001</v>
      </c>
      <c r="T74" s="38">
        <v>8.2089999999999996</v>
      </c>
      <c r="U74" s="38">
        <v>3.7896999999999998</v>
      </c>
      <c r="V74" s="38">
        <v>8.2097999999999995</v>
      </c>
      <c r="W74" s="38">
        <v>8.0068000000000001</v>
      </c>
      <c r="X74" s="38">
        <v>8.9128000000000007</v>
      </c>
      <c r="Y74" s="38">
        <v>10.585100000000001</v>
      </c>
      <c r="Z74" s="38">
        <v>6.5743999999999998</v>
      </c>
      <c r="AA74" s="38">
        <v>2.7757999999999998</v>
      </c>
      <c r="AB74" s="38">
        <v>6.7377000000000002</v>
      </c>
      <c r="AC74" s="38">
        <v>6.6885000000000003</v>
      </c>
      <c r="AD74" s="38">
        <v>9.1501999999999999</v>
      </c>
      <c r="AE74" s="38">
        <v>0</v>
      </c>
    </row>
    <row r="75" spans="1:31" hidden="1" outlineLevel="1" collapsed="1">
      <c r="A75" s="9">
        <v>42491</v>
      </c>
      <c r="B75" s="38">
        <v>15.345433017922918</v>
      </c>
      <c r="C75" s="38">
        <v>24.880501202931242</v>
      </c>
      <c r="D75" s="38">
        <v>14.814113052986926</v>
      </c>
      <c r="E75" s="38">
        <v>14.897858111763306</v>
      </c>
      <c r="F75" s="38">
        <v>15.71600939857527</v>
      </c>
      <c r="G75" s="38">
        <v>9.4648121811322028</v>
      </c>
      <c r="H75" s="38">
        <v>20.048462001200072</v>
      </c>
      <c r="I75" s="38">
        <v>25.282373722516819</v>
      </c>
      <c r="J75" s="38">
        <v>19.562878622368203</v>
      </c>
      <c r="K75" s="38">
        <v>19.677957927688638</v>
      </c>
      <c r="L75" s="38">
        <v>17.139403578979053</v>
      </c>
      <c r="M75" s="38">
        <v>16.699757384245338</v>
      </c>
      <c r="N75" s="38">
        <v>7.9621041763670801</v>
      </c>
      <c r="O75" s="38">
        <v>2.4599000000000002</v>
      </c>
      <c r="P75" s="38">
        <v>7.9753041290003432</v>
      </c>
      <c r="Q75" s="38">
        <v>7.8466246056094029</v>
      </c>
      <c r="R75" s="38">
        <v>10.8429</v>
      </c>
      <c r="S75" s="38">
        <v>9.3231000000000002</v>
      </c>
      <c r="T75" s="38">
        <v>8.0231999999999992</v>
      </c>
      <c r="U75" s="38">
        <v>5.4629000000000003</v>
      </c>
      <c r="V75" s="38">
        <v>8.0231999999999992</v>
      </c>
      <c r="W75" s="38">
        <v>7.8901000000000003</v>
      </c>
      <c r="X75" s="38">
        <v>10.8576</v>
      </c>
      <c r="Y75" s="38">
        <v>9.3231000000000002</v>
      </c>
      <c r="Z75" s="38">
        <v>6.9132999999999996</v>
      </c>
      <c r="AA75" s="38">
        <v>2.4489000000000001</v>
      </c>
      <c r="AB75" s="38">
        <v>7.0609999999999999</v>
      </c>
      <c r="AC75" s="38">
        <v>7.0191999999999997</v>
      </c>
      <c r="AD75" s="38">
        <v>10.5364</v>
      </c>
      <c r="AE75" s="38">
        <v>0</v>
      </c>
    </row>
    <row r="76" spans="1:31" hidden="1" outlineLevel="1" collapsed="1">
      <c r="A76" s="9">
        <v>42522</v>
      </c>
      <c r="B76" s="38">
        <v>14.925530460045517</v>
      </c>
      <c r="C76" s="38">
        <v>23.341044732468912</v>
      </c>
      <c r="D76" s="38">
        <v>14.501677445999135</v>
      </c>
      <c r="E76" s="38">
        <v>14.852440767220168</v>
      </c>
      <c r="F76" s="38">
        <v>13.571869679026229</v>
      </c>
      <c r="G76" s="38">
        <v>10.680755369491893</v>
      </c>
      <c r="H76" s="38">
        <v>19.295841773686043</v>
      </c>
      <c r="I76" s="38">
        <v>23.809883861747814</v>
      </c>
      <c r="J76" s="38">
        <v>18.900457773668585</v>
      </c>
      <c r="K76" s="38">
        <v>18.826979569543631</v>
      </c>
      <c r="L76" s="38">
        <v>23.699049472658373</v>
      </c>
      <c r="M76" s="38">
        <v>13.709720103179222</v>
      </c>
      <c r="N76" s="38">
        <v>8.8416999999999994</v>
      </c>
      <c r="O76" s="38">
        <v>3.0712000000000002</v>
      </c>
      <c r="P76" s="38">
        <v>8.8567</v>
      </c>
      <c r="Q76" s="38">
        <v>8.3825000000000003</v>
      </c>
      <c r="R76" s="38">
        <v>10.3468</v>
      </c>
      <c r="S76" s="38">
        <v>10.3193</v>
      </c>
      <c r="T76" s="38">
        <v>8.9245000000000001</v>
      </c>
      <c r="U76" s="38">
        <v>5.1924999999999999</v>
      </c>
      <c r="V76" s="38">
        <v>8.9245000000000001</v>
      </c>
      <c r="W76" s="38">
        <v>8.4951000000000008</v>
      </c>
      <c r="X76" s="38">
        <v>10.1776</v>
      </c>
      <c r="Y76" s="38">
        <v>10.354100000000001</v>
      </c>
      <c r="Z76" s="38">
        <v>8.1715999999999998</v>
      </c>
      <c r="AA76" s="38">
        <v>3.0708000000000002</v>
      </c>
      <c r="AB76" s="38">
        <v>8.2948000000000004</v>
      </c>
      <c r="AC76" s="38">
        <v>7.4101999999999997</v>
      </c>
      <c r="AD76" s="38">
        <v>10.870699999999999</v>
      </c>
      <c r="AE76" s="38">
        <v>7.5880000000000001</v>
      </c>
    </row>
    <row r="77" spans="1:31" hidden="1" outlineLevel="1" collapsed="1">
      <c r="A77" s="9">
        <v>42552</v>
      </c>
      <c r="B77" s="38">
        <v>13.867528749072349</v>
      </c>
      <c r="C77" s="38">
        <v>24.050188173597302</v>
      </c>
      <c r="D77" s="38">
        <v>13.32836034057835</v>
      </c>
      <c r="E77" s="38">
        <v>13.094337091201821</v>
      </c>
      <c r="F77" s="38">
        <v>15.246754741475042</v>
      </c>
      <c r="G77" s="38">
        <v>18.279112061866641</v>
      </c>
      <c r="H77" s="38">
        <v>17.182666744888014</v>
      </c>
      <c r="I77" s="38">
        <v>24.394514685189872</v>
      </c>
      <c r="J77" s="38">
        <v>16.58951127398996</v>
      </c>
      <c r="K77" s="38">
        <v>16.246121931934958</v>
      </c>
      <c r="L77" s="38">
        <v>21.79831781350417</v>
      </c>
      <c r="M77" s="38">
        <v>21.491317900947987</v>
      </c>
      <c r="N77" s="38">
        <v>7.6759000000000004</v>
      </c>
      <c r="O77" s="38">
        <v>2.3856000000000002</v>
      </c>
      <c r="P77" s="38">
        <v>7.6879</v>
      </c>
      <c r="Q77" s="38">
        <v>7.5166000000000004</v>
      </c>
      <c r="R77" s="38">
        <v>8.9635999999999996</v>
      </c>
      <c r="S77" s="38">
        <v>11.1295</v>
      </c>
      <c r="T77" s="38">
        <v>7.7906000000000004</v>
      </c>
      <c r="U77" s="38">
        <v>6.3308</v>
      </c>
      <c r="V77" s="38">
        <v>7.7906000000000004</v>
      </c>
      <c r="W77" s="38">
        <v>7.6048999999999998</v>
      </c>
      <c r="X77" s="38">
        <v>8.9521999999999995</v>
      </c>
      <c r="Y77" s="38">
        <v>11.1295</v>
      </c>
      <c r="Z77" s="38">
        <v>6.8803999999999998</v>
      </c>
      <c r="AA77" s="38">
        <v>2.3115999999999999</v>
      </c>
      <c r="AB77" s="38">
        <v>6.9622000000000002</v>
      </c>
      <c r="AC77" s="38">
        <v>6.9515000000000002</v>
      </c>
      <c r="AD77" s="38">
        <v>11.2285</v>
      </c>
      <c r="AE77" s="38">
        <v>0</v>
      </c>
    </row>
    <row r="78" spans="1:31" hidden="1" outlineLevel="1" collapsed="1">
      <c r="A78" s="9">
        <v>42583</v>
      </c>
      <c r="B78" s="38">
        <v>13.78122687227973</v>
      </c>
      <c r="C78" s="38">
        <v>23.842576821923398</v>
      </c>
      <c r="D78" s="38">
        <v>13.271925359154553</v>
      </c>
      <c r="E78" s="38">
        <v>13.011113680773567</v>
      </c>
      <c r="F78" s="38">
        <v>15.264538796239549</v>
      </c>
      <c r="G78" s="38">
        <v>16.411232038320886</v>
      </c>
      <c r="H78" s="38">
        <v>16.214511209373327</v>
      </c>
      <c r="I78" s="38">
        <v>23.852090522325291</v>
      </c>
      <c r="J78" s="38">
        <v>15.659802278298754</v>
      </c>
      <c r="K78" s="38">
        <v>15.334542177570988</v>
      </c>
      <c r="L78" s="38">
        <v>19.167732214664639</v>
      </c>
      <c r="M78" s="38">
        <v>16.793132590618434</v>
      </c>
      <c r="N78" s="38">
        <v>7.7948000000000004</v>
      </c>
      <c r="O78" s="38">
        <v>7.4494000000000007</v>
      </c>
      <c r="P78" s="38">
        <v>7.7948000000000004</v>
      </c>
      <c r="Q78" s="38">
        <v>7.92</v>
      </c>
      <c r="R78" s="38">
        <v>5.9968000000000004</v>
      </c>
      <c r="S78" s="38">
        <v>8.2245000000000008</v>
      </c>
      <c r="T78" s="38">
        <v>7.9145000000000003</v>
      </c>
      <c r="U78" s="38">
        <v>6.3170000000000002</v>
      </c>
      <c r="V78" s="38">
        <v>7.9146000000000001</v>
      </c>
      <c r="W78" s="38">
        <v>8.0839999999999996</v>
      </c>
      <c r="X78" s="38">
        <v>5.7103000000000002</v>
      </c>
      <c r="Y78" s="38">
        <v>9.9253999999999998</v>
      </c>
      <c r="Z78" s="38">
        <v>7.1212</v>
      </c>
      <c r="AA78" s="38">
        <v>7.4614000000000003</v>
      </c>
      <c r="AB78" s="38">
        <v>7.1210000000000004</v>
      </c>
      <c r="AC78" s="38">
        <v>7.0137999999999998</v>
      </c>
      <c r="AD78" s="38">
        <v>9.8459000000000003</v>
      </c>
      <c r="AE78" s="38">
        <v>7.8558000000000003</v>
      </c>
    </row>
    <row r="79" spans="1:31" hidden="1" outlineLevel="1" collapsed="1">
      <c r="A79" s="9">
        <v>42614</v>
      </c>
      <c r="B79" s="38">
        <v>13.046520683107502</v>
      </c>
      <c r="C79" s="38">
        <v>22.077154509344034</v>
      </c>
      <c r="D79" s="38">
        <v>12.557255394069582</v>
      </c>
      <c r="E79" s="38">
        <v>12.620168853136992</v>
      </c>
      <c r="F79" s="38">
        <v>13.700327559090686</v>
      </c>
      <c r="G79" s="38">
        <v>10.528176025705509</v>
      </c>
      <c r="H79" s="38">
        <v>15.501140066676051</v>
      </c>
      <c r="I79" s="38">
        <v>22.285167178682741</v>
      </c>
      <c r="J79" s="38">
        <v>14.947937300528286</v>
      </c>
      <c r="K79" s="38">
        <v>14.760204045066448</v>
      </c>
      <c r="L79" s="38">
        <v>19.172568179057333</v>
      </c>
      <c r="M79" s="38">
        <v>30.447605758028942</v>
      </c>
      <c r="N79" s="38">
        <v>7.9641000000000002</v>
      </c>
      <c r="O79" s="38">
        <v>3.0084</v>
      </c>
      <c r="P79" s="38">
        <v>7.9725999999999999</v>
      </c>
      <c r="Q79" s="38">
        <v>7.5076999999999998</v>
      </c>
      <c r="R79" s="38">
        <v>8.1857000000000006</v>
      </c>
      <c r="S79" s="38">
        <v>10.1517</v>
      </c>
      <c r="T79" s="38">
        <v>8.1290999999999993</v>
      </c>
      <c r="U79" s="38">
        <v>2.9988000000000001</v>
      </c>
      <c r="V79" s="38">
        <v>8.1295999999999999</v>
      </c>
      <c r="W79" s="38">
        <v>7.6321000000000003</v>
      </c>
      <c r="X79" s="38">
        <v>8.1677999999999997</v>
      </c>
      <c r="Y79" s="38">
        <v>10.2691</v>
      </c>
      <c r="Z79" s="38">
        <v>6.8898999999999999</v>
      </c>
      <c r="AA79" s="38">
        <v>3.0089000000000001</v>
      </c>
      <c r="AB79" s="38">
        <v>6.9377000000000004</v>
      </c>
      <c r="AC79" s="38">
        <v>6.8474000000000004</v>
      </c>
      <c r="AD79" s="38">
        <v>8.8057999999999996</v>
      </c>
      <c r="AE79" s="38">
        <v>7.9439000000000002</v>
      </c>
    </row>
    <row r="80" spans="1:31" hidden="1" outlineLevel="1" collapsed="1">
      <c r="A80" s="9">
        <v>42644</v>
      </c>
      <c r="B80" s="38">
        <v>13.27775365207971</v>
      </c>
      <c r="C80" s="38">
        <v>21.774346428343925</v>
      </c>
      <c r="D80" s="38">
        <v>12.851527957975561</v>
      </c>
      <c r="E80" s="38">
        <v>12.920765448989663</v>
      </c>
      <c r="F80" s="38">
        <v>13.301394381397628</v>
      </c>
      <c r="G80" s="38">
        <v>11.266688375862723</v>
      </c>
      <c r="H80" s="38">
        <v>15.561553912147462</v>
      </c>
      <c r="I80" s="38">
        <v>22.228926681605692</v>
      </c>
      <c r="J80" s="38">
        <v>15.047821365777978</v>
      </c>
      <c r="K80" s="38">
        <v>14.742483899520463</v>
      </c>
      <c r="L80" s="38">
        <v>21.372685803871999</v>
      </c>
      <c r="M80" s="38">
        <v>20.85527014863036</v>
      </c>
      <c r="N80" s="38">
        <v>8.991594907529711</v>
      </c>
      <c r="O80" s="38">
        <v>2.2738</v>
      </c>
      <c r="P80" s="38">
        <v>9.0126948761024526</v>
      </c>
      <c r="Q80" s="38">
        <v>7.8544928649170691</v>
      </c>
      <c r="R80" s="38">
        <v>10.6869</v>
      </c>
      <c r="S80" s="38">
        <v>10.820399999999999</v>
      </c>
      <c r="T80" s="38">
        <v>9.1404999999999994</v>
      </c>
      <c r="U80" s="38">
        <v>5.9958999999999998</v>
      </c>
      <c r="V80" s="38">
        <v>9.1408000000000005</v>
      </c>
      <c r="W80" s="38">
        <v>7.8087999999999997</v>
      </c>
      <c r="X80" s="38">
        <v>10.705299999999999</v>
      </c>
      <c r="Y80" s="38">
        <v>10.867100000000001</v>
      </c>
      <c r="Z80" s="38">
        <v>7.9957000000000003</v>
      </c>
      <c r="AA80" s="38">
        <v>2.1751999999999998</v>
      </c>
      <c r="AB80" s="38">
        <v>8.1355000000000004</v>
      </c>
      <c r="AC80" s="38">
        <v>8.0401000000000007</v>
      </c>
      <c r="AD80" s="38">
        <v>9.5062999999999995</v>
      </c>
      <c r="AE80" s="38">
        <v>9.3507999999999996</v>
      </c>
    </row>
    <row r="81" spans="1:31" hidden="1" outlineLevel="1" collapsed="1">
      <c r="A81" s="9">
        <v>42675</v>
      </c>
      <c r="B81" s="38">
        <v>12.906156646808478</v>
      </c>
      <c r="C81" s="38">
        <v>21.850970337231082</v>
      </c>
      <c r="D81" s="38">
        <v>12.404384811863721</v>
      </c>
      <c r="E81" s="38">
        <v>12.167440432057095</v>
      </c>
      <c r="F81" s="38">
        <v>14.817543770015622</v>
      </c>
      <c r="G81" s="38">
        <v>9.1601830621862206</v>
      </c>
      <c r="H81" s="38">
        <v>14.845773572207488</v>
      </c>
      <c r="I81" s="38">
        <v>22.236289199020813</v>
      </c>
      <c r="J81" s="38">
        <v>14.247905460221592</v>
      </c>
      <c r="K81" s="38">
        <v>13.902895123020912</v>
      </c>
      <c r="L81" s="38">
        <v>18.318238176168705</v>
      </c>
      <c r="M81" s="38">
        <v>22.693622408898879</v>
      </c>
      <c r="N81" s="38">
        <v>8.4627999999999997</v>
      </c>
      <c r="O81" s="38">
        <v>2.2313000000000001</v>
      </c>
      <c r="P81" s="38">
        <v>8.4838000000000005</v>
      </c>
      <c r="Q81" s="38">
        <v>7.4320000000000004</v>
      </c>
      <c r="R81" s="38">
        <v>12.0275</v>
      </c>
      <c r="S81" s="38">
        <v>8.8881999999999994</v>
      </c>
      <c r="T81" s="38">
        <v>8.6951999999999998</v>
      </c>
      <c r="U81" s="38">
        <v>6.4145000000000003</v>
      </c>
      <c r="V81" s="38">
        <v>8.6951999999999998</v>
      </c>
      <c r="W81" s="38">
        <v>7.5452000000000004</v>
      </c>
      <c r="X81" s="38">
        <v>12.1554</v>
      </c>
      <c r="Y81" s="38">
        <v>9.0211000000000006</v>
      </c>
      <c r="Z81" s="38">
        <v>6.6901000000000002</v>
      </c>
      <c r="AA81" s="38">
        <v>2.2031000000000001</v>
      </c>
      <c r="AB81" s="38">
        <v>6.8234000000000004</v>
      </c>
      <c r="AC81" s="38">
        <v>6.7351000000000001</v>
      </c>
      <c r="AD81" s="38">
        <v>7.52</v>
      </c>
      <c r="AE81" s="38">
        <v>7.5422000000000002</v>
      </c>
    </row>
    <row r="82" spans="1:31" hidden="1" outlineLevel="1" collapsed="1">
      <c r="A82" s="9">
        <v>42705</v>
      </c>
      <c r="B82" s="38">
        <v>12.77644329379422</v>
      </c>
      <c r="C82" s="38">
        <v>21.8170374859668</v>
      </c>
      <c r="D82" s="38">
        <v>12.267081058520136</v>
      </c>
      <c r="E82" s="38">
        <v>12.05993370401014</v>
      </c>
      <c r="F82" s="38">
        <v>15.564245800743945</v>
      </c>
      <c r="G82" s="38">
        <v>10.57151363019844</v>
      </c>
      <c r="H82" s="38">
        <v>14.792117077195948</v>
      </c>
      <c r="I82" s="38">
        <v>22.111935278411874</v>
      </c>
      <c r="J82" s="38">
        <v>14.226021767509074</v>
      </c>
      <c r="K82" s="38">
        <v>13.847650195832736</v>
      </c>
      <c r="L82" s="38">
        <v>19.190056018930814</v>
      </c>
      <c r="M82" s="38">
        <v>19.19380092171459</v>
      </c>
      <c r="N82" s="38">
        <v>7.2748999999999997</v>
      </c>
      <c r="O82" s="38">
        <v>2.4903</v>
      </c>
      <c r="P82" s="38">
        <v>7.2892999999999999</v>
      </c>
      <c r="Q82" s="38">
        <v>6.5712000000000002</v>
      </c>
      <c r="R82" s="38">
        <v>8.6895000000000007</v>
      </c>
      <c r="S82" s="38">
        <v>10.348599999999999</v>
      </c>
      <c r="T82" s="38">
        <v>7.3117000000000001</v>
      </c>
      <c r="U82" s="38">
        <v>6.5972999999999997</v>
      </c>
      <c r="V82" s="38">
        <v>7.3118999999999996</v>
      </c>
      <c r="W82" s="38">
        <v>6.5208000000000004</v>
      </c>
      <c r="X82" s="38">
        <v>8.7234999999999996</v>
      </c>
      <c r="Y82" s="38">
        <v>10.6676</v>
      </c>
      <c r="Z82" s="38">
        <v>7.0824999999999996</v>
      </c>
      <c r="AA82" s="38">
        <v>2.2271000000000001</v>
      </c>
      <c r="AB82" s="38">
        <v>7.1689999999999996</v>
      </c>
      <c r="AC82" s="38">
        <v>6.8360000000000003</v>
      </c>
      <c r="AD82" s="38">
        <v>8.5484000000000009</v>
      </c>
      <c r="AE82" s="38">
        <v>8.1061999999999994</v>
      </c>
    </row>
    <row r="83" spans="1:31" hidden="1" outlineLevel="1" collapsed="1">
      <c r="A83" s="9">
        <v>42736</v>
      </c>
      <c r="B83" s="38">
        <v>12.041693728794373</v>
      </c>
      <c r="C83" s="38">
        <v>21.168251555047679</v>
      </c>
      <c r="D83" s="38">
        <v>11.4470813367452</v>
      </c>
      <c r="E83" s="38">
        <v>11.437318408201662</v>
      </c>
      <c r="F83" s="38">
        <v>14.322561324470463</v>
      </c>
      <c r="G83" s="38">
        <v>8.2650522350948137</v>
      </c>
      <c r="H83" s="38">
        <v>14.092693704379316</v>
      </c>
      <c r="I83" s="38">
        <v>21.577198086282014</v>
      </c>
      <c r="J83" s="38">
        <v>13.379602027443774</v>
      </c>
      <c r="K83" s="38">
        <v>13.190317807696047</v>
      </c>
      <c r="L83" s="38">
        <v>21.216228045831603</v>
      </c>
      <c r="M83" s="38">
        <v>4.7825218788400816</v>
      </c>
      <c r="N83" s="38">
        <v>7.5128778374419261</v>
      </c>
      <c r="O83" s="38">
        <v>2.2818999999999998</v>
      </c>
      <c r="P83" s="38">
        <v>7.5347743872952782</v>
      </c>
      <c r="Q83" s="38">
        <v>7.2583053920353775</v>
      </c>
      <c r="R83" s="38">
        <v>8.8400999999999996</v>
      </c>
      <c r="S83" s="38">
        <v>8.7225999999999999</v>
      </c>
      <c r="T83" s="38">
        <v>7.6913999999999998</v>
      </c>
      <c r="U83" s="38">
        <v>3.9828000000000001</v>
      </c>
      <c r="V83" s="38">
        <v>7.6917999999999997</v>
      </c>
      <c r="W83" s="38">
        <v>7.4260000000000002</v>
      </c>
      <c r="X83" s="38">
        <v>8.8896999999999995</v>
      </c>
      <c r="Y83" s="38">
        <v>8.9855999999999998</v>
      </c>
      <c r="Z83" s="38">
        <v>6.5819999999999999</v>
      </c>
      <c r="AA83" s="38">
        <v>2.2421000000000002</v>
      </c>
      <c r="AB83" s="38">
        <v>6.6944999999999997</v>
      </c>
      <c r="AC83" s="38">
        <v>6.3053999999999997</v>
      </c>
      <c r="AD83" s="38">
        <v>8.6443999999999992</v>
      </c>
      <c r="AE83" s="38">
        <v>7.5650000000000004</v>
      </c>
    </row>
    <row r="84" spans="1:31" hidden="1" outlineLevel="1" collapsed="1">
      <c r="A84" s="9">
        <v>42767</v>
      </c>
      <c r="B84" s="38">
        <v>12.252584429640647</v>
      </c>
      <c r="C84" s="38">
        <v>20.965898621477493</v>
      </c>
      <c r="D84" s="38">
        <v>11.688792019705305</v>
      </c>
      <c r="E84" s="38">
        <v>11.661059718833897</v>
      </c>
      <c r="F84" s="38">
        <v>12.934734447987418</v>
      </c>
      <c r="G84" s="38">
        <v>9.1742595411227654</v>
      </c>
      <c r="H84" s="38">
        <v>13.755045208652016</v>
      </c>
      <c r="I84" s="38">
        <v>21.336155384879625</v>
      </c>
      <c r="J84" s="38">
        <v>13.106788670712646</v>
      </c>
      <c r="K84" s="38">
        <v>12.976985361837375</v>
      </c>
      <c r="L84" s="38">
        <v>15.749813020859278</v>
      </c>
      <c r="M84" s="38">
        <v>14.291652857980829</v>
      </c>
      <c r="N84" s="38">
        <v>7.5947281717007957</v>
      </c>
      <c r="O84" s="38">
        <v>2.6617999999999999</v>
      </c>
      <c r="P84" s="38">
        <v>7.6192256237024987</v>
      </c>
      <c r="Q84" s="38">
        <v>7.2501853031083803</v>
      </c>
      <c r="R84" s="38">
        <v>9.7459000000000007</v>
      </c>
      <c r="S84" s="38">
        <v>8.4278999999999993</v>
      </c>
      <c r="T84" s="38">
        <v>7.8776999999999999</v>
      </c>
      <c r="U84" s="38">
        <v>4.0324</v>
      </c>
      <c r="V84" s="38">
        <v>7.8781999999999996</v>
      </c>
      <c r="W84" s="38">
        <v>7.4295999999999998</v>
      </c>
      <c r="X84" s="38">
        <v>10.051500000000001</v>
      </c>
      <c r="Y84" s="38">
        <v>9.4562000000000008</v>
      </c>
      <c r="Z84" s="38">
        <v>6.3959000000000001</v>
      </c>
      <c r="AA84" s="38">
        <v>2.6309999999999998</v>
      </c>
      <c r="AB84" s="38">
        <v>6.4936999999999996</v>
      </c>
      <c r="AC84" s="38">
        <v>6.4607000000000001</v>
      </c>
      <c r="AD84" s="38">
        <v>6.4177999999999997</v>
      </c>
      <c r="AE84" s="38">
        <v>6.7079000000000004</v>
      </c>
    </row>
    <row r="85" spans="1:31" hidden="1" outlineLevel="1" collapsed="1">
      <c r="A85" s="9">
        <v>42795</v>
      </c>
      <c r="B85" s="38">
        <v>12.479817207803592</v>
      </c>
      <c r="C85" s="38">
        <v>20.976198669361136</v>
      </c>
      <c r="D85" s="38">
        <v>11.997282040143682</v>
      </c>
      <c r="E85" s="38">
        <v>11.987931557086783</v>
      </c>
      <c r="F85" s="38">
        <v>14.073608605500656</v>
      </c>
      <c r="G85" s="38">
        <v>8.5741297174681925</v>
      </c>
      <c r="H85" s="38">
        <v>14.144022177865214</v>
      </c>
      <c r="I85" s="38">
        <v>21.299578051270696</v>
      </c>
      <c r="J85" s="38">
        <v>13.588314174922186</v>
      </c>
      <c r="K85" s="38">
        <v>13.254492866235902</v>
      </c>
      <c r="L85" s="38">
        <v>18.944945093956111</v>
      </c>
      <c r="M85" s="38">
        <v>15.980101985498155</v>
      </c>
      <c r="N85" s="38">
        <v>7.9100999999999999</v>
      </c>
      <c r="O85" s="38">
        <v>2.3035000000000001</v>
      </c>
      <c r="P85" s="38">
        <v>7.9294000000000002</v>
      </c>
      <c r="Q85" s="38">
        <v>7.5808999999999997</v>
      </c>
      <c r="R85" s="38">
        <v>9.0231999999999992</v>
      </c>
      <c r="S85" s="38">
        <v>8.4379000000000008</v>
      </c>
      <c r="T85" s="38">
        <v>8.1370000000000005</v>
      </c>
      <c r="U85" s="38">
        <v>24.6008</v>
      </c>
      <c r="V85" s="38">
        <v>8.1370000000000005</v>
      </c>
      <c r="W85" s="38">
        <v>7.7830000000000004</v>
      </c>
      <c r="X85" s="38">
        <v>9.2316000000000003</v>
      </c>
      <c r="Y85" s="38">
        <v>8.5135000000000005</v>
      </c>
      <c r="Z85" s="38">
        <v>6.6398000000000001</v>
      </c>
      <c r="AA85" s="38">
        <v>2.3031999999999999</v>
      </c>
      <c r="AB85" s="38">
        <v>6.7401999999999997</v>
      </c>
      <c r="AC85" s="38">
        <v>6.6430999999999996</v>
      </c>
      <c r="AD85" s="38">
        <v>6.5792999999999999</v>
      </c>
      <c r="AE85" s="38">
        <v>7.6675000000000004</v>
      </c>
    </row>
    <row r="86" spans="1:31" hidden="1" outlineLevel="1" collapsed="1">
      <c r="A86" s="9">
        <v>42826</v>
      </c>
      <c r="B86" s="38">
        <v>12.079841604212573</v>
      </c>
      <c r="C86" s="38">
        <v>20.548361999589389</v>
      </c>
      <c r="D86" s="38">
        <v>11.639150983884528</v>
      </c>
      <c r="E86" s="38">
        <v>11.649664059849705</v>
      </c>
      <c r="F86" s="38">
        <v>12.497718112043648</v>
      </c>
      <c r="G86" s="38">
        <v>10.071901299730122</v>
      </c>
      <c r="H86" s="38">
        <v>13.521666765947666</v>
      </c>
      <c r="I86" s="38">
        <v>20.575973984343523</v>
      </c>
      <c r="J86" s="38">
        <v>12.982626617465927</v>
      </c>
      <c r="K86" s="38">
        <v>12.740986462491531</v>
      </c>
      <c r="L86" s="38">
        <v>17.030309266617273</v>
      </c>
      <c r="M86" s="38">
        <v>26.084017779773262</v>
      </c>
      <c r="N86" s="38">
        <v>8.7854184787223506</v>
      </c>
      <c r="O86" s="38">
        <v>3.4750000000000001</v>
      </c>
      <c r="P86" s="38">
        <v>8.7868183238661342</v>
      </c>
      <c r="Q86" s="38">
        <v>6.9195686588892169</v>
      </c>
      <c r="R86" s="38">
        <v>10.6584</v>
      </c>
      <c r="S86" s="38">
        <v>10.069899999999999</v>
      </c>
      <c r="T86" s="38">
        <v>9.1187000000000005</v>
      </c>
      <c r="U86" s="38">
        <v>4.2234999999999996</v>
      </c>
      <c r="V86" s="38">
        <v>9.1191999999999993</v>
      </c>
      <c r="W86" s="38">
        <v>7.1574</v>
      </c>
      <c r="X86" s="38">
        <v>10.8644</v>
      </c>
      <c r="Y86" s="38">
        <v>10.167299999999999</v>
      </c>
      <c r="Z86" s="38">
        <v>6.7977999999999996</v>
      </c>
      <c r="AA86" s="38">
        <v>3.0916999999999999</v>
      </c>
      <c r="AB86" s="38">
        <v>6.8022999999999998</v>
      </c>
      <c r="AC86" s="38">
        <v>6.0922999999999998</v>
      </c>
      <c r="AD86" s="38">
        <v>8.9594000000000005</v>
      </c>
      <c r="AE86" s="38">
        <v>7.3525999999999998</v>
      </c>
    </row>
    <row r="87" spans="1:31" hidden="1" outlineLevel="1" collapsed="1">
      <c r="A87" s="9">
        <v>42856</v>
      </c>
      <c r="B87" s="38">
        <v>12.175285465762292</v>
      </c>
      <c r="C87" s="38">
        <v>19.410537985810745</v>
      </c>
      <c r="D87" s="38">
        <v>11.736221206522799</v>
      </c>
      <c r="E87" s="38">
        <v>11.668857661963246</v>
      </c>
      <c r="F87" s="38">
        <v>12.838538677507758</v>
      </c>
      <c r="G87" s="38">
        <v>8.5958277741709477</v>
      </c>
      <c r="H87" s="38">
        <v>13.404107243839078</v>
      </c>
      <c r="I87" s="38">
        <v>20.010418855615303</v>
      </c>
      <c r="J87" s="38">
        <v>12.904515024587223</v>
      </c>
      <c r="K87" s="38">
        <v>12.593804508466592</v>
      </c>
      <c r="L87" s="38">
        <v>19.517210456871645</v>
      </c>
      <c r="M87" s="38">
        <v>19.499991506268632</v>
      </c>
      <c r="N87" s="38">
        <v>7.7577876615372139</v>
      </c>
      <c r="O87" s="38">
        <v>4.4607999999999999</v>
      </c>
      <c r="P87" s="38">
        <v>7.7915849658812117</v>
      </c>
      <c r="Q87" s="38">
        <v>7.5156134162598596</v>
      </c>
      <c r="R87" s="38">
        <v>8.6027667973022766</v>
      </c>
      <c r="S87" s="38">
        <v>7.9586999999999994</v>
      </c>
      <c r="T87" s="38">
        <v>7.9722</v>
      </c>
      <c r="U87" s="38">
        <v>2.96</v>
      </c>
      <c r="V87" s="38">
        <v>7.9725999999999999</v>
      </c>
      <c r="W87" s="38">
        <v>7.7167000000000003</v>
      </c>
      <c r="X87" s="38">
        <v>8.6076999999999995</v>
      </c>
      <c r="Y87" s="38">
        <v>8.1113999999999997</v>
      </c>
      <c r="Z87" s="38">
        <v>6.7481999999999998</v>
      </c>
      <c r="AA87" s="38">
        <v>4.4699</v>
      </c>
      <c r="AB87" s="38">
        <v>6.8874000000000004</v>
      </c>
      <c r="AC87" s="38">
        <v>6.72</v>
      </c>
      <c r="AD87" s="38">
        <v>8.5077999999999996</v>
      </c>
      <c r="AE87" s="38">
        <v>7.4116999999999997</v>
      </c>
    </row>
    <row r="88" spans="1:31" hidden="1" outlineLevel="1" collapsed="1">
      <c r="A88" s="9">
        <v>42887</v>
      </c>
      <c r="B88" s="38">
        <v>11.958543432768433</v>
      </c>
      <c r="C88" s="38">
        <v>19.114025010513107</v>
      </c>
      <c r="D88" s="38">
        <v>11.580003989470287</v>
      </c>
      <c r="E88" s="38">
        <v>11.37265368003111</v>
      </c>
      <c r="F88" s="38">
        <v>15.552812261721909</v>
      </c>
      <c r="G88" s="38">
        <v>9.4630057751595977</v>
      </c>
      <c r="H88" s="38">
        <v>13.078815666934807</v>
      </c>
      <c r="I88" s="38">
        <v>19.70147422122351</v>
      </c>
      <c r="J88" s="38">
        <v>12.653495577993315</v>
      </c>
      <c r="K88" s="38">
        <v>12.195207122014798</v>
      </c>
      <c r="L88" s="38">
        <v>18.575591201746697</v>
      </c>
      <c r="M88" s="38">
        <v>13.34697642769898</v>
      </c>
      <c r="N88" s="38">
        <v>7.329600000000001</v>
      </c>
      <c r="O88" s="38">
        <v>1.8603000000000001</v>
      </c>
      <c r="P88" s="38">
        <v>7.3764000000000003</v>
      </c>
      <c r="Q88" s="38">
        <v>6.8608000000000011</v>
      </c>
      <c r="R88" s="38">
        <v>7.3398000000000003</v>
      </c>
      <c r="S88" s="38">
        <v>8.7840000000000007</v>
      </c>
      <c r="T88" s="38">
        <v>7.2526000000000002</v>
      </c>
      <c r="U88" s="38">
        <v>3.02</v>
      </c>
      <c r="V88" s="38">
        <v>7.2538999999999998</v>
      </c>
      <c r="W88" s="38">
        <v>7.0214999999999996</v>
      </c>
      <c r="X88" s="38">
        <v>7.4543999999999997</v>
      </c>
      <c r="Y88" s="38">
        <v>7.8738000000000001</v>
      </c>
      <c r="Z88" s="38">
        <v>7.5460000000000003</v>
      </c>
      <c r="AA88" s="38">
        <v>1.8281000000000001</v>
      </c>
      <c r="AB88" s="38">
        <v>7.7317999999999998</v>
      </c>
      <c r="AC88" s="38">
        <v>6.3166000000000002</v>
      </c>
      <c r="AD88" s="38">
        <v>7.0837000000000003</v>
      </c>
      <c r="AE88" s="38">
        <v>10.801399999999999</v>
      </c>
    </row>
    <row r="89" spans="1:31" hidden="1" outlineLevel="1" collapsed="1">
      <c r="A89" s="9">
        <v>42917</v>
      </c>
      <c r="B89" s="38">
        <v>10.791082848309893</v>
      </c>
      <c r="C89" s="38">
        <v>19.169727201758484</v>
      </c>
      <c r="D89" s="38">
        <v>10.331239960187606</v>
      </c>
      <c r="E89" s="38">
        <v>10.216753451921303</v>
      </c>
      <c r="F89" s="38">
        <v>15.249875088734512</v>
      </c>
      <c r="G89" s="38">
        <v>5.738947646132444</v>
      </c>
      <c r="H89" s="38">
        <v>12.139455150175083</v>
      </c>
      <c r="I89" s="38">
        <v>19.61396402457585</v>
      </c>
      <c r="J89" s="38">
        <v>11.607209511765038</v>
      </c>
      <c r="K89" s="38">
        <v>11.087598270374155</v>
      </c>
      <c r="L89" s="38">
        <v>18.301562942187083</v>
      </c>
      <c r="M89" s="38">
        <v>13.992112444413944</v>
      </c>
      <c r="N89" s="38">
        <v>6.4428132763370094</v>
      </c>
      <c r="O89" s="38">
        <v>1.8523000000000001</v>
      </c>
      <c r="P89" s="38">
        <v>6.4682133386018643</v>
      </c>
      <c r="Q89" s="38">
        <v>6.6423608527015503</v>
      </c>
      <c r="R89" s="38">
        <v>8.9943000000000008</v>
      </c>
      <c r="S89" s="38">
        <v>4.7523</v>
      </c>
      <c r="T89" s="38">
        <v>6.4451000000000001</v>
      </c>
      <c r="U89" s="38">
        <v>0</v>
      </c>
      <c r="V89" s="38">
        <v>6.4451000000000001</v>
      </c>
      <c r="W89" s="38">
        <v>6.7336999999999998</v>
      </c>
      <c r="X89" s="38">
        <v>9.2936999999999994</v>
      </c>
      <c r="Y89" s="38">
        <v>4.1460999999999997</v>
      </c>
      <c r="Z89" s="38">
        <v>6.4336000000000002</v>
      </c>
      <c r="AA89" s="38">
        <v>1.8523000000000001</v>
      </c>
      <c r="AB89" s="38">
        <v>6.5667</v>
      </c>
      <c r="AC89" s="38">
        <v>6.2378999999999998</v>
      </c>
      <c r="AD89" s="38">
        <v>7.6767000000000003</v>
      </c>
      <c r="AE89" s="38">
        <v>7.0080999999999998</v>
      </c>
    </row>
    <row r="90" spans="1:31" hidden="1" outlineLevel="1" collapsed="1">
      <c r="A90" s="9">
        <v>42948</v>
      </c>
      <c r="B90" s="38">
        <v>11.362380060875012</v>
      </c>
      <c r="C90" s="38">
        <v>18.750937591980101</v>
      </c>
      <c r="D90" s="38">
        <v>10.922078882699772</v>
      </c>
      <c r="E90" s="38">
        <v>10.796567267001526</v>
      </c>
      <c r="F90" s="38">
        <v>13.728834074220313</v>
      </c>
      <c r="G90" s="38">
        <v>9.1178317799840887</v>
      </c>
      <c r="H90" s="38">
        <v>12.598614693298234</v>
      </c>
      <c r="I90" s="38">
        <v>19.120364974020649</v>
      </c>
      <c r="J90" s="38">
        <v>12.093298771966099</v>
      </c>
      <c r="K90" s="38">
        <v>11.856461652175444</v>
      </c>
      <c r="L90" s="38">
        <v>20.714782005350301</v>
      </c>
      <c r="M90" s="38">
        <v>19.464271010610798</v>
      </c>
      <c r="N90" s="38">
        <v>7.3299637047197708</v>
      </c>
      <c r="O90" s="38">
        <v>1.8946000000000001</v>
      </c>
      <c r="P90" s="38">
        <v>7.3579630012719299</v>
      </c>
      <c r="Q90" s="38">
        <v>6.7466838518282826</v>
      </c>
      <c r="R90" s="38">
        <v>9.7577855725664016</v>
      </c>
      <c r="S90" s="38">
        <v>8.9677000000000007</v>
      </c>
      <c r="T90" s="38">
        <v>7.5082000000000004</v>
      </c>
      <c r="U90" s="38">
        <v>5.0179</v>
      </c>
      <c r="V90" s="38">
        <v>7.5083000000000002</v>
      </c>
      <c r="W90" s="38">
        <v>6.8063000000000002</v>
      </c>
      <c r="X90" s="38">
        <v>9.8465000000000007</v>
      </c>
      <c r="Y90" s="38">
        <v>9.3697999999999997</v>
      </c>
      <c r="Z90" s="38">
        <v>6.3582999999999998</v>
      </c>
      <c r="AA90" s="38">
        <v>1.8713</v>
      </c>
      <c r="AB90" s="38">
        <v>6.5110000000000001</v>
      </c>
      <c r="AC90" s="38">
        <v>6.4588000000000001</v>
      </c>
      <c r="AD90" s="38">
        <v>7.1665000000000001</v>
      </c>
      <c r="AE90" s="38">
        <v>6.8055000000000003</v>
      </c>
    </row>
    <row r="91" spans="1:31" hidden="1" outlineLevel="1" collapsed="1">
      <c r="A91" s="9">
        <v>42979</v>
      </c>
      <c r="B91" s="38">
        <v>11.684162047432418</v>
      </c>
      <c r="C91" s="38">
        <v>18.749773326343799</v>
      </c>
      <c r="D91" s="38">
        <v>11.254227645948143</v>
      </c>
      <c r="E91" s="38">
        <v>10.868382612890981</v>
      </c>
      <c r="F91" s="38">
        <v>16.554394618517307</v>
      </c>
      <c r="G91" s="38">
        <v>13.151196259631211</v>
      </c>
      <c r="H91" s="38">
        <v>13.125220443718385</v>
      </c>
      <c r="I91" s="38">
        <v>18.77409672563563</v>
      </c>
      <c r="J91" s="38">
        <v>12.676154979996166</v>
      </c>
      <c r="K91" s="38">
        <v>12.335935326506279</v>
      </c>
      <c r="L91" s="38">
        <v>18.704001731846652</v>
      </c>
      <c r="M91" s="38">
        <v>4.4281532073445264</v>
      </c>
      <c r="N91" s="38">
        <v>6.6485645586275259</v>
      </c>
      <c r="O91" s="38">
        <v>3.4735999999999998</v>
      </c>
      <c r="P91" s="38">
        <v>6.6498645656537994</v>
      </c>
      <c r="Q91" s="38">
        <v>5.8701834807313009</v>
      </c>
      <c r="R91" s="38">
        <v>8.0221902888170842</v>
      </c>
      <c r="S91" s="38">
        <v>16.281600000000001</v>
      </c>
      <c r="T91" s="38">
        <v>6.6783999999999999</v>
      </c>
      <c r="U91" s="38">
        <v>3.9723999999999999</v>
      </c>
      <c r="V91" s="38">
        <v>6.6792999999999996</v>
      </c>
      <c r="W91" s="38">
        <v>5.7439999999999998</v>
      </c>
      <c r="X91" s="38">
        <v>7.9916</v>
      </c>
      <c r="Y91" s="38">
        <v>17.68</v>
      </c>
      <c r="Z91" s="38">
        <v>6.5054999999999996</v>
      </c>
      <c r="AA91" s="38">
        <v>2.5634000000000001</v>
      </c>
      <c r="AB91" s="38">
        <v>6.5088999999999997</v>
      </c>
      <c r="AC91" s="38">
        <v>6.4372999999999996</v>
      </c>
      <c r="AD91" s="38">
        <v>8.5031999999999996</v>
      </c>
      <c r="AE91" s="38">
        <v>7.1478000000000002</v>
      </c>
    </row>
    <row r="92" spans="1:31" hidden="1" outlineLevel="1" collapsed="1">
      <c r="A92" s="9">
        <v>43009</v>
      </c>
      <c r="B92" s="38">
        <v>12.092647706879799</v>
      </c>
      <c r="C92" s="38">
        <v>18.284454767527091</v>
      </c>
      <c r="D92" s="38">
        <v>11.757062087465762</v>
      </c>
      <c r="E92" s="38">
        <v>11.713545038714358</v>
      </c>
      <c r="F92" s="38">
        <v>11.443164117059089</v>
      </c>
      <c r="G92" s="38">
        <v>14.9786</v>
      </c>
      <c r="H92" s="38">
        <v>13.642426895899767</v>
      </c>
      <c r="I92" s="38">
        <v>18.475449223567427</v>
      </c>
      <c r="J92" s="38">
        <v>13.299904488757198</v>
      </c>
      <c r="K92" s="38">
        <v>13.005653892396017</v>
      </c>
      <c r="L92" s="38">
        <v>21.391597339946401</v>
      </c>
      <c r="M92" s="38">
        <v>16.870999999999999</v>
      </c>
      <c r="N92" s="38">
        <v>7.2804000000000002</v>
      </c>
      <c r="O92" s="38">
        <v>11.1814</v>
      </c>
      <c r="P92" s="38">
        <v>7.2587000000000002</v>
      </c>
      <c r="Q92" s="38">
        <v>6.0092999999999996</v>
      </c>
      <c r="R92" s="38">
        <v>7.9638999999999998</v>
      </c>
      <c r="S92" s="38">
        <v>14.842700000000002</v>
      </c>
      <c r="T92" s="38">
        <v>7.2644000000000002</v>
      </c>
      <c r="U92" s="38">
        <v>11.1814</v>
      </c>
      <c r="V92" s="38">
        <v>7.2392000000000003</v>
      </c>
      <c r="W92" s="38">
        <v>5.9812000000000003</v>
      </c>
      <c r="X92" s="38">
        <v>7.9866000000000001</v>
      </c>
      <c r="Y92" s="38">
        <v>17.547699999999999</v>
      </c>
      <c r="Z92" s="38">
        <v>7.3834999999999997</v>
      </c>
      <c r="AA92" s="38">
        <v>0</v>
      </c>
      <c r="AB92" s="38">
        <v>7.3834999999999997</v>
      </c>
      <c r="AC92" s="38">
        <v>6.1662999999999997</v>
      </c>
      <c r="AD92" s="38">
        <v>6.7645</v>
      </c>
      <c r="AE92" s="38">
        <v>11.079800000000001</v>
      </c>
    </row>
    <row r="93" spans="1:31" hidden="1" outlineLevel="1" collapsed="1">
      <c r="A93" s="9">
        <v>43040</v>
      </c>
      <c r="B93" s="38">
        <v>13.093050037141351</v>
      </c>
      <c r="C93" s="38">
        <v>18.360253080034497</v>
      </c>
      <c r="D93" s="38">
        <v>12.743446702703196</v>
      </c>
      <c r="E93" s="38">
        <v>12.750459169791483</v>
      </c>
      <c r="F93" s="38">
        <v>14.206280853766257</v>
      </c>
      <c r="G93" s="38">
        <v>5.9452999999999996</v>
      </c>
      <c r="H93" s="38">
        <v>14.916641871453049</v>
      </c>
      <c r="I93" s="38">
        <v>18.539858649185149</v>
      </c>
      <c r="J93" s="38">
        <v>14.61472692359572</v>
      </c>
      <c r="K93" s="38">
        <v>14.366090176051209</v>
      </c>
      <c r="L93" s="38">
        <v>19.357186896235614</v>
      </c>
      <c r="M93" s="38">
        <v>16.2895</v>
      </c>
      <c r="N93" s="38">
        <v>6.0966252102191065</v>
      </c>
      <c r="O93" s="38">
        <v>9.3932000000000002</v>
      </c>
      <c r="P93" s="38">
        <v>6.0770504319674226</v>
      </c>
      <c r="Q93" s="38">
        <v>5.5766999999999998</v>
      </c>
      <c r="R93" s="38">
        <v>8.7376511025603314</v>
      </c>
      <c r="S93" s="38">
        <v>5.2678000000000003</v>
      </c>
      <c r="T93" s="38">
        <v>6.0511999999999997</v>
      </c>
      <c r="U93" s="38">
        <v>10.734400000000001</v>
      </c>
      <c r="V93" s="38">
        <v>6.0225999999999997</v>
      </c>
      <c r="W93" s="38">
        <v>5.4170999999999996</v>
      </c>
      <c r="X93" s="38">
        <v>8.8152000000000008</v>
      </c>
      <c r="Y93" s="38">
        <v>4.5332999999999997</v>
      </c>
      <c r="Z93" s="38">
        <v>6.3235999999999999</v>
      </c>
      <c r="AA93" s="38">
        <v>1.9265000000000001</v>
      </c>
      <c r="AB93" s="38">
        <v>6.3465999999999996</v>
      </c>
      <c r="AC93" s="38">
        <v>6.2366000000000001</v>
      </c>
      <c r="AD93" s="38">
        <v>6.0377999999999998</v>
      </c>
      <c r="AE93" s="38">
        <v>7.2232000000000003</v>
      </c>
    </row>
    <row r="94" spans="1:31" hidden="1" outlineLevel="1" collapsed="1">
      <c r="A94" s="9">
        <v>43070</v>
      </c>
      <c r="B94" s="38">
        <v>13.535973634213622</v>
      </c>
      <c r="C94" s="38">
        <v>18.229251973093803</v>
      </c>
      <c r="D94" s="38">
        <v>13.247154683857371</v>
      </c>
      <c r="E94" s="38">
        <v>13.355431855304161</v>
      </c>
      <c r="F94" s="38">
        <v>13.621898625434635</v>
      </c>
      <c r="G94" s="38">
        <v>5.7849000000000004</v>
      </c>
      <c r="H94" s="38">
        <v>15.512790448182667</v>
      </c>
      <c r="I94" s="38">
        <v>18.67466979910412</v>
      </c>
      <c r="J94" s="38">
        <v>15.269541001465171</v>
      </c>
      <c r="K94" s="38">
        <v>15.167360138422914</v>
      </c>
      <c r="L94" s="38">
        <v>18.972670060176107</v>
      </c>
      <c r="M94" s="38">
        <v>3.9615</v>
      </c>
      <c r="N94" s="38">
        <v>6.1689529128433911</v>
      </c>
      <c r="O94" s="38">
        <v>2.9965000000000002</v>
      </c>
      <c r="P94" s="38">
        <v>6.1938455512392903</v>
      </c>
      <c r="Q94" s="38">
        <v>5.3529457498986979</v>
      </c>
      <c r="R94" s="38">
        <v>8.9093999999999998</v>
      </c>
      <c r="S94" s="38">
        <v>7.0629</v>
      </c>
      <c r="T94" s="38">
        <v>6.1740000000000004</v>
      </c>
      <c r="U94" s="38">
        <v>10.954800000000001</v>
      </c>
      <c r="V94" s="38">
        <v>6.1680000000000001</v>
      </c>
      <c r="W94" s="38">
        <v>5.0839999999999996</v>
      </c>
      <c r="X94" s="38">
        <v>9.0137999999999998</v>
      </c>
      <c r="Y94" s="38">
        <v>8.9277999999999995</v>
      </c>
      <c r="Z94" s="38">
        <v>6.1504000000000003</v>
      </c>
      <c r="AA94" s="38">
        <v>1.8552999999999999</v>
      </c>
      <c r="AB94" s="38">
        <v>6.2889999999999997</v>
      </c>
      <c r="AC94" s="38">
        <v>6.2557999999999998</v>
      </c>
      <c r="AD94" s="38">
        <v>5.4710999999999999</v>
      </c>
      <c r="AE94" s="38">
        <v>6.5834999999999999</v>
      </c>
    </row>
    <row r="95" spans="1:31" hidden="1" outlineLevel="1" collapsed="1">
      <c r="A95" s="9">
        <v>43101</v>
      </c>
      <c r="B95" s="38">
        <v>13.925676150480719</v>
      </c>
      <c r="C95" s="38">
        <v>18.493999106777366</v>
      </c>
      <c r="D95" s="38">
        <v>13.656482539730719</v>
      </c>
      <c r="E95" s="38">
        <v>13.574066914492915</v>
      </c>
      <c r="F95" s="38">
        <v>16.019483905201405</v>
      </c>
      <c r="G95" s="38">
        <v>7.8270999999999988</v>
      </c>
      <c r="H95" s="38">
        <v>15.032096639603699</v>
      </c>
      <c r="I95" s="38">
        <v>18.913172648662087</v>
      </c>
      <c r="J95" s="38">
        <v>14.777320517413269</v>
      </c>
      <c r="K95" s="38">
        <v>14.602059131419088</v>
      </c>
      <c r="L95" s="38">
        <v>18.665518788236763</v>
      </c>
      <c r="M95" s="38">
        <v>16.901900000000001</v>
      </c>
      <c r="N95" s="38">
        <v>5.7278000000000002</v>
      </c>
      <c r="O95" s="38">
        <v>1.8744000000000003</v>
      </c>
      <c r="P95" s="38">
        <v>5.7725999999999997</v>
      </c>
      <c r="Q95" s="38">
        <v>5.6025999999999998</v>
      </c>
      <c r="R95" s="38">
        <v>7.0617000000000001</v>
      </c>
      <c r="S95" s="38">
        <v>6.5330000000000004</v>
      </c>
      <c r="T95" s="38">
        <v>6.1993</v>
      </c>
      <c r="U95" s="38">
        <v>0</v>
      </c>
      <c r="V95" s="38">
        <v>6.1993</v>
      </c>
      <c r="W95" s="38">
        <v>6.0186999999999999</v>
      </c>
      <c r="X95" s="38">
        <v>7.9527000000000001</v>
      </c>
      <c r="Y95" s="38">
        <v>7.5744999999999996</v>
      </c>
      <c r="Z95" s="38">
        <v>4.4367000000000001</v>
      </c>
      <c r="AA95" s="38">
        <v>1.8744000000000001</v>
      </c>
      <c r="AB95" s="38">
        <v>4.5518999999999998</v>
      </c>
      <c r="AC95" s="38">
        <v>4.1923000000000004</v>
      </c>
      <c r="AD95" s="38">
        <v>5.0343999999999998</v>
      </c>
      <c r="AE95" s="38">
        <v>6.2439</v>
      </c>
    </row>
    <row r="96" spans="1:31" hidden="1" outlineLevel="1" collapsed="1">
      <c r="A96" s="9">
        <v>43132</v>
      </c>
      <c r="B96" s="38">
        <v>14.407731120738468</v>
      </c>
      <c r="C96" s="38">
        <v>18.812048929813749</v>
      </c>
      <c r="D96" s="38">
        <v>14.173286310797025</v>
      </c>
      <c r="E96" s="38">
        <v>13.948226117860516</v>
      </c>
      <c r="F96" s="38">
        <v>17.277262783324446</v>
      </c>
      <c r="G96" s="38">
        <v>17.023599999999998</v>
      </c>
      <c r="H96" s="38">
        <v>15.749322578335084</v>
      </c>
      <c r="I96" s="38">
        <v>19.093038974644244</v>
      </c>
      <c r="J96" s="38">
        <v>15.54468666828593</v>
      </c>
      <c r="K96" s="38">
        <v>15.350221530217109</v>
      </c>
      <c r="L96" s="38">
        <v>18.903300429614333</v>
      </c>
      <c r="M96" s="38">
        <v>19.533899999999999</v>
      </c>
      <c r="N96" s="38">
        <v>6.0262843023341448</v>
      </c>
      <c r="O96" s="38">
        <v>1.9481999999999997</v>
      </c>
      <c r="P96" s="38">
        <v>6.0508727136370739</v>
      </c>
      <c r="Q96" s="38">
        <v>4.6032725207295506</v>
      </c>
      <c r="R96" s="38">
        <v>7.4462999999999999</v>
      </c>
      <c r="S96" s="38">
        <v>16.408200000000001</v>
      </c>
      <c r="T96" s="38">
        <v>6.5259</v>
      </c>
      <c r="U96" s="38">
        <v>3.7662</v>
      </c>
      <c r="V96" s="38">
        <v>6.5265000000000004</v>
      </c>
      <c r="W96" s="38">
        <v>4.8768000000000002</v>
      </c>
      <c r="X96" s="38">
        <v>7.8742000000000001</v>
      </c>
      <c r="Y96" s="38">
        <v>17.485700000000001</v>
      </c>
      <c r="Z96" s="38">
        <v>3.7502</v>
      </c>
      <c r="AA96" s="38">
        <v>1.8959999999999999</v>
      </c>
      <c r="AB96" s="38">
        <v>3.8123</v>
      </c>
      <c r="AC96" s="38">
        <v>3.3426</v>
      </c>
      <c r="AD96" s="38">
        <v>6.4105999999999996</v>
      </c>
      <c r="AE96" s="38">
        <v>6.8178999999999998</v>
      </c>
    </row>
    <row r="97" spans="1:31" hidden="1" outlineLevel="1" collapsed="1">
      <c r="A97" s="9">
        <v>43160</v>
      </c>
      <c r="B97" s="38">
        <v>15.106477935014047</v>
      </c>
      <c r="C97" s="38">
        <v>18.705419283021754</v>
      </c>
      <c r="D97" s="38">
        <v>14.886876713967457</v>
      </c>
      <c r="E97" s="38">
        <v>14.851197899143974</v>
      </c>
      <c r="F97" s="38">
        <v>15.785490358540617</v>
      </c>
      <c r="G97" s="38">
        <v>14.4076</v>
      </c>
      <c r="H97" s="38">
        <v>16.435960449458978</v>
      </c>
      <c r="I97" s="38">
        <v>18.988889571956122</v>
      </c>
      <c r="J97" s="38">
        <v>16.257959962266117</v>
      </c>
      <c r="K97" s="38">
        <v>16.168161425737747</v>
      </c>
      <c r="L97" s="38">
        <v>18.103848994577657</v>
      </c>
      <c r="M97" s="38">
        <v>18.030200000000001</v>
      </c>
      <c r="N97" s="38">
        <v>6.3622316314351872</v>
      </c>
      <c r="O97" s="38">
        <v>1.9864999999999999</v>
      </c>
      <c r="P97" s="38">
        <v>6.3943001566701927</v>
      </c>
      <c r="Q97" s="38">
        <v>4.9052975498345726</v>
      </c>
      <c r="R97" s="38">
        <v>8.3190000000000008</v>
      </c>
      <c r="S97" s="38">
        <v>13.825200000000001</v>
      </c>
      <c r="T97" s="38">
        <v>7.0233999999999996</v>
      </c>
      <c r="U97" s="38">
        <v>4.3411</v>
      </c>
      <c r="V97" s="38">
        <v>7.0233999999999996</v>
      </c>
      <c r="W97" s="38">
        <v>5.3204000000000002</v>
      </c>
      <c r="X97" s="38">
        <v>8.7642000000000007</v>
      </c>
      <c r="Y97" s="38">
        <v>17.247</v>
      </c>
      <c r="Z97" s="38">
        <v>4.3429000000000002</v>
      </c>
      <c r="AA97" s="38">
        <v>1.9862</v>
      </c>
      <c r="AB97" s="38">
        <v>4.4142999999999999</v>
      </c>
      <c r="AC97" s="38">
        <v>3.5032000000000001</v>
      </c>
      <c r="AD97" s="38">
        <v>6.42</v>
      </c>
      <c r="AE97" s="38">
        <v>7.2615999999999996</v>
      </c>
    </row>
    <row r="98" spans="1:31" hidden="1" outlineLevel="1" collapsed="1">
      <c r="A98" s="9">
        <v>43191</v>
      </c>
      <c r="B98" s="38">
        <v>14.952236899387108</v>
      </c>
      <c r="C98" s="38">
        <v>18.373309968042957</v>
      </c>
      <c r="D98" s="38">
        <v>14.736919972753091</v>
      </c>
      <c r="E98" s="38">
        <v>14.845101290161077</v>
      </c>
      <c r="F98" s="38">
        <v>14.9718180213893</v>
      </c>
      <c r="G98" s="38">
        <v>8.8201999999999998</v>
      </c>
      <c r="H98" s="38">
        <v>16.488141118162421</v>
      </c>
      <c r="I98" s="38">
        <v>18.675562775704453</v>
      </c>
      <c r="J98" s="38">
        <v>16.327419294065962</v>
      </c>
      <c r="K98" s="38">
        <v>16.242334524580013</v>
      </c>
      <c r="L98" s="38">
        <v>19.656213260206368</v>
      </c>
      <c r="M98" s="38">
        <v>10.6561</v>
      </c>
      <c r="N98" s="38">
        <v>6.2896588587934437</v>
      </c>
      <c r="O98" s="38">
        <v>2.0066000000000002</v>
      </c>
      <c r="P98" s="38">
        <v>6.3204437364773112</v>
      </c>
      <c r="Q98" s="38">
        <v>5.7281950091634259</v>
      </c>
      <c r="R98" s="38">
        <v>8.593</v>
      </c>
      <c r="S98" s="38">
        <v>7.9679999999999991</v>
      </c>
      <c r="T98" s="38">
        <v>6.3952</v>
      </c>
      <c r="U98" s="38">
        <v>3.94</v>
      </c>
      <c r="V98" s="38">
        <v>6.3959999999999999</v>
      </c>
      <c r="W98" s="38">
        <v>6.1818</v>
      </c>
      <c r="X98" s="38">
        <v>8.4587000000000003</v>
      </c>
      <c r="Y98" s="38">
        <v>5.6456</v>
      </c>
      <c r="Z98" s="38">
        <v>6.03</v>
      </c>
      <c r="AA98" s="38">
        <v>1.9454</v>
      </c>
      <c r="AB98" s="38">
        <v>6.1250999999999998</v>
      </c>
      <c r="AC98" s="38">
        <v>3.7004999999999999</v>
      </c>
      <c r="AD98" s="38">
        <v>8.6766000000000005</v>
      </c>
      <c r="AE98" s="38">
        <v>7.9741999999999997</v>
      </c>
    </row>
    <row r="99" spans="1:31" hidden="1" outlineLevel="1" collapsed="1">
      <c r="A99" s="9">
        <v>43221</v>
      </c>
      <c r="B99" s="38">
        <v>15.566435884291234</v>
      </c>
      <c r="C99" s="38">
        <v>18.822088767672721</v>
      </c>
      <c r="D99" s="38">
        <v>15.392875762090783</v>
      </c>
      <c r="E99" s="38">
        <v>15.44244103399253</v>
      </c>
      <c r="F99" s="38">
        <v>15.331212049981708</v>
      </c>
      <c r="G99" s="38">
        <v>9.171971093303954</v>
      </c>
      <c r="H99" s="38">
        <v>16.79979315808114</v>
      </c>
      <c r="I99" s="38">
        <v>19.082842804887701</v>
      </c>
      <c r="J99" s="38">
        <v>16.663939670379406</v>
      </c>
      <c r="K99" s="38">
        <v>16.57321786506742</v>
      </c>
      <c r="L99" s="38">
        <v>19.088175320364467</v>
      </c>
      <c r="M99" s="38">
        <v>17.741615640836681</v>
      </c>
      <c r="N99" s="38">
        <v>5.8306206155357039</v>
      </c>
      <c r="O99" s="38">
        <v>2.0276000000000001</v>
      </c>
      <c r="P99" s="38">
        <v>5.8570138844165927</v>
      </c>
      <c r="Q99" s="38">
        <v>5.4191317011549023</v>
      </c>
      <c r="R99" s="38">
        <v>7.6660959046154149</v>
      </c>
      <c r="S99" s="38">
        <v>8.0962999999999994</v>
      </c>
      <c r="T99" s="38">
        <v>6.1475</v>
      </c>
      <c r="U99" s="38">
        <v>3.89</v>
      </c>
      <c r="V99" s="38">
        <v>6.1483999999999996</v>
      </c>
      <c r="W99" s="38">
        <v>5.9617000000000004</v>
      </c>
      <c r="X99" s="38">
        <v>8.4003999999999994</v>
      </c>
      <c r="Y99" s="38">
        <v>9.75</v>
      </c>
      <c r="Z99" s="38">
        <v>5.0476000000000001</v>
      </c>
      <c r="AA99" s="38">
        <v>1.9513</v>
      </c>
      <c r="AB99" s="38">
        <v>5.1203000000000003</v>
      </c>
      <c r="AC99" s="38">
        <v>3.0842000000000001</v>
      </c>
      <c r="AD99" s="38">
        <v>7.1403999999999996</v>
      </c>
      <c r="AE99" s="38">
        <v>8.0929000000000002</v>
      </c>
    </row>
    <row r="100" spans="1:31" hidden="1" outlineLevel="1" collapsed="1">
      <c r="A100" s="9">
        <v>43252</v>
      </c>
      <c r="B100" s="38">
        <v>15.534951133294927</v>
      </c>
      <c r="C100" s="38">
        <v>18.638150831486982</v>
      </c>
      <c r="D100" s="38">
        <v>15.351603919529243</v>
      </c>
      <c r="E100" s="38">
        <v>15.512380880713383</v>
      </c>
      <c r="F100" s="38">
        <v>15.466720571796172</v>
      </c>
      <c r="G100" s="38">
        <v>6.9858000000000002</v>
      </c>
      <c r="H100" s="38">
        <v>16.752958286254461</v>
      </c>
      <c r="I100" s="38">
        <v>18.867244560335443</v>
      </c>
      <c r="J100" s="38">
        <v>16.613107631163164</v>
      </c>
      <c r="K100" s="38">
        <v>16.491428167027053</v>
      </c>
      <c r="L100" s="38">
        <v>19.563349557796965</v>
      </c>
      <c r="M100" s="38">
        <v>18.530200000000001</v>
      </c>
      <c r="N100" s="38">
        <v>6.0393733997004659</v>
      </c>
      <c r="O100" s="38">
        <v>2.169</v>
      </c>
      <c r="P100" s="38">
        <v>6.0655607874024966</v>
      </c>
      <c r="Q100" s="38">
        <v>5.6597037977853164</v>
      </c>
      <c r="R100" s="38">
        <v>7.7298999999999998</v>
      </c>
      <c r="S100" s="38">
        <v>6.2937000000000003</v>
      </c>
      <c r="T100" s="38">
        <v>6.5827999999999998</v>
      </c>
      <c r="U100" s="38">
        <v>11.932</v>
      </c>
      <c r="V100" s="38">
        <v>6.5815999999999999</v>
      </c>
      <c r="W100" s="38">
        <v>6.2644000000000002</v>
      </c>
      <c r="X100" s="38">
        <v>7.9603999999999999</v>
      </c>
      <c r="Y100" s="38">
        <v>9.3579000000000008</v>
      </c>
      <c r="Z100" s="38">
        <v>5.1184000000000003</v>
      </c>
      <c r="AA100" s="38">
        <v>1.9571000000000001</v>
      </c>
      <c r="AB100" s="38">
        <v>5.1755000000000004</v>
      </c>
      <c r="AC100" s="38">
        <v>3.8212999999999999</v>
      </c>
      <c r="AD100" s="38">
        <v>7.4105999999999996</v>
      </c>
      <c r="AE100" s="38">
        <v>5.8977000000000004</v>
      </c>
    </row>
    <row r="101" spans="1:31" hidden="1" outlineLevel="1" collapsed="1">
      <c r="A101" s="9">
        <v>43282</v>
      </c>
      <c r="B101" s="38">
        <v>15.487954235824134</v>
      </c>
      <c r="C101" s="38">
        <v>18.81522883329562</v>
      </c>
      <c r="D101" s="38">
        <v>15.301536923714931</v>
      </c>
      <c r="E101" s="38">
        <v>15.376203410510314</v>
      </c>
      <c r="F101" s="38">
        <v>14.735625294182499</v>
      </c>
      <c r="G101" s="38">
        <v>9.8926999999999996</v>
      </c>
      <c r="H101" s="38">
        <v>16.830848631996659</v>
      </c>
      <c r="I101" s="38">
        <v>19.02467292716312</v>
      </c>
      <c r="J101" s="38">
        <v>16.691987108777589</v>
      </c>
      <c r="K101" s="38">
        <v>16.578377076294164</v>
      </c>
      <c r="L101" s="38">
        <v>19.553961175552597</v>
      </c>
      <c r="M101" s="38">
        <v>18.463699999999999</v>
      </c>
      <c r="N101" s="38">
        <v>5.6146061342557658</v>
      </c>
      <c r="O101" s="38">
        <v>2.0411000000000001</v>
      </c>
      <c r="P101" s="38">
        <v>5.6342810519573341</v>
      </c>
      <c r="Q101" s="38">
        <v>4.8720531223417129</v>
      </c>
      <c r="R101" s="38">
        <v>7.8590889857642008</v>
      </c>
      <c r="S101" s="38">
        <v>9.0449000000000002</v>
      </c>
      <c r="T101" s="38">
        <v>6.1581000000000001</v>
      </c>
      <c r="U101" s="38">
        <v>6.4100999999999999</v>
      </c>
      <c r="V101" s="38">
        <v>6.1580000000000004</v>
      </c>
      <c r="W101" s="38">
        <v>5.6254999999999997</v>
      </c>
      <c r="X101" s="38">
        <v>8.2461000000000002</v>
      </c>
      <c r="Y101" s="38">
        <v>5.6483999999999996</v>
      </c>
      <c r="Z101" s="38">
        <v>4.4890999999999996</v>
      </c>
      <c r="AA101" s="38">
        <v>1.9490000000000001</v>
      </c>
      <c r="AB101" s="38">
        <v>4.5316000000000001</v>
      </c>
      <c r="AC101" s="38">
        <v>3.0634999999999999</v>
      </c>
      <c r="AD101" s="38">
        <v>6.7011000000000003</v>
      </c>
      <c r="AE101" s="38">
        <v>9.0518999999999998</v>
      </c>
    </row>
    <row r="102" spans="1:31" hidden="1" outlineLevel="1" collapsed="1">
      <c r="A102" s="9">
        <v>43313</v>
      </c>
      <c r="B102" s="38">
        <v>16.5374607721586</v>
      </c>
      <c r="C102" s="38">
        <v>18.727880274787967</v>
      </c>
      <c r="D102" s="38">
        <v>16.380611284374183</v>
      </c>
      <c r="E102" s="38">
        <v>16.496546976836981</v>
      </c>
      <c r="F102" s="38">
        <v>15.687934767638948</v>
      </c>
      <c r="G102" s="38">
        <v>8.5449000000000002</v>
      </c>
      <c r="H102" s="38">
        <v>17.894301919030312</v>
      </c>
      <c r="I102" s="38">
        <v>18.903583628902847</v>
      </c>
      <c r="J102" s="38">
        <v>17.813324454095508</v>
      </c>
      <c r="K102" s="38">
        <v>17.750514604942474</v>
      </c>
      <c r="L102" s="38">
        <v>19.397433157946349</v>
      </c>
      <c r="M102" s="38">
        <v>18.535799999999998</v>
      </c>
      <c r="N102" s="38">
        <v>5.6552015230421206</v>
      </c>
      <c r="O102" s="38">
        <v>2.4491999999999998</v>
      </c>
      <c r="P102" s="38">
        <v>5.6759894776077777</v>
      </c>
      <c r="Q102" s="38">
        <v>5.2237009645591881</v>
      </c>
      <c r="R102" s="38">
        <v>7.8795000000000011</v>
      </c>
      <c r="S102" s="38">
        <v>6.6867999999999999</v>
      </c>
      <c r="T102" s="38">
        <v>5.8422000000000001</v>
      </c>
      <c r="U102" s="38">
        <v>6.3677000000000001</v>
      </c>
      <c r="V102" s="38">
        <v>5.8417000000000003</v>
      </c>
      <c r="W102" s="38">
        <v>5.5552000000000001</v>
      </c>
      <c r="X102" s="38">
        <v>8.2904999999999998</v>
      </c>
      <c r="Y102" s="38">
        <v>0</v>
      </c>
      <c r="Z102" s="38">
        <v>5.1825999999999999</v>
      </c>
      <c r="AA102" s="38">
        <v>1.9865999999999999</v>
      </c>
      <c r="AB102" s="38">
        <v>5.2488000000000001</v>
      </c>
      <c r="AC102" s="38">
        <v>3.8323999999999998</v>
      </c>
      <c r="AD102" s="38">
        <v>7.3339999999999996</v>
      </c>
      <c r="AE102" s="38">
        <v>6.6867999999999999</v>
      </c>
    </row>
    <row r="103" spans="1:31" hidden="1" outlineLevel="1" collapsed="1">
      <c r="A103" s="9">
        <v>43344</v>
      </c>
      <c r="B103" s="38">
        <v>17.346310996308656</v>
      </c>
      <c r="C103" s="38">
        <v>19.312111610423809</v>
      </c>
      <c r="D103" s="38">
        <v>17.221027070457719</v>
      </c>
      <c r="E103" s="38">
        <v>17.383483733265017</v>
      </c>
      <c r="F103" s="38">
        <v>15.850697069170669</v>
      </c>
      <c r="G103" s="38">
        <v>8.2059999999999995</v>
      </c>
      <c r="H103" s="38">
        <v>19.814133895562261</v>
      </c>
      <c r="I103" s="38">
        <v>19.509349018728344</v>
      </c>
      <c r="J103" s="38">
        <v>19.837770869356373</v>
      </c>
      <c r="K103" s="38">
        <v>19.858499643465809</v>
      </c>
      <c r="L103" s="38">
        <v>19.856988905184075</v>
      </c>
      <c r="M103" s="38">
        <v>10.7796</v>
      </c>
      <c r="N103" s="38">
        <v>5.7569652114788052</v>
      </c>
      <c r="O103" s="38">
        <v>2.2892000000000001</v>
      </c>
      <c r="P103" s="38">
        <v>5.7705615804622932</v>
      </c>
      <c r="Q103" s="38">
        <v>5.2915291434715845</v>
      </c>
      <c r="R103" s="38">
        <v>8.4001000000000001</v>
      </c>
      <c r="S103" s="38">
        <v>6.3758999999999997</v>
      </c>
      <c r="T103" s="38">
        <v>5.9996</v>
      </c>
      <c r="U103" s="38">
        <v>5.3753000000000002</v>
      </c>
      <c r="V103" s="38">
        <v>5.9999000000000002</v>
      </c>
      <c r="W103" s="38">
        <v>5.4958</v>
      </c>
      <c r="X103" s="38">
        <v>9.3568999999999996</v>
      </c>
      <c r="Y103" s="38">
        <v>0</v>
      </c>
      <c r="Z103" s="38">
        <v>4.7656000000000001</v>
      </c>
      <c r="AA103" s="38">
        <v>1.9802999999999999</v>
      </c>
      <c r="AB103" s="38">
        <v>4.8169000000000004</v>
      </c>
      <c r="AC103" s="38">
        <v>4.2386999999999997</v>
      </c>
      <c r="AD103" s="38">
        <v>6.1097000000000001</v>
      </c>
      <c r="AE103" s="38">
        <v>6.3758999999999997</v>
      </c>
    </row>
    <row r="104" spans="1:31" hidden="1" outlineLevel="1" collapsed="1">
      <c r="A104" s="9">
        <v>43374</v>
      </c>
      <c r="B104" s="38">
        <v>16.337525057184674</v>
      </c>
      <c r="C104" s="38">
        <v>19.334507176052433</v>
      </c>
      <c r="D104" s="38">
        <v>16.158168961677056</v>
      </c>
      <c r="E104" s="38">
        <v>16.296851416635416</v>
      </c>
      <c r="F104" s="38">
        <v>15.159012607270304</v>
      </c>
      <c r="G104" s="38">
        <v>10.104799999999999</v>
      </c>
      <c r="H104" s="38">
        <v>19.51567967511847</v>
      </c>
      <c r="I104" s="38">
        <v>19.644843341250223</v>
      </c>
      <c r="J104" s="38">
        <v>19.505890179661876</v>
      </c>
      <c r="K104" s="38">
        <v>19.483235668079978</v>
      </c>
      <c r="L104" s="38">
        <v>19.90783570634072</v>
      </c>
      <c r="M104" s="38">
        <v>19.723299999999998</v>
      </c>
      <c r="N104" s="38">
        <v>4.9743922339331554</v>
      </c>
      <c r="O104" s="38">
        <v>3.4077000000000002</v>
      </c>
      <c r="P104" s="38">
        <v>4.9820917542200398</v>
      </c>
      <c r="Q104" s="38">
        <v>4.6017554166581753</v>
      </c>
      <c r="R104" s="38">
        <v>7.5911288418582883</v>
      </c>
      <c r="S104" s="38">
        <v>6.4123999999999999</v>
      </c>
      <c r="T104" s="38">
        <v>4.8882000000000003</v>
      </c>
      <c r="U104" s="38">
        <v>5.6657000000000002</v>
      </c>
      <c r="V104" s="38">
        <v>4.8864000000000001</v>
      </c>
      <c r="W104" s="38">
        <v>4.5750000000000002</v>
      </c>
      <c r="X104" s="38">
        <v>8.1317000000000004</v>
      </c>
      <c r="Y104" s="38">
        <v>0</v>
      </c>
      <c r="Z104" s="38">
        <v>5.3474000000000004</v>
      </c>
      <c r="AA104" s="38">
        <v>1.984</v>
      </c>
      <c r="AB104" s="38">
        <v>5.4025999999999996</v>
      </c>
      <c r="AC104" s="38">
        <v>4.7727000000000004</v>
      </c>
      <c r="AD104" s="38">
        <v>6.5114999999999998</v>
      </c>
      <c r="AE104" s="38">
        <v>6.4123999999999999</v>
      </c>
    </row>
    <row r="105" spans="1:31" hidden="1" outlineLevel="1" collapsed="1">
      <c r="A105" s="9">
        <v>43405</v>
      </c>
      <c r="B105" s="38">
        <v>16.240478128452224</v>
      </c>
      <c r="C105" s="38">
        <v>19.285162045003808</v>
      </c>
      <c r="D105" s="38">
        <v>16.084860590813449</v>
      </c>
      <c r="E105" s="38">
        <v>16.102222188808543</v>
      </c>
      <c r="F105" s="38">
        <v>16.312397765332374</v>
      </c>
      <c r="G105" s="38">
        <v>9.0350000000000001</v>
      </c>
      <c r="H105" s="38">
        <v>19.677501895055769</v>
      </c>
      <c r="I105" s="38">
        <v>19.469704099970023</v>
      </c>
      <c r="J105" s="38">
        <v>19.69143638086949</v>
      </c>
      <c r="K105" s="38">
        <v>19.665445516369871</v>
      </c>
      <c r="L105" s="38">
        <v>20.113279634503083</v>
      </c>
      <c r="M105" s="38">
        <v>19.739599999999999</v>
      </c>
      <c r="N105" s="38">
        <v>4.8160842262530741</v>
      </c>
      <c r="O105" s="38">
        <v>2.2403</v>
      </c>
      <c r="P105" s="38">
        <v>4.8218828526438875</v>
      </c>
      <c r="Q105" s="38">
        <v>4.5003865824322871</v>
      </c>
      <c r="R105" s="38">
        <v>8.0646000000000004</v>
      </c>
      <c r="S105" s="38">
        <v>6.2423999999999999</v>
      </c>
      <c r="T105" s="38">
        <v>4.8827999999999996</v>
      </c>
      <c r="U105" s="38">
        <v>12.1767</v>
      </c>
      <c r="V105" s="38">
        <v>4.8823999999999996</v>
      </c>
      <c r="W105" s="38">
        <v>4.5877999999999997</v>
      </c>
      <c r="X105" s="38">
        <v>8.3642000000000003</v>
      </c>
      <c r="Y105" s="38">
        <v>0</v>
      </c>
      <c r="Z105" s="38">
        <v>4.3773999999999997</v>
      </c>
      <c r="AA105" s="38">
        <v>1.9954000000000001</v>
      </c>
      <c r="AB105" s="38">
        <v>4.4177</v>
      </c>
      <c r="AC105" s="38">
        <v>3.8031000000000001</v>
      </c>
      <c r="AD105" s="38">
        <v>6.7443</v>
      </c>
      <c r="AE105" s="38">
        <v>6.2423999999999999</v>
      </c>
    </row>
    <row r="106" spans="1:31" hidden="1" outlineLevel="1" collapsed="1">
      <c r="A106" s="9">
        <v>43435</v>
      </c>
      <c r="B106" s="38">
        <v>16.949549097076332</v>
      </c>
      <c r="C106" s="38">
        <v>20.021036695808021</v>
      </c>
      <c r="D106" s="38">
        <v>16.787995196229716</v>
      </c>
      <c r="E106" s="38">
        <v>17.060085963973087</v>
      </c>
      <c r="F106" s="38">
        <v>15.95533835737896</v>
      </c>
      <c r="G106" s="38">
        <v>8.7014999999999993</v>
      </c>
      <c r="H106" s="38">
        <v>20.963387381092495</v>
      </c>
      <c r="I106" s="38">
        <v>20.21827402213318</v>
      </c>
      <c r="J106" s="38">
        <v>21.016113822387513</v>
      </c>
      <c r="K106" s="38">
        <v>21.441798649947504</v>
      </c>
      <c r="L106" s="38">
        <v>20.008330410434429</v>
      </c>
      <c r="M106" s="38">
        <v>8.7225999999999999</v>
      </c>
      <c r="N106" s="38">
        <v>5.072537030598637</v>
      </c>
      <c r="O106" s="38">
        <v>2.0126824467985647</v>
      </c>
      <c r="P106" s="38">
        <v>5.0791346419771255</v>
      </c>
      <c r="Q106" s="38">
        <v>4.7437923901692578</v>
      </c>
      <c r="R106" s="38">
        <v>8.1030999999999995</v>
      </c>
      <c r="S106" s="38">
        <v>8.6041000000000007</v>
      </c>
      <c r="T106" s="38">
        <v>5.1811999999999996</v>
      </c>
      <c r="U106" s="38">
        <v>0</v>
      </c>
      <c r="V106" s="38">
        <v>5.1811999999999996</v>
      </c>
      <c r="W106" s="38">
        <v>4.8261000000000003</v>
      </c>
      <c r="X106" s="38">
        <v>8.5134000000000007</v>
      </c>
      <c r="Y106" s="38">
        <v>11.099399999999999</v>
      </c>
      <c r="Z106" s="38">
        <v>4.5991</v>
      </c>
      <c r="AA106" s="38">
        <v>2.0127000000000002</v>
      </c>
      <c r="AB106" s="38">
        <v>4.6291000000000002</v>
      </c>
      <c r="AC106" s="38">
        <v>4.367</v>
      </c>
      <c r="AD106" s="38">
        <v>5.952</v>
      </c>
      <c r="AE106" s="38">
        <v>7.1128</v>
      </c>
    </row>
    <row r="107" spans="1:31" hidden="1" outlineLevel="1" collapsed="1">
      <c r="A107" s="9">
        <v>43466</v>
      </c>
      <c r="B107" s="38">
        <v>15.897734980730917</v>
      </c>
      <c r="C107" s="38">
        <v>20.431087738237135</v>
      </c>
      <c r="D107" s="38">
        <v>15.698679664316217</v>
      </c>
      <c r="E107" s="38">
        <v>15.635067619483895</v>
      </c>
      <c r="F107" s="38">
        <v>17.017382748821017</v>
      </c>
      <c r="G107" s="38">
        <v>16.150300000000001</v>
      </c>
      <c r="H107" s="38">
        <v>19.824426079598716</v>
      </c>
      <c r="I107" s="38">
        <v>20.681636213929359</v>
      </c>
      <c r="J107" s="38">
        <v>19.773113343865017</v>
      </c>
      <c r="K107" s="38">
        <v>19.770378493553451</v>
      </c>
      <c r="L107" s="38">
        <v>20.202220699214191</v>
      </c>
      <c r="M107" s="38">
        <v>16.9621</v>
      </c>
      <c r="N107" s="38">
        <v>5.0239198533883389</v>
      </c>
      <c r="O107" s="38">
        <v>2.2198000000000002</v>
      </c>
      <c r="P107" s="38">
        <v>5.0299192762824685</v>
      </c>
      <c r="Q107" s="38">
        <v>4.9085278491317386</v>
      </c>
      <c r="R107" s="38">
        <v>7.7802493616301334</v>
      </c>
      <c r="S107" s="38" t="s">
        <v>271</v>
      </c>
      <c r="T107" s="38">
        <v>5.3371000000000004</v>
      </c>
      <c r="U107" s="38">
        <v>4.6399999999999997</v>
      </c>
      <c r="V107" s="38">
        <v>5.3371000000000004</v>
      </c>
      <c r="W107" s="38">
        <v>5.2233000000000001</v>
      </c>
      <c r="X107" s="38">
        <v>8.4831000000000003</v>
      </c>
      <c r="Y107" s="38">
        <v>0</v>
      </c>
      <c r="Z107" s="38">
        <v>3.9203999999999999</v>
      </c>
      <c r="AA107" s="38">
        <v>2.1507000000000001</v>
      </c>
      <c r="AB107" s="38">
        <v>3.9373</v>
      </c>
      <c r="AC107" s="38">
        <v>3.7482000000000002</v>
      </c>
      <c r="AD107" s="38">
        <v>6.3868999999999998</v>
      </c>
      <c r="AE107" s="38">
        <v>7.3174000000000001</v>
      </c>
    </row>
    <row r="108" spans="1:31" hidden="1" outlineLevel="1" collapsed="1">
      <c r="A108" s="9">
        <v>43497</v>
      </c>
      <c r="B108" s="38">
        <v>15.240105084864313</v>
      </c>
      <c r="C108" s="38">
        <v>20.439106101746479</v>
      </c>
      <c r="D108" s="38">
        <v>14.995359987615915</v>
      </c>
      <c r="E108" s="38">
        <v>15.159407131799767</v>
      </c>
      <c r="F108" s="38">
        <v>16.116100079353902</v>
      </c>
      <c r="G108" s="38">
        <v>7.5578999999999992</v>
      </c>
      <c r="H108" s="38">
        <v>17.770782325620562</v>
      </c>
      <c r="I108" s="38">
        <v>20.639739779075231</v>
      </c>
      <c r="J108" s="38">
        <v>17.600621115495048</v>
      </c>
      <c r="K108" s="38">
        <v>17.846926763610139</v>
      </c>
      <c r="L108" s="38">
        <v>19.421679934306276</v>
      </c>
      <c r="M108" s="38">
        <v>7.68</v>
      </c>
      <c r="N108" s="38">
        <v>5.4680029219734685</v>
      </c>
      <c r="O108" s="38">
        <v>2.0527000000000002</v>
      </c>
      <c r="P108" s="38">
        <v>5.4760016343501237</v>
      </c>
      <c r="Q108" s="38">
        <v>5.260139986548217</v>
      </c>
      <c r="R108" s="38" t="s">
        <v>271</v>
      </c>
      <c r="S108" s="38" t="s">
        <v>271</v>
      </c>
      <c r="T108" s="38">
        <v>6.0415999999999999</v>
      </c>
      <c r="U108" s="38">
        <v>4.2202000000000002</v>
      </c>
      <c r="V108" s="38">
        <v>6.0418000000000003</v>
      </c>
      <c r="W108" s="38">
        <v>5.8296000000000001</v>
      </c>
      <c r="X108" s="38">
        <v>8.5030000000000001</v>
      </c>
      <c r="Y108" s="38">
        <v>0</v>
      </c>
      <c r="Z108" s="38">
        <v>3.8993000000000002</v>
      </c>
      <c r="AA108" s="38">
        <v>1.9910000000000001</v>
      </c>
      <c r="AB108" s="38">
        <v>3.9157000000000002</v>
      </c>
      <c r="AC108" s="38">
        <v>3.6497000000000002</v>
      </c>
      <c r="AD108" s="38">
        <v>5.6860999999999997</v>
      </c>
      <c r="AE108" s="38">
        <v>6.6664000000000003</v>
      </c>
    </row>
    <row r="109" spans="1:31" hidden="1" outlineLevel="1" collapsed="1">
      <c r="A109" s="9">
        <v>43525</v>
      </c>
      <c r="B109" s="38">
        <v>15.723165696482411</v>
      </c>
      <c r="C109" s="38">
        <v>20.457814787124956</v>
      </c>
      <c r="D109" s="38">
        <v>15.470849135074648</v>
      </c>
      <c r="E109" s="38">
        <v>15.63411948710521</v>
      </c>
      <c r="F109" s="38">
        <v>16.178922500382324</v>
      </c>
      <c r="G109" s="38">
        <v>8.6814999999999998</v>
      </c>
      <c r="H109" s="38">
        <v>17.872163380357559</v>
      </c>
      <c r="I109" s="38">
        <v>20.72232041106215</v>
      </c>
      <c r="J109" s="38">
        <v>17.687550465482371</v>
      </c>
      <c r="K109" s="38">
        <v>17.638060178243965</v>
      </c>
      <c r="L109" s="38">
        <v>21.1841040389406</v>
      </c>
      <c r="M109" s="38">
        <v>11.123100000000001</v>
      </c>
      <c r="N109" s="38">
        <v>5.9312236711202209</v>
      </c>
      <c r="O109" s="38">
        <v>1.9837</v>
      </c>
      <c r="P109" s="38">
        <v>5.9469225219690687</v>
      </c>
      <c r="Q109" s="38">
        <v>5.6529943926679955</v>
      </c>
      <c r="R109" s="38">
        <v>7.2841057588065237</v>
      </c>
      <c r="S109" s="38" t="s">
        <v>271</v>
      </c>
      <c r="T109" s="38">
        <v>6.3559999999999999</v>
      </c>
      <c r="U109" s="38">
        <v>4.3223000000000003</v>
      </c>
      <c r="V109" s="38">
        <v>6.3559999999999999</v>
      </c>
      <c r="W109" s="38">
        <v>6.2435</v>
      </c>
      <c r="X109" s="38">
        <v>7.2024999999999997</v>
      </c>
      <c r="Y109" s="38">
        <v>7.9638999999999998</v>
      </c>
      <c r="Z109" s="38">
        <v>5.0049999999999999</v>
      </c>
      <c r="AA109" s="38">
        <v>1.9749000000000001</v>
      </c>
      <c r="AB109" s="38">
        <v>5.0435999999999996</v>
      </c>
      <c r="AC109" s="38">
        <v>3.8006000000000002</v>
      </c>
      <c r="AD109" s="38">
        <v>7.3784000000000001</v>
      </c>
      <c r="AE109" s="38">
        <v>7.1398999999999999</v>
      </c>
    </row>
    <row r="110" spans="1:31" hidden="1" outlineLevel="1" collapsed="1">
      <c r="A110" s="9">
        <v>43556</v>
      </c>
      <c r="B110" s="38">
        <v>15.8068364578432</v>
      </c>
      <c r="C110" s="38">
        <v>19.780627889118943</v>
      </c>
      <c r="D110" s="38">
        <v>15.608532886068032</v>
      </c>
      <c r="E110" s="38">
        <v>15.605408012947752</v>
      </c>
      <c r="F110" s="38">
        <v>16.612745193222647</v>
      </c>
      <c r="G110" s="38">
        <v>8.7593999999999994</v>
      </c>
      <c r="H110" s="38">
        <v>18.009115557673205</v>
      </c>
      <c r="I110" s="38">
        <v>20.038656994461565</v>
      </c>
      <c r="J110" s="38">
        <v>17.887605470678356</v>
      </c>
      <c r="K110" s="38">
        <v>17.78376167889089</v>
      </c>
      <c r="L110" s="38">
        <v>20.424899339185597</v>
      </c>
      <c r="M110" s="38">
        <v>19.855799999999999</v>
      </c>
      <c r="N110" s="38">
        <v>5.0932899326604408</v>
      </c>
      <c r="O110" s="38">
        <v>2.4885999999999999</v>
      </c>
      <c r="P110" s="38">
        <v>5.1039878348690806</v>
      </c>
      <c r="Q110" s="38">
        <v>4.6981744759031505</v>
      </c>
      <c r="R110" s="38" t="s">
        <v>271</v>
      </c>
      <c r="S110" s="38" t="s">
        <v>271</v>
      </c>
      <c r="T110" s="38">
        <v>5.2640000000000002</v>
      </c>
      <c r="U110" s="38">
        <v>5.1816000000000004</v>
      </c>
      <c r="V110" s="38">
        <v>5.2640000000000002</v>
      </c>
      <c r="W110" s="38">
        <v>4.8948</v>
      </c>
      <c r="X110" s="38">
        <v>9.1349999999999998</v>
      </c>
      <c r="Y110" s="38">
        <v>0</v>
      </c>
      <c r="Z110" s="38">
        <v>4.4924999999999997</v>
      </c>
      <c r="AA110" s="38">
        <v>1.9726999999999999</v>
      </c>
      <c r="AB110" s="38">
        <v>4.5324</v>
      </c>
      <c r="AC110" s="38">
        <v>3.8759999999999999</v>
      </c>
      <c r="AD110" s="38">
        <v>7.1130000000000004</v>
      </c>
      <c r="AE110" s="38">
        <v>6.7271000000000001</v>
      </c>
    </row>
    <row r="111" spans="1:31" hidden="1" outlineLevel="1" collapsed="1">
      <c r="A111" s="9">
        <v>43586</v>
      </c>
      <c r="B111" s="38">
        <v>15.6481619197009</v>
      </c>
      <c r="C111" s="38">
        <v>20.079120084315427</v>
      </c>
      <c r="D111" s="38">
        <v>15.420597989083904</v>
      </c>
      <c r="E111" s="38">
        <v>15.442158129594345</v>
      </c>
      <c r="F111" s="38">
        <v>16.231668862490675</v>
      </c>
      <c r="G111" s="38">
        <v>10.4421</v>
      </c>
      <c r="H111" s="38">
        <v>17.962582991428874</v>
      </c>
      <c r="I111" s="38">
        <v>20.266141240801858</v>
      </c>
      <c r="J111" s="38">
        <v>17.818437360595158</v>
      </c>
      <c r="K111" s="38">
        <v>17.767166817951598</v>
      </c>
      <c r="L111" s="38">
        <v>19.956116664378808</v>
      </c>
      <c r="M111" s="38">
        <v>17.230699999999999</v>
      </c>
      <c r="N111" s="38">
        <v>5.0065554206725871</v>
      </c>
      <c r="O111" s="38">
        <v>1.9744999999999997</v>
      </c>
      <c r="P111" s="38">
        <v>5.0150538147830428</v>
      </c>
      <c r="Q111" s="38">
        <v>4.8301848753275856</v>
      </c>
      <c r="R111" s="38" t="s">
        <v>271</v>
      </c>
      <c r="S111" s="38" t="s">
        <v>271</v>
      </c>
      <c r="T111" s="38">
        <v>5.6501999999999999</v>
      </c>
      <c r="U111" s="38">
        <v>4.3387000000000002</v>
      </c>
      <c r="V111" s="38">
        <v>5.6501999999999999</v>
      </c>
      <c r="W111" s="38">
        <v>5.5266999999999999</v>
      </c>
      <c r="X111" s="38">
        <v>7.8728999999999996</v>
      </c>
      <c r="Y111" s="38">
        <v>7.0820999999999996</v>
      </c>
      <c r="Z111" s="38">
        <v>3.8178999999999998</v>
      </c>
      <c r="AA111" s="38">
        <v>1.9739</v>
      </c>
      <c r="AB111" s="38">
        <v>3.8327</v>
      </c>
      <c r="AC111" s="38">
        <v>3.4357000000000002</v>
      </c>
      <c r="AD111" s="38">
        <v>7.1120000000000001</v>
      </c>
      <c r="AE111" s="38">
        <v>6.6135000000000002</v>
      </c>
    </row>
    <row r="112" spans="1:31" hidden="1" outlineLevel="1" collapsed="1">
      <c r="A112" s="9">
        <v>43617</v>
      </c>
      <c r="B112" s="38">
        <v>15.35077508914202</v>
      </c>
      <c r="C112" s="38">
        <v>19.986484907275379</v>
      </c>
      <c r="D112" s="38">
        <v>15.111596369635373</v>
      </c>
      <c r="E112" s="38">
        <v>15.033459319548509</v>
      </c>
      <c r="F112" s="38">
        <v>16.649598450982886</v>
      </c>
      <c r="G112" s="38">
        <v>8.7872000000000003</v>
      </c>
      <c r="H112" s="38">
        <v>18.251614789008411</v>
      </c>
      <c r="I112" s="38">
        <v>20.207093952407593</v>
      </c>
      <c r="J112" s="38">
        <v>18.121847114423243</v>
      </c>
      <c r="K112" s="38">
        <v>17.974283348184716</v>
      </c>
      <c r="L112" s="38">
        <v>20.023463697703427</v>
      </c>
      <c r="M112" s="38">
        <v>20.642600000000002</v>
      </c>
      <c r="N112" s="38">
        <v>5.1532434357340486</v>
      </c>
      <c r="O112" s="38">
        <v>2</v>
      </c>
      <c r="P112" s="38">
        <v>5.1617418119458991</v>
      </c>
      <c r="Q112" s="38">
        <v>4.7003248575636567</v>
      </c>
      <c r="R112" s="38" t="s">
        <v>271</v>
      </c>
      <c r="S112" s="38" t="s">
        <v>271</v>
      </c>
      <c r="T112" s="38">
        <v>5.4074999999999998</v>
      </c>
      <c r="U112" s="38">
        <v>4.2</v>
      </c>
      <c r="V112" s="38">
        <v>5.4074999999999998</v>
      </c>
      <c r="W112" s="38">
        <v>4.9528999999999996</v>
      </c>
      <c r="X112" s="38">
        <v>9.1234000000000002</v>
      </c>
      <c r="Y112" s="38">
        <v>11.0905</v>
      </c>
      <c r="Z112" s="38">
        <v>4.5679999999999996</v>
      </c>
      <c r="AA112" s="38">
        <v>1.9999</v>
      </c>
      <c r="AB112" s="38">
        <v>4.5909000000000004</v>
      </c>
      <c r="AC112" s="38">
        <v>4.0693999999999999</v>
      </c>
      <c r="AD112" s="38">
        <v>7.6395999999999997</v>
      </c>
      <c r="AE112" s="38">
        <v>6.6173000000000002</v>
      </c>
    </row>
    <row r="113" spans="1:31" hidden="1" outlineLevel="1" collapsed="1">
      <c r="A113" s="9">
        <v>43647</v>
      </c>
      <c r="B113" s="38">
        <v>14.941385003301985</v>
      </c>
      <c r="C113" s="38">
        <v>20.126447943170831</v>
      </c>
      <c r="D113" s="38">
        <v>14.640428681637429</v>
      </c>
      <c r="E113" s="38">
        <v>14.573073117200297</v>
      </c>
      <c r="F113" s="38">
        <v>16.480325631554727</v>
      </c>
      <c r="G113" s="38">
        <v>11.2804</v>
      </c>
      <c r="H113" s="38">
        <v>17.989064051077946</v>
      </c>
      <c r="I113" s="38">
        <v>20.193373280902627</v>
      </c>
      <c r="J113" s="38">
        <v>17.819881294774948</v>
      </c>
      <c r="K113" s="38">
        <v>17.739223840121031</v>
      </c>
      <c r="L113" s="38">
        <v>19.372111230533331</v>
      </c>
      <c r="M113" s="38">
        <v>20.05</v>
      </c>
      <c r="N113" s="38">
        <v>4.9152611635835122</v>
      </c>
      <c r="O113" s="38">
        <v>1.5236000000000001</v>
      </c>
      <c r="P113" s="38">
        <v>4.9181604488548532</v>
      </c>
      <c r="Q113" s="38">
        <v>4.7806923271933668</v>
      </c>
      <c r="R113" s="38" t="s">
        <v>271</v>
      </c>
      <c r="S113" s="38" t="s">
        <v>271</v>
      </c>
      <c r="T113" s="38">
        <v>5.0068000000000001</v>
      </c>
      <c r="U113" s="38">
        <v>3.8538000000000001</v>
      </c>
      <c r="V113" s="38">
        <v>5.0068000000000001</v>
      </c>
      <c r="W113" s="38">
        <v>4.9263000000000003</v>
      </c>
      <c r="X113" s="38">
        <v>8.8338000000000001</v>
      </c>
      <c r="Y113" s="38">
        <v>11.169700000000001</v>
      </c>
      <c r="Z113" s="38">
        <v>4.5441000000000003</v>
      </c>
      <c r="AA113" s="38">
        <v>1.5002</v>
      </c>
      <c r="AB113" s="38">
        <v>4.5571000000000002</v>
      </c>
      <c r="AC113" s="38">
        <v>4.0358999999999998</v>
      </c>
      <c r="AD113" s="38">
        <v>6.2149999999999999</v>
      </c>
      <c r="AE113" s="38">
        <v>6.7759999999999998</v>
      </c>
    </row>
    <row r="114" spans="1:31" hidden="1" outlineLevel="1" collapsed="1">
      <c r="A114" s="9">
        <v>43678</v>
      </c>
      <c r="B114" s="38">
        <v>15.641466354732351</v>
      </c>
      <c r="C114" s="38">
        <v>20.253725862089624</v>
      </c>
      <c r="D114" s="38">
        <v>15.363354606451143</v>
      </c>
      <c r="E114" s="38">
        <v>15.400595787635512</v>
      </c>
      <c r="F114" s="38">
        <v>15.837779985024898</v>
      </c>
      <c r="G114" s="38">
        <v>8.7703000000000007</v>
      </c>
      <c r="H114" s="38">
        <v>17.962844015135055</v>
      </c>
      <c r="I114" s="38">
        <v>20.403340504167584</v>
      </c>
      <c r="J114" s="38">
        <v>17.782911933613274</v>
      </c>
      <c r="K114" s="38">
        <v>17.693210177814233</v>
      </c>
      <c r="L114" s="38">
        <v>20.137185248757095</v>
      </c>
      <c r="M114" s="38">
        <v>20.443100000000001</v>
      </c>
      <c r="N114" s="38">
        <v>4.9653679488820908</v>
      </c>
      <c r="O114" s="38">
        <v>1.5437000000000001</v>
      </c>
      <c r="P114" s="38">
        <v>4.9740665699381887</v>
      </c>
      <c r="Q114" s="38">
        <v>4.5996255499921572</v>
      </c>
      <c r="R114" s="38" t="s">
        <v>271</v>
      </c>
      <c r="S114" s="38" t="s">
        <v>271</v>
      </c>
      <c r="T114" s="38">
        <v>5.0350000000000001</v>
      </c>
      <c r="U114" s="38">
        <v>0</v>
      </c>
      <c r="V114" s="38">
        <v>5.0350000000000001</v>
      </c>
      <c r="W114" s="38">
        <v>4.7911000000000001</v>
      </c>
      <c r="X114" s="38">
        <v>8.3208000000000002</v>
      </c>
      <c r="Y114" s="38">
        <v>11.143800000000001</v>
      </c>
      <c r="Z114" s="38">
        <v>4.7671999999999999</v>
      </c>
      <c r="AA114" s="38">
        <v>1.5437000000000001</v>
      </c>
      <c r="AB114" s="38">
        <v>4.7988</v>
      </c>
      <c r="AC114" s="38">
        <v>3.8799000000000001</v>
      </c>
      <c r="AD114" s="38">
        <v>7.2605000000000004</v>
      </c>
      <c r="AE114" s="38">
        <v>6.9465000000000003</v>
      </c>
    </row>
    <row r="115" spans="1:31" hidden="1" outlineLevel="1" collapsed="1">
      <c r="A115" s="9">
        <v>43709</v>
      </c>
      <c r="B115" s="38">
        <v>14.185026256858325</v>
      </c>
      <c r="C115" s="38">
        <v>20.291717028980209</v>
      </c>
      <c r="D115" s="38">
        <v>13.88592045704349</v>
      </c>
      <c r="E115" s="38">
        <v>13.728448321999856</v>
      </c>
      <c r="F115" s="38">
        <v>17.148441438577688</v>
      </c>
      <c r="G115" s="38">
        <v>10.305099999999999</v>
      </c>
      <c r="H115" s="38">
        <v>17.527656911761476</v>
      </c>
      <c r="I115" s="38">
        <v>20.427292001836928</v>
      </c>
      <c r="J115" s="38">
        <v>17.335716051309031</v>
      </c>
      <c r="K115" s="38">
        <v>17.185845539518454</v>
      </c>
      <c r="L115" s="38">
        <v>20.101543544032122</v>
      </c>
      <c r="M115" s="38">
        <v>15.835000000000001</v>
      </c>
      <c r="N115" s="38">
        <v>4.3482311999202459</v>
      </c>
      <c r="O115" s="38">
        <v>1.8341000000000001</v>
      </c>
      <c r="P115" s="38">
        <v>4.3516309791129917</v>
      </c>
      <c r="Q115" s="38">
        <v>4.1383503330719513</v>
      </c>
      <c r="R115" s="38" t="s">
        <v>271</v>
      </c>
      <c r="S115" s="38" t="s">
        <v>271</v>
      </c>
      <c r="T115" s="38">
        <v>4.3136000000000001</v>
      </c>
      <c r="U115" s="38">
        <v>4.8327999999999998</v>
      </c>
      <c r="V115" s="38">
        <v>4.3135000000000003</v>
      </c>
      <c r="W115" s="38">
        <v>4.1597</v>
      </c>
      <c r="X115" s="38">
        <v>7.6578999999999997</v>
      </c>
      <c r="Y115" s="38">
        <v>10.966699999999999</v>
      </c>
      <c r="Z115" s="38">
        <v>4.5281000000000002</v>
      </c>
      <c r="AA115" s="38">
        <v>1.5001</v>
      </c>
      <c r="AB115" s="38">
        <v>4.5507999999999997</v>
      </c>
      <c r="AC115" s="38">
        <v>4.0129999999999999</v>
      </c>
      <c r="AD115" s="38">
        <v>7.9417999999999997</v>
      </c>
      <c r="AE115" s="38">
        <v>7.1173000000000002</v>
      </c>
    </row>
    <row r="116" spans="1:31" hidden="1" outlineLevel="1" collapsed="1">
      <c r="A116" s="9">
        <v>43739</v>
      </c>
      <c r="B116" s="38">
        <v>12.9941351672979</v>
      </c>
      <c r="C116" s="38">
        <v>20.291878867321856</v>
      </c>
      <c r="D116" s="38">
        <v>12.640739016191572</v>
      </c>
      <c r="E116" s="38">
        <v>12.546943905326211</v>
      </c>
      <c r="F116" s="38">
        <v>15.50832403304023</v>
      </c>
      <c r="G116" s="38">
        <v>8.7588000000000008</v>
      </c>
      <c r="H116" s="38">
        <v>16.717935656761703</v>
      </c>
      <c r="I116" s="38">
        <v>20.331796095271223</v>
      </c>
      <c r="J116" s="38">
        <v>16.466882242425179</v>
      </c>
      <c r="K116" s="38">
        <v>16.356922617612867</v>
      </c>
      <c r="L116" s="38">
        <v>19.232872371727616</v>
      </c>
      <c r="M116" s="38">
        <v>16.113</v>
      </c>
      <c r="N116" s="38">
        <v>3.8911340244472856</v>
      </c>
      <c r="O116" s="38">
        <v>1.5159</v>
      </c>
      <c r="P116" s="38">
        <v>3.8919339576729177</v>
      </c>
      <c r="Q116" s="38">
        <v>3.6565942223400092</v>
      </c>
      <c r="R116" s="38" t="s">
        <v>271</v>
      </c>
      <c r="S116" s="38" t="s">
        <v>271</v>
      </c>
      <c r="T116" s="38">
        <v>3.6779999999999999</v>
      </c>
      <c r="U116" s="38">
        <v>0</v>
      </c>
      <c r="V116" s="38">
        <v>3.6779999999999999</v>
      </c>
      <c r="W116" s="38">
        <v>3.6004</v>
      </c>
      <c r="X116" s="38">
        <v>7.9767999999999999</v>
      </c>
      <c r="Y116" s="38">
        <v>0</v>
      </c>
      <c r="Z116" s="38">
        <v>5.6585999999999999</v>
      </c>
      <c r="AA116" s="38">
        <v>1.5159</v>
      </c>
      <c r="AB116" s="38">
        <v>5.6715999999999998</v>
      </c>
      <c r="AC116" s="38">
        <v>4.4241999999999999</v>
      </c>
      <c r="AD116" s="38">
        <v>7.5983000000000001</v>
      </c>
      <c r="AE116" s="38">
        <v>7.4080000000000004</v>
      </c>
    </row>
    <row r="117" spans="1:31" hidden="1" outlineLevel="1" collapsed="1">
      <c r="A117" s="9">
        <v>43770</v>
      </c>
      <c r="B117" s="38">
        <v>12.315794137440445</v>
      </c>
      <c r="C117" s="38">
        <v>20.08027544311226</v>
      </c>
      <c r="D117" s="38">
        <v>11.943188487974425</v>
      </c>
      <c r="E117" s="38">
        <v>11.888200000469729</v>
      </c>
      <c r="F117" s="38">
        <v>14.310904254327125</v>
      </c>
      <c r="G117" s="38">
        <v>9.2651000000000003</v>
      </c>
      <c r="H117" s="38">
        <v>15.613794210092655</v>
      </c>
      <c r="I117" s="38">
        <v>20.267893515271385</v>
      </c>
      <c r="J117" s="38">
        <v>15.298308352368707</v>
      </c>
      <c r="K117" s="38">
        <v>15.2289744901419</v>
      </c>
      <c r="L117" s="38">
        <v>19.479845262777264</v>
      </c>
      <c r="M117" s="38">
        <v>11.390700000000001</v>
      </c>
      <c r="N117" s="38">
        <v>4.0731297827584054</v>
      </c>
      <c r="O117" s="38">
        <v>1.5015000000000001</v>
      </c>
      <c r="P117" s="38">
        <v>4.0773290096465296</v>
      </c>
      <c r="Q117" s="38">
        <v>3.7012276270365398</v>
      </c>
      <c r="R117" s="38" t="s">
        <v>271</v>
      </c>
      <c r="S117" s="38" t="s">
        <v>271</v>
      </c>
      <c r="T117" s="38">
        <v>3.8666999999999998</v>
      </c>
      <c r="U117" s="38">
        <v>3.0396000000000001</v>
      </c>
      <c r="V117" s="38">
        <v>3.8668</v>
      </c>
      <c r="W117" s="38">
        <v>3.5638000000000001</v>
      </c>
      <c r="X117" s="38">
        <v>10.321199999999999</v>
      </c>
      <c r="Y117" s="38">
        <v>10.2173</v>
      </c>
      <c r="Z117" s="38">
        <v>6.2813999999999997</v>
      </c>
      <c r="AA117" s="38">
        <v>1.5</v>
      </c>
      <c r="AB117" s="38">
        <v>6.3733000000000004</v>
      </c>
      <c r="AC117" s="38">
        <v>6.0098000000000003</v>
      </c>
      <c r="AD117" s="38">
        <v>7.2054999999999998</v>
      </c>
      <c r="AE117" s="38">
        <v>6.68</v>
      </c>
    </row>
    <row r="118" spans="1:31" hidden="1" outlineLevel="1" collapsed="1">
      <c r="A118" s="9">
        <v>43800</v>
      </c>
      <c r="B118" s="38">
        <v>12.558756557806628</v>
      </c>
      <c r="C118" s="38">
        <v>19.885985001957881</v>
      </c>
      <c r="D118" s="38">
        <v>12.198291090028258</v>
      </c>
      <c r="E118" s="38">
        <v>12.127749297127155</v>
      </c>
      <c r="F118" s="38">
        <v>14.167360586956043</v>
      </c>
      <c r="G118" s="38">
        <v>8.4981000000000009</v>
      </c>
      <c r="H118" s="38">
        <v>14.691313686876121</v>
      </c>
      <c r="I118" s="38">
        <v>19.995785384050894</v>
      </c>
      <c r="J118" s="38">
        <v>14.35858381761892</v>
      </c>
      <c r="K118" s="38">
        <v>14.213920528101662</v>
      </c>
      <c r="L118" s="38">
        <v>18.232326848019643</v>
      </c>
      <c r="M118" s="38">
        <v>16.027899999999999</v>
      </c>
      <c r="N118" s="38">
        <v>4.5560682573114235</v>
      </c>
      <c r="O118" s="38">
        <v>1.5230999999999999</v>
      </c>
      <c r="P118" s="38">
        <v>4.5600665598478658</v>
      </c>
      <c r="Q118" s="38">
        <v>4.1946567958587053</v>
      </c>
      <c r="R118" s="38" t="s">
        <v>271</v>
      </c>
      <c r="S118" s="38" t="s">
        <v>271</v>
      </c>
      <c r="T118" s="38">
        <v>4.4767999999999999</v>
      </c>
      <c r="U118" s="38">
        <v>3.0299</v>
      </c>
      <c r="V118" s="38">
        <v>4.4767999999999999</v>
      </c>
      <c r="W118" s="38">
        <v>4.1356000000000002</v>
      </c>
      <c r="X118" s="38">
        <v>8.0927000000000007</v>
      </c>
      <c r="Y118" s="38">
        <v>4.1845999999999997</v>
      </c>
      <c r="Z118" s="38">
        <v>4.9040999999999997</v>
      </c>
      <c r="AA118" s="38">
        <v>1.5203</v>
      </c>
      <c r="AB118" s="38">
        <v>4.9283999999999999</v>
      </c>
      <c r="AC118" s="38">
        <v>4.4873000000000003</v>
      </c>
      <c r="AD118" s="38">
        <v>7.0685000000000002</v>
      </c>
      <c r="AE118" s="38">
        <v>6.7827999999999999</v>
      </c>
    </row>
    <row r="119" spans="1:31" hidden="1" outlineLevel="1" collapsed="1">
      <c r="A119" s="9">
        <v>43831</v>
      </c>
      <c r="B119" s="38">
        <v>10.638977066309771</v>
      </c>
      <c r="C119" s="38">
        <v>19.310893620682005</v>
      </c>
      <c r="D119" s="38">
        <v>10.213533181907096</v>
      </c>
      <c r="E119" s="38">
        <v>9.8999956549975767</v>
      </c>
      <c r="F119" s="38">
        <v>16.076808440805667</v>
      </c>
      <c r="G119" s="38">
        <v>17.297599999999999</v>
      </c>
      <c r="H119" s="38">
        <v>12.817327343472147</v>
      </c>
      <c r="I119" s="38">
        <v>19.463963175323762</v>
      </c>
      <c r="J119" s="38">
        <v>12.383510005998355</v>
      </c>
      <c r="K119" s="38">
        <v>12.085169448830545</v>
      </c>
      <c r="L119" s="38">
        <v>18.146679767849385</v>
      </c>
      <c r="M119" s="38">
        <v>17.598800000000001</v>
      </c>
      <c r="N119" s="38">
        <v>3.8697600144073228</v>
      </c>
      <c r="O119" s="38">
        <v>1.5721000000000001</v>
      </c>
      <c r="P119" s="38">
        <v>3.8734584016401641</v>
      </c>
      <c r="Q119" s="38">
        <v>3.4960622749909298</v>
      </c>
      <c r="R119" s="38" t="s">
        <v>271</v>
      </c>
      <c r="S119" s="38">
        <v>5.6047000000000002</v>
      </c>
      <c r="T119" s="38">
        <v>3.8229000000000002</v>
      </c>
      <c r="U119" s="38">
        <v>3.0356000000000001</v>
      </c>
      <c r="V119" s="38">
        <v>3.823</v>
      </c>
      <c r="W119" s="38">
        <v>3.4527999999999999</v>
      </c>
      <c r="X119" s="38">
        <v>11.2216</v>
      </c>
      <c r="Y119" s="38">
        <v>0</v>
      </c>
      <c r="Z119" s="38">
        <v>4.7263000000000002</v>
      </c>
      <c r="AA119" s="38">
        <v>1.5002</v>
      </c>
      <c r="AB119" s="38">
        <v>4.8269000000000002</v>
      </c>
      <c r="AC119" s="38">
        <v>4.4009</v>
      </c>
      <c r="AD119" s="38">
        <v>7.4816000000000003</v>
      </c>
      <c r="AE119" s="38">
        <v>5.6047000000000002</v>
      </c>
    </row>
    <row r="120" spans="1:31" hidden="1" outlineLevel="1" collapsed="1">
      <c r="A120" s="9">
        <v>43862</v>
      </c>
      <c r="B120" s="38">
        <v>10.164195219198568</v>
      </c>
      <c r="C120" s="38">
        <v>18.601180157619247</v>
      </c>
      <c r="D120" s="38">
        <v>9.6192244776994347</v>
      </c>
      <c r="E120" s="38">
        <v>9.0600337711290209</v>
      </c>
      <c r="F120" s="38">
        <v>16.066595822740162</v>
      </c>
      <c r="G120" s="38">
        <v>13.8673</v>
      </c>
      <c r="H120" s="38">
        <v>11.196471239924495</v>
      </c>
      <c r="I120" s="38">
        <v>18.731133543486351</v>
      </c>
      <c r="J120" s="38">
        <v>10.615555997314114</v>
      </c>
      <c r="K120" s="38">
        <v>9.9796490997980634</v>
      </c>
      <c r="L120" s="38">
        <v>17.95260948431623</v>
      </c>
      <c r="M120" s="38">
        <v>19.987400000000001</v>
      </c>
      <c r="N120" s="38">
        <v>4.6909041876321496</v>
      </c>
      <c r="O120" s="38">
        <v>1.5</v>
      </c>
      <c r="P120" s="38">
        <v>4.7000999538489499</v>
      </c>
      <c r="Q120" s="38">
        <v>4.471315908787985</v>
      </c>
      <c r="R120" s="38" t="s">
        <v>271</v>
      </c>
      <c r="S120" s="38" t="s">
        <v>271</v>
      </c>
      <c r="T120" s="38">
        <v>4.6195000000000004</v>
      </c>
      <c r="U120" s="38">
        <v>3.0680000000000001</v>
      </c>
      <c r="V120" s="38">
        <v>4.6195000000000004</v>
      </c>
      <c r="W120" s="38">
        <v>4.4753999999999996</v>
      </c>
      <c r="X120" s="38">
        <v>7.1563999999999997</v>
      </c>
      <c r="Y120" s="38">
        <v>10.5</v>
      </c>
      <c r="Z120" s="38">
        <v>5.1006999999999998</v>
      </c>
      <c r="AA120" s="38">
        <v>1.5</v>
      </c>
      <c r="AB120" s="38">
        <v>5.1721000000000004</v>
      </c>
      <c r="AC120" s="38">
        <v>4.4383999999999997</v>
      </c>
      <c r="AD120" s="38">
        <v>7.0759999999999996</v>
      </c>
      <c r="AE120" s="38">
        <v>4.8693</v>
      </c>
    </row>
    <row r="121" spans="1:31" hidden="1" outlineLevel="1" collapsed="1">
      <c r="A121" s="9">
        <v>43891</v>
      </c>
      <c r="B121" s="38">
        <v>11.799212746046445</v>
      </c>
      <c r="C121" s="38">
        <v>18.462932020650317</v>
      </c>
      <c r="D121" s="38">
        <v>11.368739729066782</v>
      </c>
      <c r="E121" s="38">
        <v>11.181071158070605</v>
      </c>
      <c r="F121" s="38">
        <v>14.698320591904359</v>
      </c>
      <c r="G121" s="38">
        <v>12.045400000000001</v>
      </c>
      <c r="H121" s="38">
        <v>12.859547481905029</v>
      </c>
      <c r="I121" s="38">
        <v>18.525725996462317</v>
      </c>
      <c r="J121" s="38">
        <v>12.432404718401839</v>
      </c>
      <c r="K121" s="38">
        <v>12.145678963703991</v>
      </c>
      <c r="L121" s="38">
        <v>19.034936446961463</v>
      </c>
      <c r="M121" s="38">
        <v>16.902899999999999</v>
      </c>
      <c r="N121" s="38">
        <v>5.1500967774641691</v>
      </c>
      <c r="O121" s="38">
        <v>1.5</v>
      </c>
      <c r="P121" s="38">
        <v>5.1560907408034486</v>
      </c>
      <c r="Q121" s="38">
        <v>4.8973936706088761</v>
      </c>
      <c r="R121" s="38" t="s">
        <v>271</v>
      </c>
      <c r="S121" s="38" t="s">
        <v>271</v>
      </c>
      <c r="T121" s="38">
        <v>5.2672999999999996</v>
      </c>
      <c r="U121" s="38">
        <v>0</v>
      </c>
      <c r="V121" s="38">
        <v>5.2672999999999996</v>
      </c>
      <c r="W121" s="38">
        <v>5.0465999999999998</v>
      </c>
      <c r="X121" s="38">
        <v>6.5067000000000004</v>
      </c>
      <c r="Y121" s="38">
        <v>10.4124</v>
      </c>
      <c r="Z121" s="38">
        <v>4.5637999999999996</v>
      </c>
      <c r="AA121" s="38">
        <v>1.5</v>
      </c>
      <c r="AB121" s="38">
        <v>4.5940000000000003</v>
      </c>
      <c r="AC121" s="38">
        <v>4.0933999999999999</v>
      </c>
      <c r="AD121" s="38">
        <v>6.1224999999999996</v>
      </c>
      <c r="AE121" s="38">
        <v>7.7333999999999996</v>
      </c>
    </row>
    <row r="122" spans="1:31" hidden="1" outlineLevel="1" collapsed="1">
      <c r="A122" s="9">
        <v>43922</v>
      </c>
      <c r="B122" s="38">
        <v>11.438783988571103</v>
      </c>
      <c r="C122" s="38">
        <v>17.768251431070226</v>
      </c>
      <c r="D122" s="38">
        <v>11.114869804239358</v>
      </c>
      <c r="E122" s="38">
        <v>11.004631964886423</v>
      </c>
      <c r="F122" s="38">
        <v>14.650410404646783</v>
      </c>
      <c r="G122" s="38">
        <v>8.4230999999999998</v>
      </c>
      <c r="H122" s="38">
        <v>12.615209226618667</v>
      </c>
      <c r="I122" s="38">
        <v>17.979611242685387</v>
      </c>
      <c r="J122" s="38">
        <v>12.297154649770141</v>
      </c>
      <c r="K122" s="38">
        <v>12.149996308664145</v>
      </c>
      <c r="L122" s="38">
        <v>17.518206860879843</v>
      </c>
      <c r="M122" s="38">
        <v>9.8818999999999999</v>
      </c>
      <c r="N122" s="38">
        <v>4.293106812087542</v>
      </c>
      <c r="O122" s="38">
        <v>1.5018</v>
      </c>
      <c r="P122" s="38">
        <v>4.3055114738522091</v>
      </c>
      <c r="Q122" s="38" t="s">
        <v>271</v>
      </c>
      <c r="R122" s="38">
        <v>6.6620588189610839</v>
      </c>
      <c r="S122" s="38" t="s">
        <v>271</v>
      </c>
      <c r="T122" s="38">
        <v>4.2309000000000001</v>
      </c>
      <c r="U122" s="38">
        <v>1.5716000000000001</v>
      </c>
      <c r="V122" s="38">
        <v>4.2313000000000001</v>
      </c>
      <c r="W122" s="38">
        <v>4.1384999999999996</v>
      </c>
      <c r="X122" s="38">
        <v>6.8792999999999997</v>
      </c>
      <c r="Y122" s="38">
        <v>6.1471</v>
      </c>
      <c r="Z122" s="38">
        <v>4.6863999999999999</v>
      </c>
      <c r="AA122" s="38">
        <v>1.5</v>
      </c>
      <c r="AB122" s="38">
        <v>4.7900999999999998</v>
      </c>
      <c r="AC122" s="38">
        <v>4.2210000000000001</v>
      </c>
      <c r="AD122" s="38">
        <v>6.4570999999999996</v>
      </c>
      <c r="AE122" s="38">
        <v>4.8724999999999996</v>
      </c>
    </row>
    <row r="123" spans="1:31" hidden="1" outlineLevel="1" collapsed="1">
      <c r="A123" s="9">
        <v>43952</v>
      </c>
      <c r="B123" s="38">
        <v>9.811512583794519</v>
      </c>
      <c r="C123" s="38">
        <v>17.643571939182046</v>
      </c>
      <c r="D123" s="38">
        <v>9.4325458561834061</v>
      </c>
      <c r="E123" s="38">
        <v>9.2639179669191662</v>
      </c>
      <c r="F123" s="38">
        <v>16.216344898757576</v>
      </c>
      <c r="G123" s="38">
        <v>17.733000000000001</v>
      </c>
      <c r="H123" s="38">
        <v>10.457751929352</v>
      </c>
      <c r="I123" s="38">
        <v>17.872117348226293</v>
      </c>
      <c r="J123" s="38">
        <v>10.059555432588029</v>
      </c>
      <c r="K123" s="38">
        <v>9.8776673629113887</v>
      </c>
      <c r="L123" s="38">
        <v>17.912522378720599</v>
      </c>
      <c r="M123" s="38">
        <v>19.475200000000001</v>
      </c>
      <c r="N123" s="38">
        <v>4.4206254745904934</v>
      </c>
      <c r="O123" s="38">
        <v>1.5001</v>
      </c>
      <c r="P123" s="38">
        <v>4.4382245043136308</v>
      </c>
      <c r="Q123" s="38">
        <v>4.3036478378526066</v>
      </c>
      <c r="R123" s="38">
        <v>8.0509736147472175</v>
      </c>
      <c r="S123" s="38" t="s">
        <v>271</v>
      </c>
      <c r="T123" s="38">
        <v>4.3962000000000003</v>
      </c>
      <c r="U123" s="38">
        <v>1.5629999999999999</v>
      </c>
      <c r="V123" s="38">
        <v>4.3962000000000003</v>
      </c>
      <c r="W123" s="38">
        <v>4.2492999999999999</v>
      </c>
      <c r="X123" s="38">
        <v>8.8844999999999992</v>
      </c>
      <c r="Y123" s="38">
        <v>11.701000000000001</v>
      </c>
      <c r="Z123" s="38">
        <v>4.5307000000000004</v>
      </c>
      <c r="AA123" s="38">
        <v>1.5</v>
      </c>
      <c r="AB123" s="38">
        <v>4.6342999999999996</v>
      </c>
      <c r="AC123" s="38">
        <v>4.5651999999999999</v>
      </c>
      <c r="AD123" s="38">
        <v>5.7805999999999997</v>
      </c>
      <c r="AE123" s="38">
        <v>5.2663000000000002</v>
      </c>
    </row>
    <row r="124" spans="1:31" hidden="1" outlineLevel="1" collapsed="1">
      <c r="A124" s="9">
        <v>43983</v>
      </c>
      <c r="B124" s="38">
        <v>8.76307083944514</v>
      </c>
      <c r="C124" s="38">
        <v>17.08264738731657</v>
      </c>
      <c r="D124" s="38">
        <v>8.3631330619903128</v>
      </c>
      <c r="E124" s="38">
        <v>8.2481870280254803</v>
      </c>
      <c r="F124" s="38">
        <v>10.698825634098821</v>
      </c>
      <c r="G124" s="38">
        <v>5.6832000000000003</v>
      </c>
      <c r="H124" s="38">
        <v>9.323386452674665</v>
      </c>
      <c r="I124" s="38">
        <v>17.297790463887708</v>
      </c>
      <c r="J124" s="38">
        <v>8.8880278002196533</v>
      </c>
      <c r="K124" s="38">
        <v>8.6138425092270321</v>
      </c>
      <c r="L124" s="38">
        <v>16.760044607758513</v>
      </c>
      <c r="M124" s="38">
        <v>19.7866</v>
      </c>
      <c r="N124" s="38">
        <v>4.8751579675953307</v>
      </c>
      <c r="O124" s="38">
        <v>1.5145999999999999</v>
      </c>
      <c r="P124" s="38">
        <v>4.8919273979423838</v>
      </c>
      <c r="Q124" s="38">
        <v>4.8159937471392498</v>
      </c>
      <c r="R124" s="38" t="s">
        <v>271</v>
      </c>
      <c r="S124" s="38" t="s">
        <v>271</v>
      </c>
      <c r="T124" s="38">
        <v>5.0309999999999997</v>
      </c>
      <c r="U124" s="38">
        <v>0</v>
      </c>
      <c r="V124" s="38">
        <v>5.0309999999999997</v>
      </c>
      <c r="W124" s="38">
        <v>4.9276</v>
      </c>
      <c r="X124" s="38">
        <v>5.3693999999999997</v>
      </c>
      <c r="Y124" s="38">
        <v>6.5</v>
      </c>
      <c r="Z124" s="38">
        <v>4.5697999999999999</v>
      </c>
      <c r="AA124" s="38">
        <v>1.5145999999999999</v>
      </c>
      <c r="AB124" s="38">
        <v>4.6151999999999997</v>
      </c>
      <c r="AC124" s="38">
        <v>4.4778000000000002</v>
      </c>
      <c r="AD124" s="38">
        <v>5.3411</v>
      </c>
      <c r="AE124" s="38">
        <v>4.1085000000000003</v>
      </c>
    </row>
    <row r="125" spans="1:31" hidden="1" outlineLevel="1" collapsed="1">
      <c r="A125" s="9">
        <v>44013</v>
      </c>
      <c r="B125" s="38">
        <v>8.2347711850303096</v>
      </c>
      <c r="C125" s="38">
        <v>16.526422771229477</v>
      </c>
      <c r="D125" s="38">
        <v>7.7388608930659384</v>
      </c>
      <c r="E125" s="38">
        <v>7.4602584619061059</v>
      </c>
      <c r="F125" s="38">
        <v>12.462902796979266</v>
      </c>
      <c r="G125" s="38">
        <v>10.1463</v>
      </c>
      <c r="H125" s="38">
        <v>8.5992727243390181</v>
      </c>
      <c r="I125" s="38">
        <v>16.829024097054894</v>
      </c>
      <c r="J125" s="38">
        <v>8.0576712217268174</v>
      </c>
      <c r="K125" s="38">
        <v>7.7342089336308835</v>
      </c>
      <c r="L125" s="38">
        <v>16.386823591139891</v>
      </c>
      <c r="M125" s="38">
        <v>18.602799999999998</v>
      </c>
      <c r="N125" s="38">
        <v>5.1010776581903121</v>
      </c>
      <c r="O125" s="38">
        <v>1.6819</v>
      </c>
      <c r="P125" s="38">
        <v>5.1384767885254652</v>
      </c>
      <c r="Q125" s="38">
        <v>4.6410804865150848</v>
      </c>
      <c r="R125" s="38" t="s">
        <v>271</v>
      </c>
      <c r="S125" s="38" t="s">
        <v>271</v>
      </c>
      <c r="T125" s="38">
        <v>5.3925999999999998</v>
      </c>
      <c r="U125" s="38">
        <v>4.9000000000000004</v>
      </c>
      <c r="V125" s="38">
        <v>5.3929999999999998</v>
      </c>
      <c r="W125" s="38">
        <v>4.8247999999999998</v>
      </c>
      <c r="X125" s="38">
        <v>7.0945</v>
      </c>
      <c r="Y125" s="38">
        <v>6.7550999999999997</v>
      </c>
      <c r="Z125" s="38">
        <v>4.234</v>
      </c>
      <c r="AA125" s="38">
        <v>1.5</v>
      </c>
      <c r="AB125" s="38">
        <v>4.3499999999999996</v>
      </c>
      <c r="AC125" s="38">
        <v>4.1269</v>
      </c>
      <c r="AD125" s="38">
        <v>5.4303999999999997</v>
      </c>
      <c r="AE125" s="38">
        <v>5.2854000000000001</v>
      </c>
    </row>
    <row r="126" spans="1:31" hidden="1" outlineLevel="1" collapsed="1">
      <c r="A126" s="9">
        <v>44044</v>
      </c>
      <c r="B126" s="38">
        <v>7.9838737698767339</v>
      </c>
      <c r="C126" s="38">
        <v>15.923143811181385</v>
      </c>
      <c r="D126" s="38">
        <v>7.5123252888919687</v>
      </c>
      <c r="E126" s="38">
        <v>7.2942019802772444</v>
      </c>
      <c r="F126" s="38">
        <v>10.110486640280634</v>
      </c>
      <c r="G126" s="38">
        <v>9.2093000000000007</v>
      </c>
      <c r="H126" s="38">
        <v>8.3883480661624485</v>
      </c>
      <c r="I126" s="38">
        <v>16.084636148764186</v>
      </c>
      <c r="J126" s="38">
        <v>7.8698680474284526</v>
      </c>
      <c r="K126" s="38">
        <v>7.5836589258908953</v>
      </c>
      <c r="L126" s="38">
        <v>14.387766979731525</v>
      </c>
      <c r="M126" s="38">
        <v>15.7385</v>
      </c>
      <c r="N126" s="38">
        <v>5.0554717601545445</v>
      </c>
      <c r="O126" s="38">
        <v>1.5009999999999999</v>
      </c>
      <c r="P126" s="38">
        <v>5.073771389545664</v>
      </c>
      <c r="Q126" s="38">
        <v>4.4059688754864208</v>
      </c>
      <c r="R126" s="38" t="s">
        <v>271</v>
      </c>
      <c r="S126" s="38" t="s">
        <v>271</v>
      </c>
      <c r="T126" s="38">
        <v>5.2427999999999999</v>
      </c>
      <c r="U126" s="38">
        <v>1.5820000000000001</v>
      </c>
      <c r="V126" s="38">
        <v>5.2431000000000001</v>
      </c>
      <c r="W126" s="38">
        <v>4.6006999999999998</v>
      </c>
      <c r="X126" s="38">
        <v>6.3624999999999998</v>
      </c>
      <c r="Y126" s="38">
        <v>9.4087999999999994</v>
      </c>
      <c r="Z126" s="38">
        <v>4.3311000000000002</v>
      </c>
      <c r="AA126" s="38">
        <v>1.5</v>
      </c>
      <c r="AB126" s="38">
        <v>4.4025999999999996</v>
      </c>
      <c r="AC126" s="38">
        <v>3.6703000000000001</v>
      </c>
      <c r="AD126" s="38">
        <v>6.3616999999999999</v>
      </c>
      <c r="AE126" s="38">
        <v>5.7380000000000004</v>
      </c>
    </row>
    <row r="127" spans="1:31" hidden="1" outlineLevel="1" collapsed="1">
      <c r="A127" s="9">
        <v>44075</v>
      </c>
      <c r="B127" s="38">
        <v>7.9465616398875314</v>
      </c>
      <c r="C127" s="38">
        <v>15.69385585120941</v>
      </c>
      <c r="D127" s="38">
        <v>7.4370028921538198</v>
      </c>
      <c r="E127" s="38">
        <v>7.2343931112173081</v>
      </c>
      <c r="F127" s="38">
        <v>9.8953879971475569</v>
      </c>
      <c r="G127" s="38">
        <v>8.3546999999999993</v>
      </c>
      <c r="H127" s="38">
        <v>8.3383832457993741</v>
      </c>
      <c r="I127" s="38">
        <v>15.841529676529081</v>
      </c>
      <c r="J127" s="38">
        <v>7.7857250567830389</v>
      </c>
      <c r="K127" s="38">
        <v>7.4981523487248225</v>
      </c>
      <c r="L127" s="38">
        <v>15.119247552087256</v>
      </c>
      <c r="M127" s="38">
        <v>9.6952999999999996</v>
      </c>
      <c r="N127" s="38">
        <v>4.7796000000000003</v>
      </c>
      <c r="O127" s="38">
        <v>2.2694999999999999</v>
      </c>
      <c r="P127" s="38" t="s">
        <v>271</v>
      </c>
      <c r="Q127" s="38" t="s">
        <v>271</v>
      </c>
      <c r="R127" s="38" t="s">
        <v>271</v>
      </c>
      <c r="S127" s="38" t="s">
        <v>271</v>
      </c>
      <c r="T127" s="38">
        <v>5.016</v>
      </c>
      <c r="U127" s="38">
        <v>1.5822000000000001</v>
      </c>
      <c r="V127" s="38">
        <v>5.0160999999999998</v>
      </c>
      <c r="W127" s="38">
        <v>4.3311000000000002</v>
      </c>
      <c r="X127" s="38">
        <v>6.6001000000000003</v>
      </c>
      <c r="Y127" s="38">
        <v>5.7458999999999998</v>
      </c>
      <c r="Z127" s="38">
        <v>4.1757</v>
      </c>
      <c r="AA127" s="38">
        <v>2.2732999999999999</v>
      </c>
      <c r="AB127" s="38">
        <v>4.2176</v>
      </c>
      <c r="AC127" s="38">
        <v>3.5670999999999999</v>
      </c>
      <c r="AD127" s="38">
        <v>4.6997</v>
      </c>
      <c r="AE127" s="38">
        <v>4.8791000000000002</v>
      </c>
    </row>
    <row r="128" spans="1:31" hidden="1" outlineLevel="1" collapsed="1">
      <c r="A128" s="9">
        <v>44105</v>
      </c>
      <c r="B128" s="38">
        <v>7.8413372620139734</v>
      </c>
      <c r="C128" s="38">
        <v>14.986388236709917</v>
      </c>
      <c r="D128" s="38">
        <v>7.3680591924270162</v>
      </c>
      <c r="E128" s="38">
        <v>7.0520848685912547</v>
      </c>
      <c r="F128" s="38">
        <v>10.676612411411423</v>
      </c>
      <c r="G128" s="38">
        <v>10.4008</v>
      </c>
      <c r="H128" s="38">
        <v>8.176822385957303</v>
      </c>
      <c r="I128" s="38">
        <v>15.164271360844339</v>
      </c>
      <c r="J128" s="38">
        <v>7.6660614381318313</v>
      </c>
      <c r="K128" s="38">
        <v>7.3162755708987222</v>
      </c>
      <c r="L128" s="38">
        <v>13.148352803412306</v>
      </c>
      <c r="M128" s="38">
        <v>16.9239</v>
      </c>
      <c r="N128" s="38">
        <v>4.8209746684114592</v>
      </c>
      <c r="O128" s="38">
        <v>1.5004</v>
      </c>
      <c r="P128" s="38">
        <v>4.8480741349689929</v>
      </c>
      <c r="Q128" s="38">
        <v>3.8974784096885671</v>
      </c>
      <c r="R128" s="38" t="s">
        <v>271</v>
      </c>
      <c r="S128" s="38" t="s">
        <v>271</v>
      </c>
      <c r="T128" s="38">
        <v>4.8925999999999998</v>
      </c>
      <c r="U128" s="38">
        <v>1.581</v>
      </c>
      <c r="V128" s="38">
        <v>4.8928000000000003</v>
      </c>
      <c r="W128" s="38">
        <v>3.8155000000000001</v>
      </c>
      <c r="X128" s="38">
        <v>8.6315000000000008</v>
      </c>
      <c r="Y128" s="38">
        <v>7.5263999999999998</v>
      </c>
      <c r="Z128" s="38">
        <v>4.6798999999999999</v>
      </c>
      <c r="AA128" s="38">
        <v>1.5</v>
      </c>
      <c r="AB128" s="38">
        <v>4.7579000000000002</v>
      </c>
      <c r="AC128" s="38">
        <v>4.1776</v>
      </c>
      <c r="AD128" s="38">
        <v>5.2648999999999999</v>
      </c>
      <c r="AE128" s="38">
        <v>5.0172999999999996</v>
      </c>
    </row>
    <row r="129" spans="1:31" hidden="1" outlineLevel="1" collapsed="1">
      <c r="A129" s="9">
        <v>44136</v>
      </c>
      <c r="B129" s="38">
        <v>7.778346201529903</v>
      </c>
      <c r="C129" s="38">
        <v>14.652190036957455</v>
      </c>
      <c r="D129" s="38">
        <v>7.2522491474286843</v>
      </c>
      <c r="E129" s="38">
        <v>7.0719755339631991</v>
      </c>
      <c r="F129" s="38">
        <v>10.740964369266536</v>
      </c>
      <c r="G129" s="38">
        <v>8.4967000000000006</v>
      </c>
      <c r="H129" s="38">
        <v>8.0830057208818129</v>
      </c>
      <c r="I129" s="38">
        <v>14.788977383854983</v>
      </c>
      <c r="J129" s="38">
        <v>7.5185014778163675</v>
      </c>
      <c r="K129" s="38">
        <v>7.3183822165345438</v>
      </c>
      <c r="L129" s="38">
        <v>13.00315688970614</v>
      </c>
      <c r="M129" s="38">
        <v>15.3279</v>
      </c>
      <c r="N129" s="38">
        <v>4.8343006999220401</v>
      </c>
      <c r="O129" s="38">
        <v>1.5004999999999999</v>
      </c>
      <c r="P129" s="38">
        <v>4.8604994524039613</v>
      </c>
      <c r="Q129" s="38" t="s">
        <v>271</v>
      </c>
      <c r="R129" s="38">
        <v>6.6786746051514907</v>
      </c>
      <c r="S129" s="38" t="s">
        <v>271</v>
      </c>
      <c r="T129" s="38">
        <v>4.6119000000000003</v>
      </c>
      <c r="U129" s="38">
        <v>1.8177000000000001</v>
      </c>
      <c r="V129" s="38">
        <v>4.6120000000000001</v>
      </c>
      <c r="W129" s="38">
        <v>4.1374000000000004</v>
      </c>
      <c r="X129" s="38">
        <v>6.9794</v>
      </c>
      <c r="Y129" s="38">
        <v>4.8731999999999998</v>
      </c>
      <c r="Z129" s="38">
        <v>5.4505999999999997</v>
      </c>
      <c r="AA129" s="38">
        <v>1.5003</v>
      </c>
      <c r="AB129" s="38">
        <v>5.5730000000000004</v>
      </c>
      <c r="AC129" s="38">
        <v>3.9558</v>
      </c>
      <c r="AD129" s="38">
        <v>5.6801000000000004</v>
      </c>
      <c r="AE129" s="38">
        <v>7.7727000000000004</v>
      </c>
    </row>
    <row r="130" spans="1:31" hidden="1" outlineLevel="1" collapsed="1">
      <c r="A130" s="9">
        <v>44166</v>
      </c>
      <c r="B130" s="38">
        <v>7.7411193341743187</v>
      </c>
      <c r="C130" s="38">
        <v>14.276274184260471</v>
      </c>
      <c r="D130" s="38">
        <v>7.2648031336306786</v>
      </c>
      <c r="E130" s="38">
        <v>7.0018594107851753</v>
      </c>
      <c r="F130" s="38">
        <v>9.700334572894171</v>
      </c>
      <c r="G130" s="38">
        <v>9.9885999999999999</v>
      </c>
      <c r="H130" s="38">
        <v>8.081999294378722</v>
      </c>
      <c r="I130" s="38">
        <v>14.454601773312428</v>
      </c>
      <c r="J130" s="38">
        <v>7.5652713396778006</v>
      </c>
      <c r="K130" s="38">
        <v>7.2451207443640664</v>
      </c>
      <c r="L130" s="38">
        <v>11.554146412766874</v>
      </c>
      <c r="M130" s="38">
        <v>13.531700000000001</v>
      </c>
      <c r="N130" s="38">
        <v>4.8881469553881205</v>
      </c>
      <c r="O130" s="38">
        <v>1.5002</v>
      </c>
      <c r="P130" s="38">
        <v>4.9181463714306579</v>
      </c>
      <c r="Q130" s="38">
        <v>4.5138999999999996</v>
      </c>
      <c r="R130" s="38">
        <v>5.9226002300798353</v>
      </c>
      <c r="S130" s="38" t="s">
        <v>271</v>
      </c>
      <c r="T130" s="38">
        <v>4.9893999999999998</v>
      </c>
      <c r="U130" s="38">
        <v>1.6867000000000001</v>
      </c>
      <c r="V130" s="38">
        <v>4.9893999999999998</v>
      </c>
      <c r="W130" s="38">
        <v>4.5614999999999997</v>
      </c>
      <c r="X130" s="38">
        <v>6.7473999999999998</v>
      </c>
      <c r="Y130" s="38">
        <v>5.4166999999999996</v>
      </c>
      <c r="Z130" s="38">
        <v>4.6143999999999998</v>
      </c>
      <c r="AA130" s="38">
        <v>1.5</v>
      </c>
      <c r="AB130" s="38">
        <v>4.7187000000000001</v>
      </c>
      <c r="AC130" s="38">
        <v>4.2923999999999998</v>
      </c>
      <c r="AD130" s="38">
        <v>4.8894000000000002</v>
      </c>
      <c r="AE130" s="38">
        <v>5.9781000000000004</v>
      </c>
    </row>
    <row r="131" spans="1:31" hidden="1" outlineLevel="1" collapsed="1">
      <c r="A131" s="9">
        <v>44197</v>
      </c>
      <c r="B131" s="38">
        <v>7.6716548747627407</v>
      </c>
      <c r="C131" s="38">
        <v>13.680034331685661</v>
      </c>
      <c r="D131" s="38">
        <v>7.1810835875539754</v>
      </c>
      <c r="E131" s="38">
        <v>6.7299014553372434</v>
      </c>
      <c r="F131" s="38">
        <v>12.023964129339559</v>
      </c>
      <c r="G131" s="38">
        <v>11.5806</v>
      </c>
      <c r="H131" s="38">
        <v>8.0973557382339933</v>
      </c>
      <c r="I131" s="38">
        <v>13.982548116904825</v>
      </c>
      <c r="J131" s="38">
        <v>7.5737462935882895</v>
      </c>
      <c r="K131" s="38">
        <v>7.1056895711511654</v>
      </c>
      <c r="L131" s="38">
        <v>12.273555251605234</v>
      </c>
      <c r="M131" s="38">
        <v>12.6747</v>
      </c>
      <c r="N131" s="38">
        <v>3.7772095258376184</v>
      </c>
      <c r="O131" s="38">
        <v>1.5451999999999999</v>
      </c>
      <c r="P131" s="38">
        <v>3.8196136821562896</v>
      </c>
      <c r="Q131" s="38">
        <v>3.6659000000000002</v>
      </c>
      <c r="R131" s="38">
        <v>7.2430589265427967</v>
      </c>
      <c r="S131" s="38" t="s">
        <v>271</v>
      </c>
      <c r="T131" s="38">
        <v>3.7290000000000001</v>
      </c>
      <c r="U131" s="38">
        <v>2.1040999999999999</v>
      </c>
      <c r="V131" s="38">
        <v>3.7315999999999998</v>
      </c>
      <c r="W131" s="38">
        <v>3.5880000000000001</v>
      </c>
      <c r="X131" s="38">
        <v>7.5639000000000003</v>
      </c>
      <c r="Y131" s="38">
        <v>6.1059000000000001</v>
      </c>
      <c r="Z131" s="38">
        <v>4.0458999999999996</v>
      </c>
      <c r="AA131" s="38">
        <v>1.5</v>
      </c>
      <c r="AB131" s="38">
        <v>4.3712</v>
      </c>
      <c r="AC131" s="38">
        <v>4.1786000000000003</v>
      </c>
      <c r="AD131" s="38">
        <v>6.4824999999999999</v>
      </c>
      <c r="AE131" s="38">
        <v>0</v>
      </c>
    </row>
    <row r="132" spans="1:31" hidden="1" outlineLevel="1" collapsed="1">
      <c r="A132" s="9">
        <v>44228</v>
      </c>
      <c r="B132" s="38">
        <v>7.3531451246305766</v>
      </c>
      <c r="C132" s="38">
        <v>13.38820013829223</v>
      </c>
      <c r="D132" s="38">
        <v>6.8842317787401397</v>
      </c>
      <c r="E132" s="38">
        <v>6.5203250448025987</v>
      </c>
      <c r="F132" s="38">
        <v>11.134033096447761</v>
      </c>
      <c r="G132" s="38">
        <v>11.468701185483244</v>
      </c>
      <c r="H132" s="38">
        <v>7.7827103628910557</v>
      </c>
      <c r="I132" s="38">
        <v>13.55452779657181</v>
      </c>
      <c r="J132" s="38">
        <v>7.2830980145620359</v>
      </c>
      <c r="K132" s="38">
        <v>6.8743317646221689</v>
      </c>
      <c r="L132" s="38">
        <v>12.393909105132654</v>
      </c>
      <c r="M132" s="38">
        <v>13.937301356294842</v>
      </c>
      <c r="N132" s="38">
        <v>3.7880764483560476</v>
      </c>
      <c r="O132" s="38">
        <v>1.5009999999999999</v>
      </c>
      <c r="P132" s="38">
        <v>3.8094798773140295</v>
      </c>
      <c r="Q132" s="38">
        <v>3.6337000000000002</v>
      </c>
      <c r="R132" s="38">
        <v>4.9677620601725048</v>
      </c>
      <c r="S132" s="38" t="s">
        <v>271</v>
      </c>
      <c r="T132" s="38">
        <v>3.6905000000000001</v>
      </c>
      <c r="U132" s="38">
        <v>3.7964000000000002</v>
      </c>
      <c r="V132" s="38">
        <v>3.6905000000000001</v>
      </c>
      <c r="W132" s="38">
        <v>3.5666000000000002</v>
      </c>
      <c r="X132" s="38">
        <v>4.7211999999999996</v>
      </c>
      <c r="Y132" s="38">
        <v>8.0023999999999997</v>
      </c>
      <c r="Z132" s="38">
        <v>4.1368</v>
      </c>
      <c r="AA132" s="38">
        <v>1.5</v>
      </c>
      <c r="AB132" s="38">
        <v>4.2533000000000003</v>
      </c>
      <c r="AC132" s="38">
        <v>3.9464999999999999</v>
      </c>
      <c r="AD132" s="38">
        <v>5.2923999999999998</v>
      </c>
      <c r="AE132" s="38">
        <v>4.2404000000000002</v>
      </c>
    </row>
    <row r="133" spans="1:31" hidden="1" outlineLevel="1" collapsed="1">
      <c r="A133" s="9">
        <v>44256</v>
      </c>
      <c r="B133" s="38">
        <v>7.4407889993426544</v>
      </c>
      <c r="C133" s="38">
        <v>13.268288115454201</v>
      </c>
      <c r="D133" s="38">
        <v>7.0120074121317515</v>
      </c>
      <c r="E133" s="38">
        <v>6.6927654425904182</v>
      </c>
      <c r="F133" s="38">
        <v>10.980255502312826</v>
      </c>
      <c r="G133" s="38">
        <v>11.2774</v>
      </c>
      <c r="H133" s="38">
        <v>7.8381938767999797</v>
      </c>
      <c r="I133" s="38">
        <v>13.347699555214398</v>
      </c>
      <c r="J133" s="38">
        <v>7.3886765252482336</v>
      </c>
      <c r="K133" s="38">
        <v>7.0373753547135784</v>
      </c>
      <c r="L133" s="38">
        <v>12.320558040225492</v>
      </c>
      <c r="M133" s="38">
        <v>15.5442</v>
      </c>
      <c r="N133" s="38">
        <v>3.770330100424641</v>
      </c>
      <c r="O133" s="38">
        <v>1.5</v>
      </c>
      <c r="P133" s="38">
        <v>3.7810313943413458</v>
      </c>
      <c r="Q133" s="38">
        <v>3.4245000000000001</v>
      </c>
      <c r="R133" s="38">
        <v>5.5214188935000736</v>
      </c>
      <c r="S133" s="38" t="s">
        <v>271</v>
      </c>
      <c r="T133" s="38">
        <v>3.6429999999999998</v>
      </c>
      <c r="U133" s="38">
        <v>0</v>
      </c>
      <c r="V133" s="38">
        <v>3.6429999999999998</v>
      </c>
      <c r="W133" s="38">
        <v>3.3633999999999999</v>
      </c>
      <c r="X133" s="38">
        <v>5.1555999999999997</v>
      </c>
      <c r="Y133" s="38">
        <v>9.5553000000000008</v>
      </c>
      <c r="Z133" s="38">
        <v>4.4634999999999998</v>
      </c>
      <c r="AA133" s="38">
        <v>1.5</v>
      </c>
      <c r="AB133" s="38">
        <v>4.5561999999999996</v>
      </c>
      <c r="AC133" s="38">
        <v>3.8813</v>
      </c>
      <c r="AD133" s="38">
        <v>6.3601000000000001</v>
      </c>
      <c r="AE133" s="38">
        <v>4.2050999999999998</v>
      </c>
    </row>
    <row r="134" spans="1:31" hidden="1" outlineLevel="1" collapsed="1">
      <c r="A134" s="9">
        <v>44287</v>
      </c>
      <c r="B134" s="38">
        <v>7.6642519136462379</v>
      </c>
      <c r="C134" s="38">
        <v>13.10474536351334</v>
      </c>
      <c r="D134" s="38">
        <v>7.2325628283168015</v>
      </c>
      <c r="E134" s="38">
        <v>6.9277792983536601</v>
      </c>
      <c r="F134" s="38">
        <v>10.011003343138785</v>
      </c>
      <c r="G134" s="38">
        <v>13.9254</v>
      </c>
      <c r="H134" s="38">
        <v>8.0713206224708429</v>
      </c>
      <c r="I134" s="38">
        <v>13.215153092341044</v>
      </c>
      <c r="J134" s="38">
        <v>7.6073489739565767</v>
      </c>
      <c r="K134" s="38">
        <v>7.2807107462770526</v>
      </c>
      <c r="L134" s="38">
        <v>12.604065553593738</v>
      </c>
      <c r="M134" s="38">
        <v>15.905099999999999</v>
      </c>
      <c r="N134" s="38">
        <v>4.6772877676786653</v>
      </c>
      <c r="O134" s="38">
        <v>1.5121</v>
      </c>
      <c r="P134" s="38">
        <v>4.6956819365061069</v>
      </c>
      <c r="Q134" s="38">
        <v>3.5493617600590643</v>
      </c>
      <c r="R134" s="38">
        <v>7.0002786074473704</v>
      </c>
      <c r="S134" s="38" t="s">
        <v>271</v>
      </c>
      <c r="T134" s="38">
        <v>4.8030999999999997</v>
      </c>
      <c r="U134" s="38">
        <v>1.8</v>
      </c>
      <c r="V134" s="38">
        <v>4.8038999999999996</v>
      </c>
      <c r="W134" s="38">
        <v>3.5392999999999999</v>
      </c>
      <c r="X134" s="38">
        <v>7.2991999999999999</v>
      </c>
      <c r="Y134" s="38">
        <v>4.6898</v>
      </c>
      <c r="Z134" s="38">
        <v>4.0334000000000003</v>
      </c>
      <c r="AA134" s="38">
        <v>1.5</v>
      </c>
      <c r="AB134" s="38">
        <v>4.1224999999999996</v>
      </c>
      <c r="AC134" s="38">
        <v>3.5998000000000001</v>
      </c>
      <c r="AD134" s="38">
        <v>5.2877999999999998</v>
      </c>
      <c r="AE134" s="38">
        <v>0</v>
      </c>
    </row>
    <row r="135" spans="1:31" hidden="1" outlineLevel="1" collapsed="1">
      <c r="A135" s="9">
        <v>44317</v>
      </c>
      <c r="B135" s="38">
        <v>8.0328450587015023</v>
      </c>
      <c r="C135" s="38">
        <v>13.259558864727307</v>
      </c>
      <c r="D135" s="38">
        <v>7.4837148485662874</v>
      </c>
      <c r="E135" s="38">
        <v>7.2282151169693725</v>
      </c>
      <c r="F135" s="38">
        <v>10.321607229242368</v>
      </c>
      <c r="G135" s="38">
        <v>8.6118000000000006</v>
      </c>
      <c r="H135" s="38">
        <v>8.439920663591705</v>
      </c>
      <c r="I135" s="38">
        <v>13.401729935153872</v>
      </c>
      <c r="J135" s="38">
        <v>7.853375714134855</v>
      </c>
      <c r="K135" s="38">
        <v>7.5839204672103655</v>
      </c>
      <c r="L135" s="38">
        <v>11.737824799871511</v>
      </c>
      <c r="M135" s="38">
        <v>13.285399999999999</v>
      </c>
      <c r="N135" s="38">
        <v>4.7824511197000197</v>
      </c>
      <c r="O135" s="38">
        <v>1.5004999999999999</v>
      </c>
      <c r="P135" s="38">
        <v>4.8162482888065146</v>
      </c>
      <c r="Q135" s="38">
        <v>3.7885264750634402</v>
      </c>
      <c r="R135" s="38">
        <v>7.7173131038277045</v>
      </c>
      <c r="S135" s="38" t="s">
        <v>271</v>
      </c>
      <c r="T135" s="38">
        <v>4.2499000000000002</v>
      </c>
      <c r="U135" s="38">
        <v>2.1934</v>
      </c>
      <c r="V135" s="38">
        <v>4.2499000000000002</v>
      </c>
      <c r="W135" s="38">
        <v>3.6286</v>
      </c>
      <c r="X135" s="38">
        <v>6.4288999999999996</v>
      </c>
      <c r="Y135" s="38">
        <v>5.8677999999999999</v>
      </c>
      <c r="Z135" s="38">
        <v>5.9185999999999996</v>
      </c>
      <c r="AA135" s="38">
        <v>1.5004</v>
      </c>
      <c r="AB135" s="38">
        <v>6.0646000000000004</v>
      </c>
      <c r="AC135" s="38">
        <v>4.2477999999999998</v>
      </c>
      <c r="AD135" s="38">
        <v>8.5771999999999995</v>
      </c>
      <c r="AE135" s="38">
        <v>3.8344</v>
      </c>
    </row>
    <row r="136" spans="1:31" hidden="1" outlineLevel="1" collapsed="1">
      <c r="A136" s="9">
        <v>44348</v>
      </c>
      <c r="B136" s="38">
        <v>8.0085698071093958</v>
      </c>
      <c r="C136" s="38">
        <v>13.037442068602525</v>
      </c>
      <c r="D136" s="38">
        <v>7.5064383412176863</v>
      </c>
      <c r="E136" s="38">
        <v>7.3034918892515783</v>
      </c>
      <c r="F136" s="38">
        <v>9.6407323958751601</v>
      </c>
      <c r="G136" s="38">
        <v>7.9672999999999998</v>
      </c>
      <c r="H136" s="38">
        <v>8.5540970018435658</v>
      </c>
      <c r="I136" s="38">
        <v>13.189911660070257</v>
      </c>
      <c r="J136" s="38">
        <v>8.0217331587302905</v>
      </c>
      <c r="K136" s="38">
        <v>7.7370792487572109</v>
      </c>
      <c r="L136" s="38">
        <v>12.370124823866496</v>
      </c>
      <c r="M136" s="38">
        <v>15.064700000000002</v>
      </c>
      <c r="N136" s="38">
        <v>4.3607285319817075</v>
      </c>
      <c r="O136" s="38">
        <v>1.5006999999999999</v>
      </c>
      <c r="P136" s="38">
        <v>4.387036002097962</v>
      </c>
      <c r="Q136" s="38">
        <v>3.5256727246445529</v>
      </c>
      <c r="R136" s="38">
        <v>5.9985033296435679</v>
      </c>
      <c r="S136" s="38" t="s">
        <v>271</v>
      </c>
      <c r="T136" s="38">
        <v>4.3498999999999999</v>
      </c>
      <c r="U136" s="38">
        <v>1.8</v>
      </c>
      <c r="V136" s="38">
        <v>4.3499999999999996</v>
      </c>
      <c r="W136" s="38">
        <v>3.3828</v>
      </c>
      <c r="X136" s="38">
        <v>6.4409999999999998</v>
      </c>
      <c r="Y136" s="38">
        <v>6.1292</v>
      </c>
      <c r="Z136" s="38">
        <v>4.4046000000000003</v>
      </c>
      <c r="AA136" s="38">
        <v>1.5</v>
      </c>
      <c r="AB136" s="38">
        <v>4.5449000000000002</v>
      </c>
      <c r="AC136" s="38">
        <v>4.2394999999999996</v>
      </c>
      <c r="AD136" s="38">
        <v>4.8909000000000002</v>
      </c>
      <c r="AE136" s="38">
        <v>5.4135999999999997</v>
      </c>
    </row>
    <row r="137" spans="1:31" hidden="1" outlineLevel="1" collapsed="1">
      <c r="A137" s="9">
        <v>44378</v>
      </c>
      <c r="B137" s="38">
        <v>7.9062887842716485</v>
      </c>
      <c r="C137" s="38">
        <v>13.235139160519257</v>
      </c>
      <c r="D137" s="38">
        <v>7.3677108962646809</v>
      </c>
      <c r="E137" s="38">
        <v>7.1034342776213384</v>
      </c>
      <c r="F137" s="38">
        <v>9.8502726155386178</v>
      </c>
      <c r="G137" s="38">
        <v>8.5365000000000002</v>
      </c>
      <c r="H137" s="38">
        <v>8.6431185033731666</v>
      </c>
      <c r="I137" s="38">
        <v>13.311085113554581</v>
      </c>
      <c r="J137" s="38">
        <v>8.07876626090858</v>
      </c>
      <c r="K137" s="38">
        <v>7.7600027989345204</v>
      </c>
      <c r="L137" s="38">
        <v>12.175874814637377</v>
      </c>
      <c r="M137" s="38">
        <v>16.849900000000002</v>
      </c>
      <c r="N137" s="38">
        <v>3.8717916029311374</v>
      </c>
      <c r="O137" s="38">
        <v>1.5005999999999999</v>
      </c>
      <c r="P137" s="38">
        <v>3.8808900610385315</v>
      </c>
      <c r="Q137" s="38">
        <v>2.9968909818499023</v>
      </c>
      <c r="R137" s="38">
        <v>6.0733017659366544</v>
      </c>
      <c r="S137" s="38" t="s">
        <v>271</v>
      </c>
      <c r="T137" s="38">
        <v>3.5305</v>
      </c>
      <c r="U137" s="38">
        <v>0</v>
      </c>
      <c r="V137" s="38">
        <v>3.5305</v>
      </c>
      <c r="W137" s="38">
        <v>2.8275999999999999</v>
      </c>
      <c r="X137" s="38">
        <v>6.5021000000000004</v>
      </c>
      <c r="Y137" s="38">
        <v>5.3476999999999997</v>
      </c>
      <c r="Z137" s="38">
        <v>4.8403999999999998</v>
      </c>
      <c r="AA137" s="38">
        <v>1.5005999999999999</v>
      </c>
      <c r="AB137" s="38">
        <v>4.8901000000000003</v>
      </c>
      <c r="AC137" s="38">
        <v>3.7793999999999999</v>
      </c>
      <c r="AD137" s="38">
        <v>5.0305999999999997</v>
      </c>
      <c r="AE137" s="38">
        <v>6.8377999999999997</v>
      </c>
    </row>
    <row r="138" spans="1:31" hidden="1" outlineLevel="1" collapsed="1">
      <c r="A138" s="9">
        <v>44409</v>
      </c>
      <c r="B138" s="38">
        <v>8.0157947762782253</v>
      </c>
      <c r="C138" s="38">
        <v>13.049827117104641</v>
      </c>
      <c r="D138" s="38">
        <v>7.5072558814802717</v>
      </c>
      <c r="E138" s="38">
        <v>7.0610254157904091</v>
      </c>
      <c r="F138" s="38">
        <v>12.140092355857854</v>
      </c>
      <c r="G138" s="38">
        <v>8.0020304369354633</v>
      </c>
      <c r="H138" s="38">
        <v>9.2037344732129256</v>
      </c>
      <c r="I138" s="38">
        <v>13.180661806536154</v>
      </c>
      <c r="J138" s="38">
        <v>8.7088247164936519</v>
      </c>
      <c r="K138" s="38">
        <v>8.224698099966961</v>
      </c>
      <c r="L138" s="38">
        <v>13.382572497107248</v>
      </c>
      <c r="M138" s="38">
        <v>13.250893652851127</v>
      </c>
      <c r="N138" s="38">
        <v>2.6116129508328467</v>
      </c>
      <c r="O138" s="38">
        <v>1.5001</v>
      </c>
      <c r="P138" s="38">
        <v>2.6180152875905649</v>
      </c>
      <c r="Q138" s="38">
        <v>2.2943016523626358</v>
      </c>
      <c r="R138" s="38">
        <v>5.7229466603949994</v>
      </c>
      <c r="S138" s="38" t="s">
        <v>271</v>
      </c>
      <c r="T138" s="38">
        <v>2.3900999999999999</v>
      </c>
      <c r="U138" s="38">
        <v>1.8</v>
      </c>
      <c r="V138" s="38">
        <v>2.3900999999999999</v>
      </c>
      <c r="W138" s="38">
        <v>2.2058</v>
      </c>
      <c r="X138" s="38">
        <v>6.0259999999999998</v>
      </c>
      <c r="Y138" s="38">
        <v>4.4546999999999999</v>
      </c>
      <c r="Z138" s="38">
        <v>4.5366999999999997</v>
      </c>
      <c r="AA138" s="38">
        <v>1.5001</v>
      </c>
      <c r="AB138" s="38">
        <v>4.7141999999999999</v>
      </c>
      <c r="AC138" s="38">
        <v>3.9489999999999998</v>
      </c>
      <c r="AD138" s="38">
        <v>5.3799000000000001</v>
      </c>
      <c r="AE138" s="38">
        <v>5.3829000000000002</v>
      </c>
    </row>
    <row r="139" spans="1:31" hidden="1" outlineLevel="1" collapsed="1">
      <c r="A139" s="9">
        <v>44440</v>
      </c>
      <c r="B139" s="38">
        <v>8.040920190955843</v>
      </c>
      <c r="C139" s="38">
        <v>12.659083617770758</v>
      </c>
      <c r="D139" s="38">
        <v>7.5515994994805951</v>
      </c>
      <c r="E139" s="38">
        <v>7.2968695631280944</v>
      </c>
      <c r="F139" s="38">
        <v>10.738181059249222</v>
      </c>
      <c r="G139" s="38">
        <v>8.4396000000000004</v>
      </c>
      <c r="H139" s="38">
        <v>8.7910127558418978</v>
      </c>
      <c r="I139" s="38">
        <v>12.692502526517696</v>
      </c>
      <c r="J139" s="38">
        <v>8.3052513761476998</v>
      </c>
      <c r="K139" s="38">
        <v>8.0172353399431238</v>
      </c>
      <c r="L139" s="38">
        <v>12.915336163211478</v>
      </c>
      <c r="M139" s="38">
        <v>15.8956</v>
      </c>
      <c r="N139" s="38">
        <v>3.3323353078602955</v>
      </c>
      <c r="O139" s="38">
        <v>1.5024999999999999</v>
      </c>
      <c r="P139" s="38">
        <v>3.3362369394520806</v>
      </c>
      <c r="Q139" s="38">
        <v>2.3796026552667606</v>
      </c>
      <c r="R139" s="38">
        <v>7.01232910131242</v>
      </c>
      <c r="S139" s="38" t="s">
        <v>271</v>
      </c>
      <c r="T139" s="38">
        <v>3.1284000000000001</v>
      </c>
      <c r="U139" s="38">
        <v>1.8</v>
      </c>
      <c r="V139" s="38">
        <v>3.1284000000000001</v>
      </c>
      <c r="W139" s="38">
        <v>2.2280000000000002</v>
      </c>
      <c r="X139" s="38">
        <v>7.5130999999999997</v>
      </c>
      <c r="Y139" s="38">
        <v>5.4538000000000002</v>
      </c>
      <c r="Z139" s="38">
        <v>4.9480000000000004</v>
      </c>
      <c r="AA139" s="38">
        <v>1.5014000000000001</v>
      </c>
      <c r="AB139" s="38">
        <v>5.0129999999999999</v>
      </c>
      <c r="AC139" s="38">
        <v>4.3490000000000002</v>
      </c>
      <c r="AD139" s="38">
        <v>5.8141999999999996</v>
      </c>
      <c r="AE139" s="38">
        <v>4.2853000000000003</v>
      </c>
    </row>
    <row r="140" spans="1:31" hidden="1" outlineLevel="1" collapsed="1">
      <c r="A140" s="9">
        <v>44470</v>
      </c>
      <c r="B140" s="38">
        <v>8.3311480820637147</v>
      </c>
      <c r="C140" s="38">
        <v>12.793031949824478</v>
      </c>
      <c r="D140" s="38">
        <v>7.8357261767253812</v>
      </c>
      <c r="E140" s="38">
        <v>7.7411183303096731</v>
      </c>
      <c r="F140" s="38">
        <v>9.6187843666115036</v>
      </c>
      <c r="G140" s="38">
        <v>7.3929999999999998</v>
      </c>
      <c r="H140" s="38">
        <v>8.9580296736048854</v>
      </c>
      <c r="I140" s="38">
        <v>12.846012368900009</v>
      </c>
      <c r="J140" s="38">
        <v>8.4666132881794862</v>
      </c>
      <c r="K140" s="38">
        <v>8.3143132080357542</v>
      </c>
      <c r="L140" s="38">
        <v>11.625963819501345</v>
      </c>
      <c r="M140" s="38">
        <v>16.234400000000001</v>
      </c>
      <c r="N140" s="38">
        <v>3.4334836606556336</v>
      </c>
      <c r="O140" s="38">
        <v>1.5003</v>
      </c>
      <c r="P140" s="38">
        <v>3.4413859276424237</v>
      </c>
      <c r="Q140" s="38">
        <v>2.8924999614668661</v>
      </c>
      <c r="R140" s="38">
        <v>5.4478401821054909</v>
      </c>
      <c r="S140" s="38" t="s">
        <v>271</v>
      </c>
      <c r="T140" s="38">
        <v>3.2290000000000001</v>
      </c>
      <c r="U140" s="38">
        <v>1.8</v>
      </c>
      <c r="V140" s="38">
        <v>3.2290000000000001</v>
      </c>
      <c r="W140" s="38">
        <v>2.7397</v>
      </c>
      <c r="X140" s="38">
        <v>5.6092000000000004</v>
      </c>
      <c r="Y140" s="38">
        <v>5.5811000000000002</v>
      </c>
      <c r="Z140" s="38">
        <v>4.5007999999999999</v>
      </c>
      <c r="AA140" s="38">
        <v>1.5</v>
      </c>
      <c r="AB140" s="38">
        <v>4.5796000000000001</v>
      </c>
      <c r="AC140" s="38">
        <v>4.0860000000000003</v>
      </c>
      <c r="AD140" s="38">
        <v>4.6002000000000001</v>
      </c>
      <c r="AE140" s="38">
        <v>5.5279999999999996</v>
      </c>
    </row>
    <row r="141" spans="1:31" hidden="1" outlineLevel="1" collapsed="1">
      <c r="A141" s="9">
        <v>44501</v>
      </c>
      <c r="B141" s="38">
        <v>8.3312619702881783</v>
      </c>
      <c r="C141" s="38">
        <v>12.564399030427067</v>
      </c>
      <c r="D141" s="38">
        <v>7.9539608395873875</v>
      </c>
      <c r="E141" s="38">
        <v>7.4397066440465469</v>
      </c>
      <c r="F141" s="38">
        <v>13.168506817050167</v>
      </c>
      <c r="G141" s="38">
        <v>10.779299999999999</v>
      </c>
      <c r="H141" s="38">
        <v>9.2005080263584365</v>
      </c>
      <c r="I141" s="38">
        <v>12.677075938058492</v>
      </c>
      <c r="J141" s="38">
        <v>8.8403577822980939</v>
      </c>
      <c r="K141" s="38">
        <v>8.261069531087033</v>
      </c>
      <c r="L141" s="38">
        <v>14.960747827786999</v>
      </c>
      <c r="M141" s="38">
        <v>15.0838</v>
      </c>
      <c r="N141" s="38">
        <v>2.8551311701128572</v>
      </c>
      <c r="O141" s="38">
        <v>1.502</v>
      </c>
      <c r="P141" s="38">
        <v>2.863333483672025</v>
      </c>
      <c r="Q141" s="38">
        <v>2.5065000588948192</v>
      </c>
      <c r="R141" s="38">
        <v>5.4659475798699777</v>
      </c>
      <c r="S141" s="38" t="s">
        <v>271</v>
      </c>
      <c r="T141" s="38">
        <v>2.766</v>
      </c>
      <c r="U141" s="38">
        <v>1.8</v>
      </c>
      <c r="V141" s="38">
        <v>2.7660999999999998</v>
      </c>
      <c r="W141" s="38">
        <v>2.4352</v>
      </c>
      <c r="X141" s="38">
        <v>5.6458000000000004</v>
      </c>
      <c r="Y141" s="38">
        <v>6.0526999999999997</v>
      </c>
      <c r="Z141" s="38">
        <v>3.7204999999999999</v>
      </c>
      <c r="AA141" s="38">
        <v>1.5004</v>
      </c>
      <c r="AB141" s="38">
        <v>3.8731</v>
      </c>
      <c r="AC141" s="38">
        <v>3.5680999999999998</v>
      </c>
      <c r="AD141" s="38">
        <v>4.6669999999999998</v>
      </c>
      <c r="AE141" s="38">
        <v>3.9325999999999999</v>
      </c>
    </row>
    <row r="142" spans="1:31" hidden="1" outlineLevel="1" collapsed="1">
      <c r="A142" s="9">
        <v>44531</v>
      </c>
      <c r="B142" s="38">
        <v>8.1014921361980701</v>
      </c>
      <c r="C142" s="38">
        <v>12.459863794640361</v>
      </c>
      <c r="D142" s="38">
        <v>7.5611662033781899</v>
      </c>
      <c r="E142" s="38">
        <v>7.3298118531941006</v>
      </c>
      <c r="F142" s="38">
        <v>9.8449173089235273</v>
      </c>
      <c r="G142" s="38">
        <v>8.5992999999999995</v>
      </c>
      <c r="H142" s="38">
        <v>9.5642312858018865</v>
      </c>
      <c r="I142" s="38">
        <v>12.574968640672719</v>
      </c>
      <c r="J142" s="38">
        <v>9.0776738123564318</v>
      </c>
      <c r="K142" s="38">
        <v>8.80163065132</v>
      </c>
      <c r="L142" s="38">
        <v>11.927473325404748</v>
      </c>
      <c r="M142" s="38">
        <v>13.425400000000002</v>
      </c>
      <c r="N142" s="38">
        <v>2.7809127636102051</v>
      </c>
      <c r="O142" s="38">
        <v>1.8238000000000001</v>
      </c>
      <c r="P142" s="38">
        <v>2.7862135995639505</v>
      </c>
      <c r="Q142" s="38">
        <v>2.4546015828207461</v>
      </c>
      <c r="R142" s="38">
        <v>5.0630077844448831</v>
      </c>
      <c r="S142" s="38" t="s">
        <v>271</v>
      </c>
      <c r="T142" s="38">
        <v>2.5676999999999999</v>
      </c>
      <c r="U142" s="38">
        <v>1.8</v>
      </c>
      <c r="V142" s="38">
        <v>2.5676999999999999</v>
      </c>
      <c r="W142" s="38">
        <v>2.3841999999999999</v>
      </c>
      <c r="X142" s="38">
        <v>5.1039000000000003</v>
      </c>
      <c r="Y142" s="38">
        <v>4.5068999999999999</v>
      </c>
      <c r="Z142" s="38">
        <v>4.2698999999999998</v>
      </c>
      <c r="AA142" s="38">
        <v>1.5597000000000001</v>
      </c>
      <c r="AB142" s="38">
        <v>4.3872999999999998</v>
      </c>
      <c r="AC142" s="38">
        <v>3.5752000000000002</v>
      </c>
      <c r="AD142" s="38">
        <v>5.0311000000000003</v>
      </c>
      <c r="AE142" s="38">
        <v>4.8091999999999997</v>
      </c>
    </row>
    <row r="143" spans="1:31" hidden="1" outlineLevel="1" collapsed="1">
      <c r="A143" s="9">
        <v>44562</v>
      </c>
      <c r="B143" s="38">
        <v>8.4420242249570645</v>
      </c>
      <c r="C143" s="38">
        <v>12.514881627334887</v>
      </c>
      <c r="D143" s="38">
        <v>7.9593502150166362</v>
      </c>
      <c r="E143" s="38">
        <v>7.7005293948850682</v>
      </c>
      <c r="F143" s="38">
        <v>10.865991772112507</v>
      </c>
      <c r="G143" s="38">
        <v>7.1082000000000001</v>
      </c>
      <c r="H143" s="38">
        <v>9.8456661400918666</v>
      </c>
      <c r="I143" s="38">
        <v>12.684255924140096</v>
      </c>
      <c r="J143" s="38">
        <v>9.4169355539523671</v>
      </c>
      <c r="K143" s="38">
        <v>9.1049287143031403</v>
      </c>
      <c r="L143" s="38">
        <v>12.894619338482119</v>
      </c>
      <c r="M143" s="38">
        <v>13.211399999999999</v>
      </c>
      <c r="N143" s="38">
        <v>2.9917718698131242</v>
      </c>
      <c r="O143" s="38">
        <v>1.5396000000000001</v>
      </c>
      <c r="P143" s="38">
        <v>3.0032709095618286</v>
      </c>
      <c r="Q143" s="38">
        <v>2.6929983737693708</v>
      </c>
      <c r="R143" s="38">
        <v>5.3435808611999622</v>
      </c>
      <c r="S143" s="38" t="s">
        <v>271</v>
      </c>
      <c r="T143" s="38">
        <v>2.8458999999999999</v>
      </c>
      <c r="U143" s="38">
        <v>1.8</v>
      </c>
      <c r="V143" s="38">
        <v>2.8460000000000001</v>
      </c>
      <c r="W143" s="38">
        <v>2.528</v>
      </c>
      <c r="X143" s="38">
        <v>5.3559999999999999</v>
      </c>
      <c r="Y143" s="38">
        <v>4.3587999999999996</v>
      </c>
      <c r="Z143" s="38">
        <v>4.6307999999999998</v>
      </c>
      <c r="AA143" s="38">
        <v>1.5363</v>
      </c>
      <c r="AB143" s="38">
        <v>4.9554999999999998</v>
      </c>
      <c r="AC143" s="38">
        <v>4.8658999999999999</v>
      </c>
      <c r="AD143" s="38">
        <v>5.2157</v>
      </c>
      <c r="AE143" s="38">
        <v>5.77</v>
      </c>
    </row>
    <row r="144" spans="1:31" hidden="1" outlineLevel="1" collapsed="1">
      <c r="A144" s="9">
        <v>44593</v>
      </c>
      <c r="B144" s="38">
        <v>9.5102401307302848</v>
      </c>
      <c r="C144" s="38">
        <v>12.746899845148855</v>
      </c>
      <c r="D144" s="38">
        <v>9.1747372844315898</v>
      </c>
      <c r="E144" s="38">
        <v>8.9824695763612983</v>
      </c>
      <c r="F144" s="38">
        <v>11.218930706761304</v>
      </c>
      <c r="G144" s="38">
        <v>8.6533999999999995</v>
      </c>
      <c r="H144" s="38">
        <v>11.408300763150253</v>
      </c>
      <c r="I144" s="38">
        <v>12.932373884463974</v>
      </c>
      <c r="J144" s="38">
        <v>11.203251273332757</v>
      </c>
      <c r="K144" s="38">
        <v>11.045667381852649</v>
      </c>
      <c r="L144" s="38">
        <v>12.681491689835898</v>
      </c>
      <c r="M144" s="38">
        <v>13.6884</v>
      </c>
      <c r="N144" s="38">
        <v>2.8011960163890586</v>
      </c>
      <c r="O144" s="38">
        <v>1.51</v>
      </c>
      <c r="P144" s="38">
        <v>2.8101958646718375</v>
      </c>
      <c r="Q144" s="38">
        <v>2.5934987460898964</v>
      </c>
      <c r="R144" s="38" t="s">
        <v>271</v>
      </c>
      <c r="S144" s="38" t="s">
        <v>271</v>
      </c>
      <c r="T144" s="38">
        <v>2.6831</v>
      </c>
      <c r="U144" s="38">
        <v>1.8</v>
      </c>
      <c r="V144" s="38">
        <v>2.6831</v>
      </c>
      <c r="W144" s="38">
        <v>2.5284</v>
      </c>
      <c r="X144" s="38">
        <v>6.3799000000000001</v>
      </c>
      <c r="Y144" s="38">
        <v>5.5411000000000001</v>
      </c>
      <c r="Z144" s="38">
        <v>3.7906</v>
      </c>
      <c r="AA144" s="38">
        <v>1.51</v>
      </c>
      <c r="AB144" s="38">
        <v>3.9487999999999999</v>
      </c>
      <c r="AC144" s="38">
        <v>3.6286999999999998</v>
      </c>
      <c r="AD144" s="38">
        <v>4.1195000000000004</v>
      </c>
      <c r="AE144" s="38">
        <v>5.0331999999999999</v>
      </c>
    </row>
    <row r="145" spans="1:31" hidden="1" outlineLevel="1" collapsed="1">
      <c r="A145" s="9">
        <v>44621</v>
      </c>
      <c r="B145" s="38">
        <v>10.998268755349665</v>
      </c>
      <c r="C145" s="38">
        <v>11.933966651421175</v>
      </c>
      <c r="D145" s="38">
        <v>10.965396115892471</v>
      </c>
      <c r="E145" s="38">
        <v>10.978380179751653</v>
      </c>
      <c r="F145" s="38">
        <v>11.025577268004342</v>
      </c>
      <c r="G145" s="38">
        <v>7.9538000000000002</v>
      </c>
      <c r="H145" s="38">
        <v>13.046339817728308</v>
      </c>
      <c r="I145" s="38">
        <v>12.703238302454215</v>
      </c>
      <c r="J145" s="38">
        <v>13.060744021267455</v>
      </c>
      <c r="K145" s="38">
        <v>13.079027045475996</v>
      </c>
      <c r="L145" s="38">
        <v>11.931553959263196</v>
      </c>
      <c r="M145" s="38">
        <v>12.169499999999999</v>
      </c>
      <c r="N145" s="38">
        <v>3.5070998820097032</v>
      </c>
      <c r="O145" s="38">
        <v>1.5001</v>
      </c>
      <c r="P145" s="38">
        <v>3.5291998780687184</v>
      </c>
      <c r="Q145" s="38">
        <v>3.4616998833083925</v>
      </c>
      <c r="R145" s="38" t="s">
        <v>271</v>
      </c>
      <c r="S145" s="38" t="s">
        <v>271</v>
      </c>
      <c r="T145" s="38">
        <v>3.4904999999999999</v>
      </c>
      <c r="U145" s="38">
        <v>0</v>
      </c>
      <c r="V145" s="38">
        <v>3.4904999999999999</v>
      </c>
      <c r="W145" s="38">
        <v>3.4283999999999999</v>
      </c>
      <c r="X145" s="38">
        <v>5.0983999999999998</v>
      </c>
      <c r="Y145" s="38">
        <v>9</v>
      </c>
      <c r="Z145" s="38">
        <v>3.6015000000000001</v>
      </c>
      <c r="AA145" s="38">
        <v>1.5001</v>
      </c>
      <c r="AB145" s="38">
        <v>3.7660999999999998</v>
      </c>
      <c r="AC145" s="38">
        <v>3.6778</v>
      </c>
      <c r="AD145" s="38">
        <v>4.9478999999999997</v>
      </c>
      <c r="AE145" s="38">
        <v>4.8848000000000003</v>
      </c>
    </row>
    <row r="146" spans="1:31" hidden="1" outlineLevel="1" collapsed="1">
      <c r="A146" s="9">
        <v>44652</v>
      </c>
      <c r="B146" s="38">
        <v>11.762903231808428</v>
      </c>
      <c r="C146" s="38">
        <v>12.162785796288599</v>
      </c>
      <c r="D146" s="38">
        <v>11.74302350117803</v>
      </c>
      <c r="E146" s="38">
        <v>11.853033462856107</v>
      </c>
      <c r="F146" s="38">
        <v>11.304974088265611</v>
      </c>
      <c r="G146" s="38">
        <v>6.7592000000000008</v>
      </c>
      <c r="H146" s="38">
        <v>13.786518055587564</v>
      </c>
      <c r="I146" s="38">
        <v>12.726847614015831</v>
      </c>
      <c r="J146" s="38">
        <v>13.850576982689452</v>
      </c>
      <c r="K146" s="38">
        <v>14.076928932677816</v>
      </c>
      <c r="L146" s="38">
        <v>11.916603154728298</v>
      </c>
      <c r="M146" s="38">
        <v>13.175200000000002</v>
      </c>
      <c r="N146" s="38">
        <v>4.2075662366933084</v>
      </c>
      <c r="O146" s="38">
        <v>1.5</v>
      </c>
      <c r="P146" s="38">
        <v>4.2384652302314842</v>
      </c>
      <c r="Q146" s="38">
        <v>4.1143646849330056</v>
      </c>
      <c r="R146" s="38" t="s">
        <v>271</v>
      </c>
      <c r="S146" s="38" t="s">
        <v>271</v>
      </c>
      <c r="T146" s="38">
        <v>2.5099999999999998</v>
      </c>
      <c r="U146" s="38">
        <v>4.42</v>
      </c>
      <c r="V146" s="38">
        <v>0</v>
      </c>
      <c r="W146" s="38">
        <v>4.3034999999999997</v>
      </c>
      <c r="X146" s="38">
        <v>0</v>
      </c>
      <c r="Y146" s="38">
        <v>4.3034999999999997</v>
      </c>
      <c r="Z146" s="38">
        <v>4.1833999999999998</v>
      </c>
      <c r="AA146" s="38">
        <v>6.6181999999999999</v>
      </c>
      <c r="AB146" s="38">
        <v>4.7041000000000004</v>
      </c>
      <c r="AC146" s="38">
        <v>3.0655999999999999</v>
      </c>
      <c r="AD146" s="38">
        <v>1.5</v>
      </c>
      <c r="AE146" s="38">
        <v>3.3321999999999998</v>
      </c>
    </row>
    <row r="147" spans="1:31" hidden="1" outlineLevel="1" collapsed="1">
      <c r="A147" s="9">
        <v>44682</v>
      </c>
      <c r="B147" s="38">
        <v>12.334705149574344</v>
      </c>
      <c r="C147" s="38">
        <v>12.202562353098468</v>
      </c>
      <c r="D147" s="38">
        <v>12.339607202066119</v>
      </c>
      <c r="E147" s="38">
        <v>12.182475371849558</v>
      </c>
      <c r="F147" s="38">
        <v>14.006442796862228</v>
      </c>
      <c r="G147" s="38">
        <v>10.458399999999999</v>
      </c>
      <c r="H147" s="38">
        <v>14.115568235778808</v>
      </c>
      <c r="I147" s="38">
        <v>12.660613696920461</v>
      </c>
      <c r="J147" s="38">
        <v>14.179302184929451</v>
      </c>
      <c r="K147" s="38">
        <v>14.202117865826763</v>
      </c>
      <c r="L147" s="38">
        <v>14.079077888762603</v>
      </c>
      <c r="M147" s="38">
        <v>10.9656</v>
      </c>
      <c r="N147" s="38">
        <v>4.2096641665137762</v>
      </c>
      <c r="O147" s="38">
        <v>1.5158</v>
      </c>
      <c r="P147" s="38">
        <v>4.2319634454454533</v>
      </c>
      <c r="Q147" s="38">
        <v>4.1714641684460911</v>
      </c>
      <c r="R147" s="38" t="s">
        <v>271</v>
      </c>
      <c r="S147" s="38" t="s">
        <v>271</v>
      </c>
      <c r="T147" s="38">
        <v>4.2237999999999998</v>
      </c>
      <c r="U147" s="38">
        <v>0</v>
      </c>
      <c r="V147" s="38">
        <v>4.2237999999999998</v>
      </c>
      <c r="W147" s="38">
        <v>4.1612999999999998</v>
      </c>
      <c r="X147" s="38">
        <v>9.8107000000000006</v>
      </c>
      <c r="Y147" s="38">
        <v>9</v>
      </c>
      <c r="Z147" s="38">
        <v>4.0548999999999999</v>
      </c>
      <c r="AA147" s="38">
        <v>1.5158</v>
      </c>
      <c r="AB147" s="38">
        <v>4.3301999999999996</v>
      </c>
      <c r="AC147" s="38">
        <v>4.2953000000000001</v>
      </c>
      <c r="AD147" s="38">
        <v>6.7546999999999997</v>
      </c>
      <c r="AE147" s="38">
        <v>0</v>
      </c>
    </row>
    <row r="148" spans="1:31" hidden="1" outlineLevel="1" collapsed="1">
      <c r="A148" s="9">
        <v>44713</v>
      </c>
      <c r="B148" s="38">
        <v>15.835603042361626</v>
      </c>
      <c r="C148" s="38">
        <v>13.561208577682061</v>
      </c>
      <c r="D148" s="38">
        <v>15.914322140912461</v>
      </c>
      <c r="E148" s="38">
        <v>16.044766455881994</v>
      </c>
      <c r="F148" s="38">
        <v>14.976127958825099</v>
      </c>
      <c r="G148" s="38">
        <v>5.9824999999999999</v>
      </c>
      <c r="H148" s="38">
        <v>18.756397464650082</v>
      </c>
      <c r="I148" s="38">
        <v>14.051570248057526</v>
      </c>
      <c r="J148" s="38">
        <v>18.954224815856769</v>
      </c>
      <c r="K148" s="38">
        <v>19.176399052830167</v>
      </c>
      <c r="L148" s="38">
        <v>16.992083099756599</v>
      </c>
      <c r="M148" s="38">
        <v>5.7271000000000001</v>
      </c>
      <c r="N148" s="38">
        <v>4.412790933244632</v>
      </c>
      <c r="O148" s="38">
        <v>1.5479000000000001</v>
      </c>
      <c r="P148" s="38">
        <v>4.4313908139214249</v>
      </c>
      <c r="Q148" s="38">
        <v>4.3327906103434062</v>
      </c>
      <c r="R148" s="38" t="s">
        <v>271</v>
      </c>
      <c r="S148" s="38" t="s">
        <v>271</v>
      </c>
      <c r="T148" s="38">
        <v>4.7914000000000003</v>
      </c>
      <c r="U148" s="38">
        <v>0</v>
      </c>
      <c r="V148" s="38">
        <v>4.7914000000000003</v>
      </c>
      <c r="W148" s="38">
        <v>4.7061999999999999</v>
      </c>
      <c r="X148" s="38">
        <v>6.0279999999999996</v>
      </c>
      <c r="Y148" s="38">
        <v>8.9588000000000001</v>
      </c>
      <c r="Z148" s="38">
        <v>2.5735000000000001</v>
      </c>
      <c r="AA148" s="38">
        <v>1.5479000000000001</v>
      </c>
      <c r="AB148" s="38">
        <v>2.6137000000000001</v>
      </c>
      <c r="AC148" s="38">
        <v>2.4687000000000001</v>
      </c>
      <c r="AD148" s="38">
        <v>5.3030999999999997</v>
      </c>
      <c r="AE148" s="38">
        <v>5.7633999999999999</v>
      </c>
    </row>
    <row r="149" spans="1:31" hidden="1" outlineLevel="1" collapsed="1">
      <c r="A149" s="9">
        <v>44743</v>
      </c>
      <c r="B149" s="38">
        <v>15.575074546765686</v>
      </c>
      <c r="C149" s="38">
        <v>15.373344473999859</v>
      </c>
      <c r="D149" s="38">
        <v>15.58381117816816</v>
      </c>
      <c r="E149" s="38">
        <v>16.1854773915802</v>
      </c>
      <c r="F149" s="38">
        <v>10.139822338395904</v>
      </c>
      <c r="G149" s="38">
        <v>8.6390999999999991</v>
      </c>
      <c r="H149" s="38">
        <v>19.095694880543448</v>
      </c>
      <c r="I149" s="38">
        <v>15.737853208305701</v>
      </c>
      <c r="J149" s="38">
        <v>19.2852223736345</v>
      </c>
      <c r="K149" s="38">
        <v>19.921474885548488</v>
      </c>
      <c r="L149" s="38">
        <v>12.638589578754273</v>
      </c>
      <c r="M149" s="38">
        <v>15.4718</v>
      </c>
      <c r="N149" s="38">
        <v>4.5551388262272683</v>
      </c>
      <c r="O149" s="38">
        <v>1.9216</v>
      </c>
      <c r="P149" s="38">
        <v>4.5671373767662606</v>
      </c>
      <c r="Q149" s="38">
        <v>4.5412150309615233</v>
      </c>
      <c r="R149" s="38" t="s">
        <v>271</v>
      </c>
      <c r="S149" s="38" t="s">
        <v>271</v>
      </c>
      <c r="T149" s="38">
        <v>4.8414999999999999</v>
      </c>
      <c r="U149" s="38">
        <v>0</v>
      </c>
      <c r="V149" s="38">
        <v>4.8414999999999999</v>
      </c>
      <c r="W149" s="38">
        <v>4.7990000000000004</v>
      </c>
      <c r="X149" s="38">
        <v>5.0956000000000001</v>
      </c>
      <c r="Y149" s="38">
        <v>8.9505999999999997</v>
      </c>
      <c r="Z149" s="38">
        <v>3.6263000000000001</v>
      </c>
      <c r="AA149" s="38">
        <v>1.9216</v>
      </c>
      <c r="AB149" s="38">
        <v>3.6598000000000002</v>
      </c>
      <c r="AC149" s="38">
        <v>3.6315</v>
      </c>
      <c r="AD149" s="38">
        <v>3.4289999999999998</v>
      </c>
      <c r="AE149" s="38">
        <v>4.8600000000000003</v>
      </c>
    </row>
    <row r="150" spans="1:31" hidden="1" outlineLevel="1" collapsed="1">
      <c r="A150" s="9">
        <v>44774</v>
      </c>
      <c r="B150" s="38">
        <v>16.4496216986227</v>
      </c>
      <c r="C150" s="38">
        <v>16.144822107239747</v>
      </c>
      <c r="D150" s="38">
        <v>16.463912003826135</v>
      </c>
      <c r="E150" s="38">
        <v>16.112063293657418</v>
      </c>
      <c r="F150" s="38">
        <v>19.647589617703353</v>
      </c>
      <c r="G150" s="38">
        <v>6.5793000000000008</v>
      </c>
      <c r="H150" s="38">
        <v>20.678745787653821</v>
      </c>
      <c r="I150" s="38">
        <v>16.628112376975452</v>
      </c>
      <c r="J150" s="38">
        <v>20.933137207082911</v>
      </c>
      <c r="K150" s="38">
        <v>20.895017767210959</v>
      </c>
      <c r="L150" s="38">
        <v>21.185130206719698</v>
      </c>
      <c r="M150" s="38">
        <v>16.444500000000001</v>
      </c>
      <c r="N150" s="38">
        <v>4.7951633674837915</v>
      </c>
      <c r="O150" s="38">
        <v>1.9239999999999997</v>
      </c>
      <c r="P150" s="38">
        <v>4.8111629056824174</v>
      </c>
      <c r="Q150" s="38">
        <v>4.7446616517904125</v>
      </c>
      <c r="R150" s="38" t="s">
        <v>271</v>
      </c>
      <c r="S150" s="38" t="s">
        <v>271</v>
      </c>
      <c r="T150" s="38">
        <v>5.1100000000000003</v>
      </c>
      <c r="U150" s="38">
        <v>5.35</v>
      </c>
      <c r="V150" s="38">
        <v>5.1100000000000003</v>
      </c>
      <c r="W150" s="38">
        <v>5.0678000000000001</v>
      </c>
      <c r="X150" s="38">
        <v>5.9233000000000002</v>
      </c>
      <c r="Y150" s="38">
        <v>7.8552999999999997</v>
      </c>
      <c r="Z150" s="38">
        <v>3.5150999999999999</v>
      </c>
      <c r="AA150" s="38">
        <v>1.9052</v>
      </c>
      <c r="AB150" s="38">
        <v>3.5613000000000001</v>
      </c>
      <c r="AC150" s="38">
        <v>3.2715000000000001</v>
      </c>
      <c r="AD150" s="38">
        <v>6.1989000000000001</v>
      </c>
      <c r="AE150" s="38">
        <v>5.3662000000000001</v>
      </c>
    </row>
    <row r="151" spans="1:31" hidden="1" outlineLevel="1" collapsed="1">
      <c r="A151" s="9">
        <v>44805</v>
      </c>
      <c r="B151" s="38">
        <v>15.810948556382606</v>
      </c>
      <c r="C151" s="38">
        <v>17.45404298480236</v>
      </c>
      <c r="D151" s="38">
        <v>15.733299492865193</v>
      </c>
      <c r="E151" s="38">
        <v>15.954297417763401</v>
      </c>
      <c r="F151" s="38">
        <v>12.191532378789828</v>
      </c>
      <c r="G151" s="38">
        <v>9.0579000000000001</v>
      </c>
      <c r="H151" s="38">
        <v>20.44945027607735</v>
      </c>
      <c r="I151" s="38">
        <v>17.957773414446287</v>
      </c>
      <c r="J151" s="38">
        <v>20.618268513619228</v>
      </c>
      <c r="K151" s="38">
        <v>20.963303364775363</v>
      </c>
      <c r="L151" s="38">
        <v>14.302635064768028</v>
      </c>
      <c r="M151" s="38">
        <v>19.6633</v>
      </c>
      <c r="N151" s="38">
        <v>5.5271735771602906</v>
      </c>
      <c r="O151" s="38">
        <v>1.9837</v>
      </c>
      <c r="P151" s="38">
        <v>5.5434733121661965</v>
      </c>
      <c r="Q151" s="38">
        <v>5.5675717234687285</v>
      </c>
      <c r="R151" s="38" t="s">
        <v>271</v>
      </c>
      <c r="S151" s="38" t="s">
        <v>271</v>
      </c>
      <c r="T151" s="38">
        <v>5.7789999999999999</v>
      </c>
      <c r="U151" s="38">
        <v>5.35</v>
      </c>
      <c r="V151" s="38">
        <v>5.7789999999999999</v>
      </c>
      <c r="W151" s="38">
        <v>5.8177000000000003</v>
      </c>
      <c r="X151" s="38">
        <v>5.0244999999999997</v>
      </c>
      <c r="Y151" s="38">
        <v>4.9897</v>
      </c>
      <c r="Z151" s="38">
        <v>3.5186999999999999</v>
      </c>
      <c r="AA151" s="38">
        <v>1.9758</v>
      </c>
      <c r="AB151" s="38">
        <v>3.5847000000000002</v>
      </c>
      <c r="AC151" s="38">
        <v>3.4756999999999998</v>
      </c>
      <c r="AD151" s="38">
        <v>6.4095000000000004</v>
      </c>
      <c r="AE151" s="38">
        <v>4.3296999999999999</v>
      </c>
    </row>
    <row r="152" spans="1:31" hidden="1" outlineLevel="1" collapsed="1">
      <c r="A152" s="9">
        <v>44835</v>
      </c>
      <c r="B152" s="38">
        <v>16.387203057870209</v>
      </c>
      <c r="C152" s="38">
        <v>17.936470367995213</v>
      </c>
      <c r="D152" s="38">
        <v>16.315669829051497</v>
      </c>
      <c r="E152" s="38">
        <v>16.51706340948817</v>
      </c>
      <c r="F152" s="38">
        <v>15.197351316982157</v>
      </c>
      <c r="G152" s="38">
        <v>6.8727999999999998</v>
      </c>
      <c r="H152" s="38">
        <v>20.561348632911834</v>
      </c>
      <c r="I152" s="38">
        <v>18.491930819775561</v>
      </c>
      <c r="J152" s="38">
        <v>20.692776597793035</v>
      </c>
      <c r="K152" s="38">
        <v>20.747550773704106</v>
      </c>
      <c r="L152" s="38">
        <v>19.77526795622018</v>
      </c>
      <c r="M152" s="38">
        <v>17.5671</v>
      </c>
      <c r="N152" s="38">
        <v>6.0074144309836974</v>
      </c>
      <c r="O152" s="38">
        <v>2.7252999999999998</v>
      </c>
      <c r="P152" s="38">
        <v>6.0253136149477928</v>
      </c>
      <c r="Q152" s="38">
        <v>6.0574035800606794</v>
      </c>
      <c r="R152" s="38" t="s">
        <v>271</v>
      </c>
      <c r="S152" s="38" t="s">
        <v>271</v>
      </c>
      <c r="T152" s="38">
        <v>6.0168999999999997</v>
      </c>
      <c r="U152" s="38">
        <v>0</v>
      </c>
      <c r="V152" s="38">
        <v>6.0168999999999997</v>
      </c>
      <c r="W152" s="38">
        <v>6.0232999999999999</v>
      </c>
      <c r="X152" s="38">
        <v>6.6024000000000003</v>
      </c>
      <c r="Y152" s="38">
        <v>5.3053999999999997</v>
      </c>
      <c r="Z152" s="38">
        <v>5.9724000000000004</v>
      </c>
      <c r="AA152" s="38">
        <v>2.7252999999999998</v>
      </c>
      <c r="AB152" s="38">
        <v>6.0923999999999996</v>
      </c>
      <c r="AC152" s="38">
        <v>6.4345999999999997</v>
      </c>
      <c r="AD152" s="38">
        <v>5.8882000000000003</v>
      </c>
      <c r="AE152" s="38">
        <v>5.4744999999999999</v>
      </c>
    </row>
    <row r="153" spans="1:31" hidden="1" outlineLevel="1" collapsed="1">
      <c r="A153" s="9">
        <v>44866</v>
      </c>
      <c r="B153" s="38">
        <v>16.779909451088486</v>
      </c>
      <c r="C153" s="38">
        <v>18.971546464547977</v>
      </c>
      <c r="D153" s="38">
        <v>16.668126579467572</v>
      </c>
      <c r="E153" s="38">
        <v>16.875177533735069</v>
      </c>
      <c r="F153" s="38">
        <v>14.302419863546254</v>
      </c>
      <c r="G153" s="38">
        <v>6.8075999999999999</v>
      </c>
      <c r="H153" s="38">
        <v>21.091441560151864</v>
      </c>
      <c r="I153" s="38">
        <v>19.502997934588048</v>
      </c>
      <c r="J153" s="38">
        <v>21.201174953789646</v>
      </c>
      <c r="K153" s="38">
        <v>21.37354815969433</v>
      </c>
      <c r="L153" s="38">
        <v>18.083926571264684</v>
      </c>
      <c r="M153" s="38">
        <v>15.9236</v>
      </c>
      <c r="N153" s="38">
        <v>5.2584999920647713</v>
      </c>
      <c r="O153" s="38">
        <v>2.7244999999999999</v>
      </c>
      <c r="P153" s="38">
        <v>5.2728999919779067</v>
      </c>
      <c r="Q153" s="38">
        <v>5.2485999913784491</v>
      </c>
      <c r="R153" s="38" t="s">
        <v>271</v>
      </c>
      <c r="S153" s="38" t="s">
        <v>271</v>
      </c>
      <c r="T153" s="38">
        <v>5.7107000000000001</v>
      </c>
      <c r="U153" s="38">
        <v>0</v>
      </c>
      <c r="V153" s="38">
        <v>5.7107000000000001</v>
      </c>
      <c r="W153" s="38">
        <v>5.7210999999999999</v>
      </c>
      <c r="X153" s="38">
        <v>5.2953999999999999</v>
      </c>
      <c r="Y153" s="38">
        <v>8.4686000000000003</v>
      </c>
      <c r="Z153" s="38">
        <v>3.3704999999999998</v>
      </c>
      <c r="AA153" s="38">
        <v>2.7244999999999999</v>
      </c>
      <c r="AB153" s="38">
        <v>3.39</v>
      </c>
      <c r="AC153" s="38">
        <v>3.0085999999999999</v>
      </c>
      <c r="AD153" s="38">
        <v>6.23</v>
      </c>
      <c r="AE153" s="38">
        <v>5.2819000000000003</v>
      </c>
    </row>
    <row r="154" spans="1:31" hidden="1" outlineLevel="1" collapsed="1">
      <c r="A154" s="9">
        <v>44896</v>
      </c>
      <c r="B154" s="38">
        <v>16.245454563011496</v>
      </c>
      <c r="C154" s="38">
        <v>18.978027633803119</v>
      </c>
      <c r="D154" s="38">
        <v>16.103878839551896</v>
      </c>
      <c r="E154" s="38">
        <v>15.872426169393764</v>
      </c>
      <c r="F154" s="38">
        <v>17.823074047055492</v>
      </c>
      <c r="G154" s="38">
        <v>13.2392</v>
      </c>
      <c r="H154" s="38">
        <v>20.593850369283192</v>
      </c>
      <c r="I154" s="38">
        <v>19.467983052656276</v>
      </c>
      <c r="J154" s="38">
        <v>20.673705158972048</v>
      </c>
      <c r="K154" s="38">
        <v>20.789133909639833</v>
      </c>
      <c r="L154" s="38">
        <v>20.599766357090584</v>
      </c>
      <c r="M154" s="38">
        <v>15.793399999999998</v>
      </c>
      <c r="N154" s="38">
        <v>5.0215338522383339</v>
      </c>
      <c r="O154" s="38">
        <v>3.5171000000000001</v>
      </c>
      <c r="P154" s="38">
        <v>5.029733274724193</v>
      </c>
      <c r="Q154" s="38">
        <v>5.0698250815727777</v>
      </c>
      <c r="R154" s="38" t="s">
        <v>271</v>
      </c>
      <c r="S154" s="38" t="s">
        <v>271</v>
      </c>
      <c r="T154" s="38">
        <v>5.8857999999999997</v>
      </c>
      <c r="U154" s="38">
        <v>0</v>
      </c>
      <c r="V154" s="38">
        <v>5.8857999999999997</v>
      </c>
      <c r="W154" s="38">
        <v>5.9560000000000004</v>
      </c>
      <c r="X154" s="38">
        <v>4.9599000000000002</v>
      </c>
      <c r="Y154" s="38">
        <v>4.6109999999999998</v>
      </c>
      <c r="Z154" s="38">
        <v>3.0670000000000002</v>
      </c>
      <c r="AA154" s="38">
        <v>3.5171000000000001</v>
      </c>
      <c r="AB154" s="38">
        <v>3.0589</v>
      </c>
      <c r="AC154" s="38">
        <v>2.8016999999999999</v>
      </c>
      <c r="AD154" s="38">
        <v>4.4366000000000003</v>
      </c>
      <c r="AE154" s="38">
        <v>4.09</v>
      </c>
    </row>
    <row r="155" spans="1:31" hidden="1" outlineLevel="1" collapsed="1">
      <c r="A155" s="9">
        <v>44927</v>
      </c>
      <c r="B155" s="38">
        <v>17.085513999328974</v>
      </c>
      <c r="C155" s="38">
        <v>19.60757958663913</v>
      </c>
      <c r="D155" s="38">
        <v>16.91310768762596</v>
      </c>
      <c r="E155" s="38">
        <v>17.08678713232991</v>
      </c>
      <c r="F155" s="38">
        <v>13.951606076613643</v>
      </c>
      <c r="G155" s="38">
        <v>18.013200000000001</v>
      </c>
      <c r="H155" s="38">
        <v>20.161097571590702</v>
      </c>
      <c r="I155" s="38">
        <v>20.065347778100946</v>
      </c>
      <c r="J155" s="38">
        <v>20.169397961802996</v>
      </c>
      <c r="K155" s="38">
        <v>20.393766969785542</v>
      </c>
      <c r="L155" s="38">
        <v>16.502504104670358</v>
      </c>
      <c r="M155" s="38">
        <v>18.027899999999999</v>
      </c>
      <c r="N155" s="38">
        <v>5.8018000000000001</v>
      </c>
      <c r="O155" s="38">
        <v>3.5154000000000001</v>
      </c>
      <c r="P155" s="38" t="s">
        <v>271</v>
      </c>
      <c r="Q155" s="38" t="s">
        <v>271</v>
      </c>
      <c r="R155" s="38" t="s">
        <v>271</v>
      </c>
      <c r="S155" s="38" t="s">
        <v>271</v>
      </c>
      <c r="T155" s="38">
        <v>6.9680999999999997</v>
      </c>
      <c r="U155" s="38">
        <v>0</v>
      </c>
      <c r="V155" s="38">
        <v>6.9680999999999997</v>
      </c>
      <c r="W155" s="38">
        <v>6.9771999999999998</v>
      </c>
      <c r="X155" s="38">
        <v>6.1089000000000002</v>
      </c>
      <c r="Y155" s="38">
        <v>5.0198</v>
      </c>
      <c r="Z155" s="38">
        <v>3.9794999999999998</v>
      </c>
      <c r="AA155" s="38">
        <v>3.5154000000000001</v>
      </c>
      <c r="AB155" s="38">
        <v>3.9895</v>
      </c>
      <c r="AC155" s="38">
        <v>3.3391000000000002</v>
      </c>
      <c r="AD155" s="38">
        <v>7.3362999999999996</v>
      </c>
      <c r="AE155" s="38">
        <v>0</v>
      </c>
    </row>
    <row r="156" spans="1:31" collapsed="1">
      <c r="A156" s="9">
        <v>44958</v>
      </c>
      <c r="B156" s="38">
        <v>16.651950922822351</v>
      </c>
      <c r="C156" s="38">
        <v>18.986984423899038</v>
      </c>
      <c r="D156" s="38">
        <v>16.459366189330659</v>
      </c>
      <c r="E156" s="38">
        <v>16.532944653594019</v>
      </c>
      <c r="F156" s="38">
        <v>15.295671972708947</v>
      </c>
      <c r="G156" s="38">
        <v>7.3170999999999999</v>
      </c>
      <c r="H156" s="38">
        <v>20.624458840712943</v>
      </c>
      <c r="I156" s="38">
        <v>19.470902697378033</v>
      </c>
      <c r="J156" s="38">
        <v>20.751333237947719</v>
      </c>
      <c r="K156" s="38">
        <v>20.852788506502282</v>
      </c>
      <c r="L156" s="38">
        <v>18.367691031494687</v>
      </c>
      <c r="M156" s="38">
        <v>17.981100000000001</v>
      </c>
      <c r="N156" s="38">
        <v>5.0772974027009532</v>
      </c>
      <c r="O156" s="38">
        <v>4.1087999999999996</v>
      </c>
      <c r="P156" s="38">
        <v>5.0864960589517478</v>
      </c>
      <c r="Q156" s="38">
        <v>5.0220937660834908</v>
      </c>
      <c r="R156" s="38" t="s">
        <v>271</v>
      </c>
      <c r="S156" s="38" t="s">
        <v>271</v>
      </c>
      <c r="T156" s="38">
        <v>7.0796999999999999</v>
      </c>
      <c r="U156" s="38">
        <v>0</v>
      </c>
      <c r="V156" s="38">
        <v>7.0796999999999999</v>
      </c>
      <c r="W156" s="38">
        <v>7.0475000000000003</v>
      </c>
      <c r="X156" s="38">
        <v>7.7976999999999999</v>
      </c>
      <c r="Y156" s="38">
        <v>5.0206999999999997</v>
      </c>
      <c r="Z156" s="38">
        <v>2.6943999999999999</v>
      </c>
      <c r="AA156" s="38">
        <v>4.1087999999999996</v>
      </c>
      <c r="AB156" s="38">
        <v>2.6646999999999998</v>
      </c>
      <c r="AC156" s="38">
        <v>2.5444</v>
      </c>
      <c r="AD156" s="38">
        <v>5.4854000000000003</v>
      </c>
      <c r="AE156" s="38">
        <v>3.93</v>
      </c>
    </row>
    <row r="157" spans="1:31">
      <c r="A157" s="9">
        <v>44986</v>
      </c>
      <c r="B157" s="38">
        <v>16.987275497260054</v>
      </c>
      <c r="C157" s="38">
        <v>19.015413592985684</v>
      </c>
      <c r="D157" s="38">
        <v>16.856357975035522</v>
      </c>
      <c r="E157" s="38">
        <v>17.324690984374978</v>
      </c>
      <c r="F157" s="38">
        <v>14.883896489884986</v>
      </c>
      <c r="G157" s="38">
        <v>16.6008</v>
      </c>
      <c r="H157" s="38">
        <v>20.119151575483926</v>
      </c>
      <c r="I157" s="38">
        <v>19.357709510934523</v>
      </c>
      <c r="J157" s="38">
        <v>20.181702008553415</v>
      </c>
      <c r="K157" s="38">
        <v>20.415762606574038</v>
      </c>
      <c r="L157" s="38">
        <v>19.457312741739926</v>
      </c>
      <c r="M157" s="38">
        <v>17.682099999999998</v>
      </c>
      <c r="N157" s="38">
        <v>5.8634000000000004</v>
      </c>
      <c r="O157" s="38">
        <v>4.4500999999999999</v>
      </c>
      <c r="P157" s="38" t="s">
        <v>271</v>
      </c>
      <c r="Q157" s="38" t="s">
        <v>271</v>
      </c>
      <c r="R157" s="38" t="s">
        <v>271</v>
      </c>
      <c r="S157" s="38" t="s">
        <v>271</v>
      </c>
      <c r="T157" s="38">
        <v>6.7008000000000001</v>
      </c>
      <c r="U157" s="38">
        <v>0</v>
      </c>
      <c r="V157" s="38">
        <v>6.7008000000000001</v>
      </c>
      <c r="W157" s="38">
        <v>6.819</v>
      </c>
      <c r="X157" s="38">
        <v>6.4766000000000004</v>
      </c>
      <c r="Y157" s="38">
        <v>8.9533000000000005</v>
      </c>
      <c r="Z157" s="38">
        <v>3.6469</v>
      </c>
      <c r="AA157" s="38">
        <v>4.4500999999999999</v>
      </c>
      <c r="AB157" s="38">
        <v>3.6278999999999999</v>
      </c>
      <c r="AC157" s="38">
        <v>3.4060000000000001</v>
      </c>
      <c r="AD157" s="38">
        <v>7.1601999999999997</v>
      </c>
      <c r="AE157" s="38">
        <v>5.0644999999999998</v>
      </c>
    </row>
    <row r="158" spans="1:31">
      <c r="A158" s="9">
        <v>45017</v>
      </c>
      <c r="B158" s="38">
        <v>18.206068381634289</v>
      </c>
      <c r="C158" s="38">
        <v>19.553046725264895</v>
      </c>
      <c r="D158" s="38">
        <v>18.107531684637131</v>
      </c>
      <c r="E158" s="38">
        <v>17.912961057664873</v>
      </c>
      <c r="F158" s="38">
        <v>18.883937173465167</v>
      </c>
      <c r="G158" s="38">
        <v>9.9855</v>
      </c>
      <c r="H158" s="38">
        <v>20.255260437649671</v>
      </c>
      <c r="I158" s="38">
        <v>19.844248773360274</v>
      </c>
      <c r="J158" s="38">
        <v>20.290402621490049</v>
      </c>
      <c r="K158" s="38">
        <v>19.964799698202363</v>
      </c>
      <c r="L158" s="38">
        <v>21.478911029747135</v>
      </c>
      <c r="M158" s="38">
        <v>20.755199999999999</v>
      </c>
      <c r="N158" s="38">
        <v>6.6676000000000002</v>
      </c>
      <c r="O158" s="38">
        <v>4.9474</v>
      </c>
      <c r="P158" s="38" t="s">
        <v>271</v>
      </c>
      <c r="Q158" s="38" t="s">
        <v>271</v>
      </c>
      <c r="R158" s="38" t="s">
        <v>271</v>
      </c>
      <c r="S158" s="38" t="s">
        <v>271</v>
      </c>
      <c r="T158" s="38">
        <v>7.1261999999999999</v>
      </c>
      <c r="U158" s="38">
        <v>0</v>
      </c>
      <c r="V158" s="38">
        <v>7.1261999999999999</v>
      </c>
      <c r="W158" s="38">
        <v>7.3859000000000004</v>
      </c>
      <c r="X158" s="38">
        <v>5.9077999999999999</v>
      </c>
      <c r="Y158" s="38">
        <v>6.5106999999999999</v>
      </c>
      <c r="Z158" s="38">
        <v>5.3601000000000001</v>
      </c>
      <c r="AA158" s="38">
        <v>4.9474</v>
      </c>
      <c r="AB158" s="38">
        <v>5.3746999999999998</v>
      </c>
      <c r="AC158" s="38">
        <v>4.2937000000000003</v>
      </c>
      <c r="AD158" s="38">
        <v>6.8460000000000001</v>
      </c>
      <c r="AE158" s="38">
        <v>0</v>
      </c>
    </row>
    <row r="159" spans="1:31">
      <c r="A159" s="9">
        <v>45047</v>
      </c>
      <c r="B159" s="38">
        <v>18.03329027182356</v>
      </c>
      <c r="C159" s="38">
        <v>19.481199624283722</v>
      </c>
      <c r="D159" s="38">
        <v>17.919423372947346</v>
      </c>
      <c r="E159" s="38">
        <v>17.492618117043769</v>
      </c>
      <c r="F159" s="38">
        <v>21.538775867013936</v>
      </c>
      <c r="G159" s="38">
        <v>6.8611000000000004</v>
      </c>
      <c r="H159" s="38">
        <v>19.970979039378729</v>
      </c>
      <c r="I159" s="38">
        <v>19.749895099295617</v>
      </c>
      <c r="J159" s="38">
        <v>19.991272711322274</v>
      </c>
      <c r="K159" s="38">
        <v>19.449645694449082</v>
      </c>
      <c r="L159" s="38">
        <v>24.09591387511832</v>
      </c>
      <c r="M159" s="38">
        <v>9.3622999999999994</v>
      </c>
      <c r="N159" s="38">
        <v>6.6277491017516761</v>
      </c>
      <c r="O159" s="38">
        <v>4.1079999999999997</v>
      </c>
      <c r="P159" s="38">
        <v>6.6496414753471074</v>
      </c>
      <c r="Q159" s="38">
        <v>6.6770464491830435</v>
      </c>
      <c r="R159" s="38" t="s">
        <v>271</v>
      </c>
      <c r="S159" s="38" t="s">
        <v>271</v>
      </c>
      <c r="T159" s="38">
        <v>6.9516999999999998</v>
      </c>
      <c r="U159" s="38">
        <v>0</v>
      </c>
      <c r="V159" s="38">
        <v>6.9516999999999998</v>
      </c>
      <c r="W159" s="38">
        <v>7.0381</v>
      </c>
      <c r="X159" s="38">
        <v>6.7008000000000001</v>
      </c>
      <c r="Y159" s="38">
        <v>5.1345000000000001</v>
      </c>
      <c r="Z159" s="38">
        <v>5.2497999999999996</v>
      </c>
      <c r="AA159" s="38">
        <v>4.1079999999999997</v>
      </c>
      <c r="AB159" s="38">
        <v>5.3040000000000003</v>
      </c>
      <c r="AC159" s="38">
        <v>4.8380999999999998</v>
      </c>
      <c r="AD159" s="38">
        <v>6.8661000000000003</v>
      </c>
      <c r="AE159" s="38">
        <v>0</v>
      </c>
    </row>
    <row r="160" spans="1:31">
      <c r="A160" s="9">
        <v>45078</v>
      </c>
      <c r="B160" s="38">
        <v>16.569669111640895</v>
      </c>
      <c r="C160" s="38">
        <v>20.072639249034662</v>
      </c>
      <c r="D160" s="38">
        <v>16.236079435048818</v>
      </c>
      <c r="E160" s="38">
        <v>16.244788833124819</v>
      </c>
      <c r="F160" s="38">
        <v>16.49588650744727</v>
      </c>
      <c r="G160" s="38">
        <v>15.5769</v>
      </c>
      <c r="H160" s="38">
        <v>19.336568475058623</v>
      </c>
      <c r="I160" s="38">
        <v>20.319129874566215</v>
      </c>
      <c r="J160" s="38">
        <v>19.217864398703863</v>
      </c>
      <c r="K160" s="38">
        <v>19.243293214565607</v>
      </c>
      <c r="L160" s="38">
        <v>19.055029159472529</v>
      </c>
      <c r="M160" s="38">
        <v>19.043099999999999</v>
      </c>
      <c r="N160" s="38">
        <v>5.8686999999999996</v>
      </c>
      <c r="O160" s="38">
        <v>4.2054</v>
      </c>
      <c r="P160" s="38" t="s">
        <v>271</v>
      </c>
      <c r="Q160" s="38" t="s">
        <v>271</v>
      </c>
      <c r="R160" s="38" t="s">
        <v>271</v>
      </c>
      <c r="S160" s="38" t="s">
        <v>271</v>
      </c>
      <c r="T160" s="38">
        <v>7.6063000000000001</v>
      </c>
      <c r="U160" s="38">
        <v>0</v>
      </c>
      <c r="V160" s="38">
        <v>7.6063000000000001</v>
      </c>
      <c r="W160" s="38">
        <v>7.6376999999999997</v>
      </c>
      <c r="X160" s="38">
        <v>7.3448000000000002</v>
      </c>
      <c r="Y160" s="38">
        <v>7.5343999999999998</v>
      </c>
      <c r="Z160" s="38">
        <v>2.7648999999999999</v>
      </c>
      <c r="AA160" s="38">
        <v>4.2054</v>
      </c>
      <c r="AB160" s="38">
        <v>2.7383000000000002</v>
      </c>
      <c r="AC160" s="38">
        <v>2.2105999999999999</v>
      </c>
      <c r="AD160" s="38">
        <v>6.7662000000000004</v>
      </c>
      <c r="AE160" s="38">
        <v>6.1473000000000004</v>
      </c>
    </row>
    <row r="161" spans="1:31">
      <c r="A161" s="9">
        <v>45108</v>
      </c>
      <c r="B161" s="38">
        <v>17.364062899964658</v>
      </c>
      <c r="C161" s="38">
        <v>20.162768647654339</v>
      </c>
      <c r="D161" s="38">
        <v>17.072597824571222</v>
      </c>
      <c r="E161" s="38">
        <v>16.633395826574549</v>
      </c>
      <c r="F161" s="38">
        <v>21.025236689337444</v>
      </c>
      <c r="G161" s="38">
        <v>8.5335999999999999</v>
      </c>
      <c r="H161" s="38">
        <v>19.247643610881234</v>
      </c>
      <c r="I161" s="38">
        <v>20.278871101309601</v>
      </c>
      <c r="J161" s="38">
        <v>19.120855702898499</v>
      </c>
      <c r="K161" s="38">
        <v>18.744173460021223</v>
      </c>
      <c r="L161" s="38">
        <v>21.307017411156199</v>
      </c>
      <c r="M161" s="38">
        <v>11.1631</v>
      </c>
      <c r="N161" s="38">
        <v>6.3089000000000004</v>
      </c>
      <c r="O161" s="38">
        <v>6.4229000000000003</v>
      </c>
      <c r="P161" s="38" t="s">
        <v>271</v>
      </c>
      <c r="Q161" s="38" t="s">
        <v>271</v>
      </c>
      <c r="R161" s="38" t="s">
        <v>271</v>
      </c>
      <c r="S161" s="38" t="s">
        <v>271</v>
      </c>
      <c r="T161" s="38">
        <v>7.2980999999999998</v>
      </c>
      <c r="U161" s="38">
        <v>0</v>
      </c>
      <c r="V161" s="38">
        <v>7.2980999999999998</v>
      </c>
      <c r="W161" s="38">
        <v>7.3056000000000001</v>
      </c>
      <c r="X161" s="38">
        <v>6.9297000000000004</v>
      </c>
      <c r="Y161" s="38">
        <v>7.2789999999999999</v>
      </c>
      <c r="Z161" s="38">
        <v>3.6768999999999998</v>
      </c>
      <c r="AA161" s="38">
        <v>6.4229000000000003</v>
      </c>
      <c r="AB161" s="38">
        <v>3.6213000000000002</v>
      </c>
      <c r="AC161" s="38">
        <v>3.0480999999999998</v>
      </c>
      <c r="AD161" s="38">
        <v>6.7430000000000003</v>
      </c>
      <c r="AE161" s="38">
        <v>5.5128000000000004</v>
      </c>
    </row>
    <row r="162" spans="1:31">
      <c r="A162" s="9">
        <v>45139</v>
      </c>
      <c r="B162" s="38">
        <v>16.601015538873025</v>
      </c>
      <c r="C162" s="38">
        <v>20.666676035844333</v>
      </c>
      <c r="D162" s="38">
        <v>16.081465994351017</v>
      </c>
      <c r="E162" s="38">
        <v>16.20377830453673</v>
      </c>
      <c r="F162" s="38">
        <v>17.031481174242927</v>
      </c>
      <c r="G162" s="38">
        <v>9.7750000000000004</v>
      </c>
      <c r="H162" s="38">
        <v>18.58758024287442</v>
      </c>
      <c r="I162" s="38">
        <v>20.783275014395215</v>
      </c>
      <c r="J162" s="38">
        <v>18.246088090362164</v>
      </c>
      <c r="K162" s="38">
        <v>17.903754069570937</v>
      </c>
      <c r="L162" s="38">
        <v>22.493433863834824</v>
      </c>
      <c r="M162" s="38">
        <v>17.5443</v>
      </c>
      <c r="N162" s="38">
        <v>6.5467298156975451</v>
      </c>
      <c r="O162" s="38">
        <v>6.5232000000000001</v>
      </c>
      <c r="P162" s="38">
        <v>6.5468294177805255</v>
      </c>
      <c r="Q162" s="38">
        <v>6.8918955329694711</v>
      </c>
      <c r="R162" s="38" t="s">
        <v>271</v>
      </c>
      <c r="S162" s="38" t="s">
        <v>271</v>
      </c>
      <c r="T162" s="38">
        <v>7.2397</v>
      </c>
      <c r="U162" s="38">
        <v>6.5</v>
      </c>
      <c r="V162" s="38">
        <v>7.2435999999999998</v>
      </c>
      <c r="W162" s="38">
        <v>7.3879000000000001</v>
      </c>
      <c r="X162" s="38">
        <v>5.2685000000000004</v>
      </c>
      <c r="Y162" s="38">
        <v>6.8151000000000002</v>
      </c>
      <c r="Z162" s="38">
        <v>5.6139999999999999</v>
      </c>
      <c r="AA162" s="38">
        <v>6.5494000000000003</v>
      </c>
      <c r="AB162" s="38">
        <v>5.6081000000000003</v>
      </c>
      <c r="AC162" s="38">
        <v>5.5894000000000004</v>
      </c>
      <c r="AD162" s="38">
        <v>5.3796999999999997</v>
      </c>
      <c r="AE162" s="38">
        <v>5.9066000000000001</v>
      </c>
    </row>
    <row r="163" spans="1:31">
      <c r="A163" s="9">
        <v>45170</v>
      </c>
      <c r="B163" s="38">
        <v>15.788460464470095</v>
      </c>
      <c r="C163" s="38">
        <v>20.510385000754749</v>
      </c>
      <c r="D163" s="38">
        <v>15.271727854306814</v>
      </c>
      <c r="E163" s="38">
        <v>15.143657047705448</v>
      </c>
      <c r="F163" s="38">
        <v>16.304882170718997</v>
      </c>
      <c r="G163" s="38">
        <v>14.774178039214508</v>
      </c>
      <c r="H163" s="38">
        <v>18.012368355883741</v>
      </c>
      <c r="I163" s="38">
        <v>20.650976787819836</v>
      </c>
      <c r="J163" s="38">
        <v>17.645965270183485</v>
      </c>
      <c r="K163" s="38">
        <v>17.175270578439058</v>
      </c>
      <c r="L163" s="38">
        <v>20.820321325669674</v>
      </c>
      <c r="M163" s="38">
        <v>19.352311307885845</v>
      </c>
      <c r="N163" s="38">
        <v>6.8367999999999993</v>
      </c>
      <c r="O163" s="38">
        <v>6.5631000000000004</v>
      </c>
      <c r="P163" s="38">
        <v>6.8380999999999998</v>
      </c>
      <c r="Q163" s="38">
        <v>6.9955999999999996</v>
      </c>
      <c r="R163" s="38" t="s">
        <v>271</v>
      </c>
      <c r="S163" s="38" t="s">
        <v>271</v>
      </c>
      <c r="T163" s="38">
        <v>7.2819000000000003</v>
      </c>
      <c r="U163" s="38">
        <v>6.5</v>
      </c>
      <c r="V163" s="38">
        <v>7.2827999999999999</v>
      </c>
      <c r="W163" s="38">
        <v>7.5835999999999997</v>
      </c>
      <c r="X163" s="38">
        <v>6.2827999999999999</v>
      </c>
      <c r="Y163" s="38">
        <v>6.4916</v>
      </c>
      <c r="Z163" s="38">
        <v>5.6414</v>
      </c>
      <c r="AA163" s="38">
        <v>6.5762999999999998</v>
      </c>
      <c r="AB163" s="38">
        <v>5.6269999999999998</v>
      </c>
      <c r="AC163" s="38">
        <v>5.3818000000000001</v>
      </c>
      <c r="AD163" s="38">
        <v>7.2789000000000001</v>
      </c>
      <c r="AE163" s="38">
        <v>4.9497</v>
      </c>
    </row>
    <row r="164" spans="1:31">
      <c r="A164" s="9">
        <v>45200</v>
      </c>
      <c r="B164" s="38">
        <v>16.150803899615319</v>
      </c>
      <c r="C164" s="38">
        <v>19.415648679467022</v>
      </c>
      <c r="D164" s="38">
        <v>15.876977940644851</v>
      </c>
      <c r="E164" s="38">
        <v>15.200557215399675</v>
      </c>
      <c r="F164" s="38">
        <v>19.190817703119652</v>
      </c>
      <c r="G164" s="38">
        <v>6.7877280601278196</v>
      </c>
      <c r="H164" s="38">
        <v>18.140493204632612</v>
      </c>
      <c r="I164" s="38">
        <v>19.638139794563973</v>
      </c>
      <c r="J164" s="38">
        <v>17.987866427653813</v>
      </c>
      <c r="K164" s="38">
        <v>16.919755062357154</v>
      </c>
      <c r="L164" s="38">
        <v>22.007773926535126</v>
      </c>
      <c r="M164" s="38">
        <v>19.043163781200072</v>
      </c>
      <c r="N164" s="38">
        <v>6.9137999999999993</v>
      </c>
      <c r="O164" s="38">
        <v>6.6</v>
      </c>
      <c r="P164" s="38">
        <v>6.916199999999999</v>
      </c>
      <c r="Q164" s="38">
        <v>7.1443000000000003</v>
      </c>
      <c r="R164" s="38" t="s">
        <v>271</v>
      </c>
      <c r="S164" s="38" t="s">
        <v>271</v>
      </c>
      <c r="T164" s="38">
        <v>7.5198999999999998</v>
      </c>
      <c r="U164" s="38">
        <v>6.5</v>
      </c>
      <c r="V164" s="38">
        <v>7.5198999999999998</v>
      </c>
      <c r="W164" s="38">
        <v>7.8474000000000004</v>
      </c>
      <c r="X164" s="38">
        <v>6.7051999999999996</v>
      </c>
      <c r="Y164" s="38">
        <v>5.7558999999999996</v>
      </c>
      <c r="Z164" s="38">
        <v>5.3986999999999998</v>
      </c>
      <c r="AA164" s="38">
        <v>6.6001000000000003</v>
      </c>
      <c r="AB164" s="38">
        <v>5.3666</v>
      </c>
      <c r="AC164" s="38">
        <v>4.9550000000000001</v>
      </c>
      <c r="AD164" s="38">
        <v>6.2582000000000004</v>
      </c>
      <c r="AE164" s="38">
        <v>5.8170999999999999</v>
      </c>
    </row>
    <row r="165" spans="1:31">
      <c r="A165" s="9">
        <v>45231</v>
      </c>
      <c r="B165" s="38">
        <v>14.925236292375297</v>
      </c>
      <c r="C165" s="38">
        <v>19.547767159505881</v>
      </c>
      <c r="D165" s="38">
        <v>14.394150391096545</v>
      </c>
      <c r="E165" s="38">
        <v>14.741144578124876</v>
      </c>
      <c r="F165" s="38">
        <v>13.294460474630462</v>
      </c>
      <c r="G165" s="38">
        <v>7.9729193918002448</v>
      </c>
      <c r="H165" s="38">
        <v>16.906508065325077</v>
      </c>
      <c r="I165" s="38">
        <v>19.767421765857719</v>
      </c>
      <c r="J165" s="38">
        <v>16.490054457125545</v>
      </c>
      <c r="K165" s="38">
        <v>16.135674151996025</v>
      </c>
      <c r="L165" s="38">
        <v>20.927865501405819</v>
      </c>
      <c r="M165" s="38">
        <v>18.572946389102782</v>
      </c>
      <c r="N165" s="38">
        <v>7.1281999999999996</v>
      </c>
      <c r="O165" s="38">
        <v>6.6083999999999996</v>
      </c>
      <c r="P165" s="38">
        <v>7.1327000000000007</v>
      </c>
      <c r="Q165" s="38">
        <v>6.8818999999999999</v>
      </c>
      <c r="R165" s="38" t="s">
        <v>271</v>
      </c>
      <c r="S165" s="38" t="s">
        <v>271</v>
      </c>
      <c r="T165" s="38">
        <v>7.7282999999999999</v>
      </c>
      <c r="U165" s="38">
        <v>6.5</v>
      </c>
      <c r="V165" s="38">
        <v>7.7298999999999998</v>
      </c>
      <c r="W165" s="38">
        <v>7.5507999999999997</v>
      </c>
      <c r="X165" s="38">
        <v>8.1013999999999999</v>
      </c>
      <c r="Y165" s="38">
        <v>7.6679000000000004</v>
      </c>
      <c r="Z165" s="38">
        <v>5.0664999999999996</v>
      </c>
      <c r="AA165" s="38">
        <v>6.6231999999999998</v>
      </c>
      <c r="AB165" s="38">
        <v>5.0129000000000001</v>
      </c>
      <c r="AC165" s="38">
        <v>3.7703000000000002</v>
      </c>
      <c r="AD165" s="38">
        <v>6.3247</v>
      </c>
      <c r="AE165" s="38">
        <v>4.7910000000000004</v>
      </c>
    </row>
    <row r="166" spans="1:31">
      <c r="A166" s="9">
        <v>45261</v>
      </c>
      <c r="B166" s="38">
        <v>14.848537846239742</v>
      </c>
      <c r="C166" s="38">
        <v>19.088325752961147</v>
      </c>
      <c r="D166" s="38">
        <v>14.364669792628757</v>
      </c>
      <c r="E166" s="38">
        <v>14.416296251716721</v>
      </c>
      <c r="F166" s="38">
        <v>13.961014239541878</v>
      </c>
      <c r="G166" s="38">
        <v>14.810569326100797</v>
      </c>
      <c r="H166" s="38">
        <v>16.644585353699181</v>
      </c>
      <c r="I166" s="38">
        <v>19.349962482958428</v>
      </c>
      <c r="J166" s="38">
        <v>16.270545596232171</v>
      </c>
      <c r="K166" s="38">
        <v>15.680193857021553</v>
      </c>
      <c r="L166" s="38">
        <v>19.968806348763955</v>
      </c>
      <c r="M166" s="38">
        <v>19.408951222577389</v>
      </c>
      <c r="N166" s="38">
        <v>6.3269000000000002</v>
      </c>
      <c r="O166" s="38">
        <v>6.6741999999999999</v>
      </c>
      <c r="P166" s="38" t="s">
        <v>271</v>
      </c>
      <c r="Q166" s="38" t="s">
        <v>271</v>
      </c>
      <c r="R166" s="38" t="s">
        <v>271</v>
      </c>
      <c r="S166" s="38" t="s">
        <v>271</v>
      </c>
      <c r="T166" s="38">
        <v>7.0106000000000002</v>
      </c>
      <c r="U166" s="38">
        <v>6.5</v>
      </c>
      <c r="V166" s="38">
        <v>7.0148999999999999</v>
      </c>
      <c r="W166" s="38">
        <v>7.3738000000000001</v>
      </c>
      <c r="X166" s="38">
        <v>6.4387999999999996</v>
      </c>
      <c r="Y166" s="38">
        <v>6.5464000000000002</v>
      </c>
      <c r="Z166" s="38">
        <v>5.0381999999999998</v>
      </c>
      <c r="AA166" s="38">
        <v>6.8159999999999998</v>
      </c>
      <c r="AB166" s="38">
        <v>5.0030999999999999</v>
      </c>
      <c r="AC166" s="38">
        <v>4.6261999999999999</v>
      </c>
      <c r="AD166" s="38">
        <v>5.4748000000000001</v>
      </c>
      <c r="AE166" s="38">
        <v>4.4800000000000004</v>
      </c>
    </row>
    <row r="167" spans="1:31">
      <c r="A167" s="9">
        <v>45292</v>
      </c>
      <c r="B167" s="38">
        <v>15.959665382092172</v>
      </c>
      <c r="C167" s="38">
        <v>19.339531289234763</v>
      </c>
      <c r="D167" s="38">
        <v>15.648124969138161</v>
      </c>
      <c r="E167" s="38">
        <v>14.438434917282491</v>
      </c>
      <c r="F167" s="38">
        <v>21.047139255819506</v>
      </c>
      <c r="G167" s="38">
        <v>8.8564965543190119</v>
      </c>
      <c r="H167" s="38">
        <v>16.739402977780262</v>
      </c>
      <c r="I167" s="38">
        <v>19.531210336095505</v>
      </c>
      <c r="J167" s="38">
        <v>16.462762823078648</v>
      </c>
      <c r="K167" s="38">
        <v>15.082620570545478</v>
      </c>
      <c r="L167" s="38">
        <v>22.536555272427204</v>
      </c>
      <c r="M167" s="38">
        <v>9.730651088694783</v>
      </c>
      <c r="N167" s="38">
        <v>6.77</v>
      </c>
      <c r="O167" s="38">
        <v>6.7817999999999996</v>
      </c>
      <c r="P167" s="38" t="s">
        <v>271</v>
      </c>
      <c r="Q167" s="38" t="s">
        <v>271</v>
      </c>
      <c r="R167" s="38" t="s">
        <v>271</v>
      </c>
      <c r="S167" s="38" t="s">
        <v>271</v>
      </c>
      <c r="T167" s="38">
        <v>7.2668999999999997</v>
      </c>
      <c r="U167" s="38">
        <v>6.5</v>
      </c>
      <c r="V167" s="38">
        <v>7.2721</v>
      </c>
      <c r="W167" s="38">
        <v>7.5850999999999997</v>
      </c>
      <c r="X167" s="38">
        <v>6.5972</v>
      </c>
      <c r="Y167" s="38">
        <v>6.3377999999999997</v>
      </c>
      <c r="Z167" s="38">
        <v>4.6722999999999999</v>
      </c>
      <c r="AA167" s="38">
        <v>6.9233000000000002</v>
      </c>
      <c r="AB167" s="38">
        <v>4.5377999999999998</v>
      </c>
      <c r="AC167" s="38">
        <v>4.3750999999999998</v>
      </c>
      <c r="AD167" s="38">
        <v>6.0010000000000003</v>
      </c>
      <c r="AE167" s="38">
        <v>0</v>
      </c>
    </row>
    <row r="168" spans="1:31">
      <c r="A168" s="9">
        <v>45323</v>
      </c>
      <c r="B168" s="38">
        <v>14.848670549144234</v>
      </c>
      <c r="C168" s="38">
        <v>19.092612410892663</v>
      </c>
      <c r="D168" s="38">
        <v>14.297367612467928</v>
      </c>
      <c r="E168" s="38">
        <v>14.135802858577346</v>
      </c>
      <c r="F168" s="38">
        <v>15.820300786043278</v>
      </c>
      <c r="G168" s="38">
        <v>10.978300000000001</v>
      </c>
      <c r="H168" s="38">
        <v>15.704089003259531</v>
      </c>
      <c r="I168" s="38">
        <v>19.148501022955106</v>
      </c>
      <c r="J168" s="38">
        <v>15.204565730495231</v>
      </c>
      <c r="K168" s="38">
        <v>14.677236587057923</v>
      </c>
      <c r="L168" s="38">
        <v>19.857826465338832</v>
      </c>
      <c r="M168" s="38">
        <v>22.158799999999999</v>
      </c>
      <c r="N168" s="38">
        <v>6.8250999999999999</v>
      </c>
      <c r="O168" s="38">
        <v>6.6303999999999998</v>
      </c>
      <c r="P168" s="38" t="s">
        <v>271</v>
      </c>
      <c r="Q168" s="38" t="s">
        <v>271</v>
      </c>
      <c r="R168" s="38" t="s">
        <v>271</v>
      </c>
      <c r="S168" s="38" t="s">
        <v>271</v>
      </c>
      <c r="T168" s="38">
        <v>7.1420000000000003</v>
      </c>
      <c r="U168" s="38">
        <v>6.5</v>
      </c>
      <c r="V168" s="38">
        <v>7.1440999999999999</v>
      </c>
      <c r="W168" s="38">
        <v>7.3379000000000003</v>
      </c>
      <c r="X168" s="38">
        <v>6.8703000000000003</v>
      </c>
      <c r="Y168" s="38">
        <v>6.1231</v>
      </c>
      <c r="Z168" s="38">
        <v>6.0316000000000001</v>
      </c>
      <c r="AA168" s="38">
        <v>6.7287999999999997</v>
      </c>
      <c r="AB168" s="38">
        <v>6.0240999999999998</v>
      </c>
      <c r="AC168" s="38">
        <v>6.3410000000000002</v>
      </c>
      <c r="AD168" s="38">
        <v>6.0678000000000001</v>
      </c>
      <c r="AE168" s="38">
        <v>4.46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8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9" customWidth="1"/>
    <col min="2" max="2" width="9.109375" style="36"/>
    <col min="3" max="3" width="6.44140625" style="36" customWidth="1"/>
    <col min="4" max="4" width="7.109375" style="36" customWidth="1"/>
    <col min="5" max="9" width="6.44140625" style="36" customWidth="1"/>
    <col min="10" max="10" width="7.109375" style="36" customWidth="1"/>
    <col min="11" max="15" width="6.44140625" style="36" customWidth="1"/>
    <col min="16" max="16" width="7.109375" style="36" customWidth="1"/>
    <col min="17" max="19" width="6.44140625" style="36" customWidth="1"/>
    <col min="20" max="16384" width="9.109375" style="36"/>
  </cols>
  <sheetData>
    <row r="1" spans="1:19" s="10" customFormat="1">
      <c r="A1" s="4" t="s">
        <v>129</v>
      </c>
    </row>
    <row r="2" spans="1:19" s="10" customFormat="1" ht="5.25" customHeight="1">
      <c r="A2" s="41"/>
    </row>
    <row r="3" spans="1:19" ht="28.5" customHeight="1">
      <c r="A3" s="220" t="s">
        <v>108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12.75" customHeight="1">
      <c r="A4" s="110" t="s">
        <v>186</v>
      </c>
    </row>
    <row r="5" spans="1:19" ht="12.75" customHeight="1">
      <c r="A5" s="12" t="s">
        <v>53</v>
      </c>
    </row>
    <row r="6" spans="1:19" s="37" customFormat="1" ht="12.75" customHeight="1">
      <c r="A6" s="197" t="s">
        <v>0</v>
      </c>
      <c r="B6" s="250" t="s">
        <v>16</v>
      </c>
      <c r="C6" s="200" t="s">
        <v>2</v>
      </c>
      <c r="D6" s="200"/>
      <c r="E6" s="200"/>
      <c r="F6" s="200"/>
      <c r="G6" s="200"/>
      <c r="H6" s="202" t="s">
        <v>3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19" s="37" customFormat="1" ht="12.75" customHeight="1">
      <c r="A7" s="198"/>
      <c r="B7" s="251"/>
      <c r="C7" s="249" t="s">
        <v>69</v>
      </c>
      <c r="D7" s="249" t="s">
        <v>6</v>
      </c>
      <c r="E7" s="200" t="s">
        <v>7</v>
      </c>
      <c r="F7" s="248"/>
      <c r="G7" s="248"/>
      <c r="H7" s="200" t="s">
        <v>8</v>
      </c>
      <c r="I7" s="200"/>
      <c r="J7" s="200"/>
      <c r="K7" s="248"/>
      <c r="L7" s="248"/>
      <c r="M7" s="248"/>
      <c r="N7" s="200" t="s">
        <v>9</v>
      </c>
      <c r="O7" s="200"/>
      <c r="P7" s="200"/>
      <c r="Q7" s="248"/>
      <c r="R7" s="248"/>
      <c r="S7" s="248"/>
    </row>
    <row r="8" spans="1:19" s="37" customFormat="1" ht="88.5" customHeight="1">
      <c r="A8" s="199"/>
      <c r="B8" s="252"/>
      <c r="C8" s="249"/>
      <c r="D8" s="249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69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69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7" customFormat="1" hidden="1">
      <c r="A9" s="126"/>
      <c r="B9" s="134"/>
      <c r="C9" s="133"/>
      <c r="D9" s="133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</row>
    <row r="10" spans="1:19" s="37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</row>
    <row r="11" spans="1:19" ht="15" hidden="1" customHeight="1" outlineLevel="1">
      <c r="A11" s="9">
        <v>40544</v>
      </c>
      <c r="B11" s="38">
        <v>21.212125639030823</v>
      </c>
      <c r="C11" s="38">
        <v>29.800495766256795</v>
      </c>
      <c r="D11" s="38">
        <v>20.21429486602208</v>
      </c>
      <c r="E11" s="38">
        <v>19.645197768587423</v>
      </c>
      <c r="F11" s="38">
        <v>25.95235886522417</v>
      </c>
      <c r="G11" s="38">
        <v>11.770036603926211</v>
      </c>
      <c r="H11" s="38">
        <v>22.603916435173979</v>
      </c>
      <c r="I11" s="38">
        <v>30.259588903218575</v>
      </c>
      <c r="J11" s="38">
        <v>21.639044757945641</v>
      </c>
      <c r="K11" s="38">
        <v>20.111484084881308</v>
      </c>
      <c r="L11" s="38">
        <v>26.380714853005546</v>
      </c>
      <c r="M11" s="38">
        <v>17.464006460465011</v>
      </c>
      <c r="N11" s="38">
        <v>9.286955850409365</v>
      </c>
      <c r="O11" s="38">
        <v>17.878136310685825</v>
      </c>
      <c r="P11" s="38">
        <v>8.9575308622005796</v>
      </c>
      <c r="Q11" s="38">
        <v>11.3584</v>
      </c>
      <c r="R11" s="38">
        <v>9.562980467015894</v>
      </c>
      <c r="S11" s="38">
        <v>7.7876899986386494</v>
      </c>
    </row>
    <row r="12" spans="1:19" ht="15" hidden="1" customHeight="1" outlineLevel="1">
      <c r="A12" s="9">
        <v>40575</v>
      </c>
      <c r="B12" s="38">
        <v>22.281443871659224</v>
      </c>
      <c r="C12" s="38">
        <v>31.837746413796161</v>
      </c>
      <c r="D12" s="38">
        <v>21.049151595143844</v>
      </c>
      <c r="E12" s="38">
        <v>19.392728148157222</v>
      </c>
      <c r="F12" s="38">
        <v>30.270151931078686</v>
      </c>
      <c r="G12" s="38">
        <v>14.054874955438748</v>
      </c>
      <c r="H12" s="38">
        <v>23.848666319654679</v>
      </c>
      <c r="I12" s="38">
        <v>32.35072918392305</v>
      </c>
      <c r="J12" s="38">
        <v>22.635855950193257</v>
      </c>
      <c r="K12" s="38">
        <v>20.461790099247715</v>
      </c>
      <c r="L12" s="38">
        <v>31.261653303271409</v>
      </c>
      <c r="M12" s="38">
        <v>17.62625820020277</v>
      </c>
      <c r="N12" s="38">
        <v>11.049788434066317</v>
      </c>
      <c r="O12" s="38">
        <v>19.817323429545588</v>
      </c>
      <c r="P12" s="38">
        <v>10.701723622140603</v>
      </c>
      <c r="Q12" s="38">
        <v>11.0883</v>
      </c>
      <c r="R12" s="38">
        <v>11.589973683522558</v>
      </c>
      <c r="S12" s="38">
        <v>9.7478234188379584</v>
      </c>
    </row>
    <row r="13" spans="1:19" ht="15" hidden="1" customHeight="1" outlineLevel="1">
      <c r="A13" s="9">
        <v>40603</v>
      </c>
      <c r="B13" s="38">
        <v>24.302301294578289</v>
      </c>
      <c r="C13" s="38">
        <v>31.788378510076612</v>
      </c>
      <c r="D13" s="38">
        <v>23.094193987619494</v>
      </c>
      <c r="E13" s="38">
        <v>21.392471319657179</v>
      </c>
      <c r="F13" s="38">
        <v>29.297267259807018</v>
      </c>
      <c r="G13" s="38">
        <v>14.85876679042889</v>
      </c>
      <c r="H13" s="38">
        <v>24.957297338963315</v>
      </c>
      <c r="I13" s="38">
        <v>32.315113363464334</v>
      </c>
      <c r="J13" s="38">
        <v>23.760961525869629</v>
      </c>
      <c r="K13" s="38">
        <v>21.873615173803305</v>
      </c>
      <c r="L13" s="38">
        <v>29.62410363912273</v>
      </c>
      <c r="M13" s="38">
        <v>16.415787388429983</v>
      </c>
      <c r="N13" s="38">
        <v>11.69068429837575</v>
      </c>
      <c r="O13" s="38">
        <v>20.126749604872273</v>
      </c>
      <c r="P13" s="38">
        <v>10.522513676223388</v>
      </c>
      <c r="Q13" s="38">
        <v>11.011699999999999</v>
      </c>
      <c r="R13" s="38">
        <v>12.383594385247685</v>
      </c>
      <c r="S13" s="38">
        <v>9.0920964696736206</v>
      </c>
    </row>
    <row r="14" spans="1:19" ht="15" hidden="1" customHeight="1" outlineLevel="1">
      <c r="A14" s="9">
        <v>40634</v>
      </c>
      <c r="B14" s="38">
        <v>23.779475659947504</v>
      </c>
      <c r="C14" s="38">
        <v>31.423333895535649</v>
      </c>
      <c r="D14" s="38">
        <v>22.637501601885063</v>
      </c>
      <c r="E14" s="38">
        <v>22.194771442570364</v>
      </c>
      <c r="F14" s="38">
        <v>25.729163350147466</v>
      </c>
      <c r="G14" s="38">
        <v>14.438444794136668</v>
      </c>
      <c r="H14" s="38">
        <v>24.5361966532199</v>
      </c>
      <c r="I14" s="38">
        <v>31.736512059847517</v>
      </c>
      <c r="J14" s="38">
        <v>23.393662931349848</v>
      </c>
      <c r="K14" s="38">
        <v>22.382878022783892</v>
      </c>
      <c r="L14" s="38">
        <v>26.647351194245459</v>
      </c>
      <c r="M14" s="38">
        <v>15.878530846838595</v>
      </c>
      <c r="N14" s="38">
        <v>14.102101145589527</v>
      </c>
      <c r="O14" s="38">
        <v>18.043816721428463</v>
      </c>
      <c r="P14" s="38">
        <v>13.933599259746062</v>
      </c>
      <c r="Q14" s="38">
        <v>16.788399999999999</v>
      </c>
      <c r="R14" s="38">
        <v>15.380520576691003</v>
      </c>
      <c r="S14" s="38">
        <v>11.060458414221801</v>
      </c>
    </row>
    <row r="15" spans="1:19" ht="15" hidden="1" customHeight="1" outlineLevel="1">
      <c r="A15" s="9">
        <v>40664</v>
      </c>
      <c r="B15" s="38">
        <v>24.905935823700297</v>
      </c>
      <c r="C15" s="38">
        <v>32.291386279388853</v>
      </c>
      <c r="D15" s="38">
        <v>23.711457956156249</v>
      </c>
      <c r="E15" s="38">
        <v>23.689551204406051</v>
      </c>
      <c r="F15" s="38">
        <v>26.988574510937664</v>
      </c>
      <c r="G15" s="38">
        <v>13.618692158905322</v>
      </c>
      <c r="H15" s="38">
        <v>26.043268847375426</v>
      </c>
      <c r="I15" s="38">
        <v>32.687479438760803</v>
      </c>
      <c r="J15" s="38">
        <v>24.89417618219133</v>
      </c>
      <c r="K15" s="38">
        <v>24.728201544869158</v>
      </c>
      <c r="L15" s="38">
        <v>27.893934766572098</v>
      </c>
      <c r="M15" s="38">
        <v>14.565142287768555</v>
      </c>
      <c r="N15" s="38">
        <v>12.19200255464477</v>
      </c>
      <c r="O15" s="38">
        <v>18.479094362550629</v>
      </c>
      <c r="P15" s="38">
        <v>11.880182665727615</v>
      </c>
      <c r="Q15" s="38">
        <v>11.478</v>
      </c>
      <c r="R15" s="38">
        <v>14.240104616775881</v>
      </c>
      <c r="S15" s="38">
        <v>10.429630069150535</v>
      </c>
    </row>
    <row r="16" spans="1:19" ht="15" hidden="1" customHeight="1" outlineLevel="1">
      <c r="A16" s="9">
        <v>40695</v>
      </c>
      <c r="B16" s="38">
        <v>27.163137096111328</v>
      </c>
      <c r="C16" s="38">
        <v>31.575093489970364</v>
      </c>
      <c r="D16" s="38">
        <v>26.452380366519925</v>
      </c>
      <c r="E16" s="38">
        <v>26.347384159274533</v>
      </c>
      <c r="F16" s="38">
        <v>29.556797457041355</v>
      </c>
      <c r="G16" s="38">
        <v>15.85197252496188</v>
      </c>
      <c r="H16" s="38">
        <v>28.289832752547547</v>
      </c>
      <c r="I16" s="38">
        <v>31.816128412262394</v>
      </c>
      <c r="J16" s="38">
        <v>27.686804370393357</v>
      </c>
      <c r="K16" s="38">
        <v>26.806487362372511</v>
      </c>
      <c r="L16" s="38">
        <v>31.677899103385055</v>
      </c>
      <c r="M16" s="38">
        <v>17.635771814789919</v>
      </c>
      <c r="N16" s="38">
        <v>11.783127393892837</v>
      </c>
      <c r="O16" s="38">
        <v>19.258760066453359</v>
      </c>
      <c r="P16" s="38">
        <v>11.479614446313839</v>
      </c>
      <c r="Q16" s="38">
        <v>12.381389094382799</v>
      </c>
      <c r="R16" s="38">
        <v>12.688438602581067</v>
      </c>
      <c r="S16" s="38">
        <v>8.0411583269886471</v>
      </c>
    </row>
    <row r="17" spans="1:19" ht="15" hidden="1" customHeight="1" outlineLevel="1">
      <c r="A17" s="9">
        <v>40725</v>
      </c>
      <c r="B17" s="38">
        <v>25.427251384051544</v>
      </c>
      <c r="C17" s="38">
        <v>30.34142279503363</v>
      </c>
      <c r="D17" s="38">
        <v>24.812095718087264</v>
      </c>
      <c r="E17" s="38">
        <v>25.467909366186486</v>
      </c>
      <c r="F17" s="38">
        <v>27.766065364930732</v>
      </c>
      <c r="G17" s="38">
        <v>14.181317493566931</v>
      </c>
      <c r="H17" s="38">
        <v>26.68372749706564</v>
      </c>
      <c r="I17" s="38">
        <v>30.509203287062537</v>
      </c>
      <c r="J17" s="38">
        <v>26.154903400425649</v>
      </c>
      <c r="K17" s="38">
        <v>26.539168526133427</v>
      </c>
      <c r="L17" s="38">
        <v>28.657011838005921</v>
      </c>
      <c r="M17" s="38">
        <v>15.442710560243397</v>
      </c>
      <c r="N17" s="38">
        <v>13.84348351058779</v>
      </c>
      <c r="O17" s="38">
        <v>19.493642009001636</v>
      </c>
      <c r="P17" s="38">
        <v>13.743952098702399</v>
      </c>
      <c r="Q17" s="38">
        <v>15.695095022697464</v>
      </c>
      <c r="R17" s="38">
        <v>14.390451257446056</v>
      </c>
      <c r="S17" s="38">
        <v>10.773660273995963</v>
      </c>
    </row>
    <row r="18" spans="1:19" ht="15" hidden="1" customHeight="1" outlineLevel="1">
      <c r="A18" s="9">
        <v>40756</v>
      </c>
      <c r="B18" s="38">
        <v>26.585217392919201</v>
      </c>
      <c r="C18" s="38">
        <v>31.090016586504806</v>
      </c>
      <c r="D18" s="38">
        <v>25.968963308705884</v>
      </c>
      <c r="E18" s="38">
        <v>27.398640013645437</v>
      </c>
      <c r="F18" s="38">
        <v>28.932788762221723</v>
      </c>
      <c r="G18" s="38">
        <v>13.824973367137606</v>
      </c>
      <c r="H18" s="38">
        <v>27.406282307905798</v>
      </c>
      <c r="I18" s="38">
        <v>31.230034876244204</v>
      </c>
      <c r="J18" s="38">
        <v>26.854819619635744</v>
      </c>
      <c r="K18" s="38">
        <v>28.015304547934445</v>
      </c>
      <c r="L18" s="38">
        <v>29.224231537323035</v>
      </c>
      <c r="M18" s="38">
        <v>14.670651566635717</v>
      </c>
      <c r="N18" s="38">
        <v>12.886745962149703</v>
      </c>
      <c r="O18" s="38">
        <v>19.476704474850273</v>
      </c>
      <c r="P18" s="38">
        <v>12.715403755889051</v>
      </c>
      <c r="Q18" s="38">
        <v>15.08</v>
      </c>
      <c r="R18" s="38">
        <v>14.085432713957809</v>
      </c>
      <c r="S18" s="38">
        <v>10.86911830597068</v>
      </c>
    </row>
    <row r="19" spans="1:19" ht="15" hidden="1" customHeight="1" outlineLevel="1">
      <c r="A19" s="9">
        <v>40787</v>
      </c>
      <c r="B19" s="38">
        <v>24.255594414752913</v>
      </c>
      <c r="C19" s="38">
        <v>29.661805292496634</v>
      </c>
      <c r="D19" s="38">
        <v>23.802471349620308</v>
      </c>
      <c r="E19" s="38">
        <v>23.27770748081657</v>
      </c>
      <c r="F19" s="38">
        <v>27.089155920691024</v>
      </c>
      <c r="G19" s="38">
        <v>15.227767193610539</v>
      </c>
      <c r="H19" s="38">
        <v>25.732978878472284</v>
      </c>
      <c r="I19" s="38">
        <v>29.782760901426805</v>
      </c>
      <c r="J19" s="38">
        <v>25.353351341038099</v>
      </c>
      <c r="K19" s="38">
        <v>25.575475452491265</v>
      </c>
      <c r="L19" s="38">
        <v>27.398045479431964</v>
      </c>
      <c r="M19" s="38">
        <v>16.33251602178273</v>
      </c>
      <c r="N19" s="38">
        <v>12.93213748604331</v>
      </c>
      <c r="O19" s="38">
        <v>23.658670448391206</v>
      </c>
      <c r="P19" s="38">
        <v>12.788253245370802</v>
      </c>
      <c r="Q19" s="38">
        <v>13.173063223345221</v>
      </c>
      <c r="R19" s="38">
        <v>13.840623262736939</v>
      </c>
      <c r="S19" s="38">
        <v>11.187670014605773</v>
      </c>
    </row>
    <row r="20" spans="1:19" ht="15" hidden="1" customHeight="1" outlineLevel="1">
      <c r="A20" s="9">
        <v>40817</v>
      </c>
      <c r="B20" s="38">
        <v>23.834674245785173</v>
      </c>
      <c r="C20" s="38">
        <v>27.174841194421585</v>
      </c>
      <c r="D20" s="38">
        <v>23.538121147160918</v>
      </c>
      <c r="E20" s="38">
        <v>21.535031517145867</v>
      </c>
      <c r="F20" s="38">
        <v>29.281703449196232</v>
      </c>
      <c r="G20" s="38">
        <v>15.449777152446737</v>
      </c>
      <c r="H20" s="38">
        <v>26.38413672431836</v>
      </c>
      <c r="I20" s="38">
        <v>27.309432176214568</v>
      </c>
      <c r="J20" s="38">
        <v>26.283136526428233</v>
      </c>
      <c r="K20" s="38">
        <v>25.994812434903366</v>
      </c>
      <c r="L20" s="38">
        <v>29.450677770638027</v>
      </c>
      <c r="M20" s="38">
        <v>16.166301368510453</v>
      </c>
      <c r="N20" s="38">
        <v>12.633403255025</v>
      </c>
      <c r="O20" s="38">
        <v>19.616188865096362</v>
      </c>
      <c r="P20" s="38">
        <v>12.579195943987603</v>
      </c>
      <c r="Q20" s="38">
        <v>12.73151112143001</v>
      </c>
      <c r="R20" s="38">
        <v>13.917283557875313</v>
      </c>
      <c r="S20" s="38">
        <v>9.9335674667549405</v>
      </c>
    </row>
    <row r="21" spans="1:19" ht="15" hidden="1" customHeight="1" outlineLevel="1">
      <c r="A21" s="9">
        <v>40848</v>
      </c>
      <c r="B21" s="38">
        <v>25.152599031426696</v>
      </c>
      <c r="C21" s="38">
        <v>28.846695561764502</v>
      </c>
      <c r="D21" s="38">
        <v>24.830598534858662</v>
      </c>
      <c r="E21" s="38">
        <v>25.774609025983597</v>
      </c>
      <c r="F21" s="38">
        <v>26.442558445727613</v>
      </c>
      <c r="G21" s="38">
        <v>15.386950124858116</v>
      </c>
      <c r="H21" s="38">
        <v>25.509120015706145</v>
      </c>
      <c r="I21" s="38">
        <v>29.207158418246966</v>
      </c>
      <c r="J21" s="38">
        <v>25.189957735892712</v>
      </c>
      <c r="K21" s="38">
        <v>25.828982084319083</v>
      </c>
      <c r="L21" s="38">
        <v>27.074551928597121</v>
      </c>
      <c r="M21" s="38">
        <v>15.618139011566477</v>
      </c>
      <c r="N21" s="38">
        <v>12.479762541522735</v>
      </c>
      <c r="O21" s="38">
        <v>19.192468753785494</v>
      </c>
      <c r="P21" s="38">
        <v>11.688551594020973</v>
      </c>
      <c r="Q21" s="38">
        <v>9.7590659672723632</v>
      </c>
      <c r="R21" s="38">
        <v>12.073220575530749</v>
      </c>
      <c r="S21" s="38">
        <v>10.896758809250031</v>
      </c>
    </row>
    <row r="22" spans="1:19" ht="15" hidden="1" customHeight="1" outlineLevel="1">
      <c r="A22" s="9">
        <v>40878</v>
      </c>
      <c r="B22" s="38">
        <v>24.661297240283659</v>
      </c>
      <c r="C22" s="38">
        <v>33.097100981708373</v>
      </c>
      <c r="D22" s="38">
        <v>24.038592958607993</v>
      </c>
      <c r="E22" s="38">
        <v>22.780915159478958</v>
      </c>
      <c r="F22" s="38">
        <v>28.014922807143293</v>
      </c>
      <c r="G22" s="38">
        <v>16.083769855220876</v>
      </c>
      <c r="H22" s="38">
        <v>24.771315467459029</v>
      </c>
      <c r="I22" s="38">
        <v>32.982570395002199</v>
      </c>
      <c r="J22" s="38">
        <v>24.17786864387071</v>
      </c>
      <c r="K22" s="38">
        <v>22.826383141339299</v>
      </c>
      <c r="L22" s="38">
        <v>28.02642348705621</v>
      </c>
      <c r="M22" s="38">
        <v>16.673097116173537</v>
      </c>
      <c r="N22" s="38">
        <v>14.526189798750156</v>
      </c>
      <c r="O22" s="38">
        <v>36.783488859616504</v>
      </c>
      <c r="P22" s="38">
        <v>9.2052114316624607</v>
      </c>
      <c r="Q22" s="38">
        <v>8.2941000000000003</v>
      </c>
      <c r="R22" s="38">
        <v>13.797666553122468</v>
      </c>
      <c r="S22" s="38">
        <v>9.236720963696925</v>
      </c>
    </row>
    <row r="23" spans="1:19" ht="15" hidden="1" customHeight="1" outlineLevel="1">
      <c r="A23" s="9">
        <v>40909</v>
      </c>
      <c r="B23" s="38">
        <v>24.674828734794268</v>
      </c>
      <c r="C23" s="38">
        <v>31.321156803725771</v>
      </c>
      <c r="D23" s="38">
        <v>24.00167955126793</v>
      </c>
      <c r="E23" s="38">
        <v>22.858016900412576</v>
      </c>
      <c r="F23" s="38">
        <v>29.924733513736314</v>
      </c>
      <c r="G23" s="38">
        <v>10.360710324935589</v>
      </c>
      <c r="H23" s="38">
        <v>25.10585458943704</v>
      </c>
      <c r="I23" s="38">
        <v>31.50697826896284</v>
      </c>
      <c r="J23" s="38">
        <v>24.447857087929052</v>
      </c>
      <c r="K23" s="38">
        <v>22.858214053664028</v>
      </c>
      <c r="L23" s="38">
        <v>30.336810523562438</v>
      </c>
      <c r="M23" s="38">
        <v>10.779037830822832</v>
      </c>
      <c r="N23" s="38">
        <v>9.70205342764012</v>
      </c>
      <c r="O23" s="38">
        <v>18.973755515233794</v>
      </c>
      <c r="P23" s="38">
        <v>9.2272407728908004</v>
      </c>
      <c r="Q23" s="38">
        <v>21.198399999999999</v>
      </c>
      <c r="R23" s="38">
        <v>10.67082087047719</v>
      </c>
      <c r="S23" s="38">
        <v>8.7087848514727231</v>
      </c>
    </row>
    <row r="24" spans="1:19" ht="15" hidden="1" customHeight="1" outlineLevel="1">
      <c r="A24" s="9">
        <v>40940</v>
      </c>
      <c r="B24" s="38">
        <v>27.88553152571324</v>
      </c>
      <c r="C24" s="38">
        <v>29.921993219897693</v>
      </c>
      <c r="D24" s="38">
        <v>27.710091700374388</v>
      </c>
      <c r="E24" s="38">
        <v>25.366536654782305</v>
      </c>
      <c r="F24" s="38">
        <v>33.70839782165006</v>
      </c>
      <c r="G24" s="38">
        <v>17.390020469266407</v>
      </c>
      <c r="H24" s="38">
        <v>28.319838148726475</v>
      </c>
      <c r="I24" s="38">
        <v>30.159844872699896</v>
      </c>
      <c r="J24" s="38">
        <v>28.161704468836138</v>
      </c>
      <c r="K24" s="38">
        <v>25.433033360831946</v>
      </c>
      <c r="L24" s="38">
        <v>33.749233747954513</v>
      </c>
      <c r="M24" s="38">
        <v>19.839858056939093</v>
      </c>
      <c r="N24" s="38">
        <v>10.002403727777887</v>
      </c>
      <c r="O24" s="38">
        <v>20.933139770054872</v>
      </c>
      <c r="P24" s="38">
        <v>8.9706793763762889</v>
      </c>
      <c r="Q24" s="38">
        <v>13.5648</v>
      </c>
      <c r="R24" s="38">
        <v>14.006737129619653</v>
      </c>
      <c r="S24" s="38">
        <v>8.0814817599885984</v>
      </c>
    </row>
    <row r="25" spans="1:19" ht="15" hidden="1" customHeight="1" outlineLevel="1">
      <c r="A25" s="9">
        <v>40969</v>
      </c>
      <c r="B25" s="38">
        <v>28.5046460200357</v>
      </c>
      <c r="C25" s="38">
        <v>29.911499147650499</v>
      </c>
      <c r="D25" s="38">
        <v>28.379465297422687</v>
      </c>
      <c r="E25" s="38">
        <v>25.467176507158889</v>
      </c>
      <c r="F25" s="38">
        <v>34.956592185200293</v>
      </c>
      <c r="G25" s="38">
        <v>19.058697538592568</v>
      </c>
      <c r="H25" s="38">
        <v>28.666578686475347</v>
      </c>
      <c r="I25" s="38">
        <v>30.146001549744035</v>
      </c>
      <c r="J25" s="38">
        <v>28.536728976485751</v>
      </c>
      <c r="K25" s="38">
        <v>25.554332322943605</v>
      </c>
      <c r="L25" s="38">
        <v>35.003935607459979</v>
      </c>
      <c r="M25" s="38">
        <v>19.951261968445049</v>
      </c>
      <c r="N25" s="38">
        <v>11.641178142180509</v>
      </c>
      <c r="O25" s="38">
        <v>19.34218653846154</v>
      </c>
      <c r="P25" s="38">
        <v>9.8765988072683761</v>
      </c>
      <c r="Q25" s="38">
        <v>9.4380000000000006</v>
      </c>
      <c r="R25" s="38">
        <v>15.788098816500058</v>
      </c>
      <c r="S25" s="38">
        <v>9.0524994732938246</v>
      </c>
    </row>
    <row r="26" spans="1:19" ht="15" hidden="1" customHeight="1" outlineLevel="1">
      <c r="A26" s="9">
        <v>41000</v>
      </c>
      <c r="B26" s="38">
        <v>28.34093603261999</v>
      </c>
      <c r="C26" s="38">
        <v>28.655239580836682</v>
      </c>
      <c r="D26" s="38">
        <v>28.309364762068594</v>
      </c>
      <c r="E26" s="38">
        <v>26.348850157517198</v>
      </c>
      <c r="F26" s="38">
        <v>33.067124006199627</v>
      </c>
      <c r="G26" s="38">
        <v>17.461448215909421</v>
      </c>
      <c r="H26" s="38">
        <v>28.817415043301349</v>
      </c>
      <c r="I26" s="38">
        <v>28.952690945827239</v>
      </c>
      <c r="J26" s="38">
        <v>28.803903501425477</v>
      </c>
      <c r="K26" s="38">
        <v>26.391235134041157</v>
      </c>
      <c r="L26" s="38">
        <v>33.452786033699603</v>
      </c>
      <c r="M26" s="38">
        <v>19.416206567713026</v>
      </c>
      <c r="N26" s="38">
        <v>10.319900043873046</v>
      </c>
      <c r="O26" s="38">
        <v>18.611409033936866</v>
      </c>
      <c r="P26" s="38">
        <v>9.3790097942519157</v>
      </c>
      <c r="Q26" s="38">
        <v>14.0075</v>
      </c>
      <c r="R26" s="38">
        <v>2.8679824115173234</v>
      </c>
      <c r="S26" s="38">
        <v>10.709924023161882</v>
      </c>
    </row>
    <row r="27" spans="1:19" ht="15" hidden="1" customHeight="1" outlineLevel="1">
      <c r="A27" s="9">
        <v>41030</v>
      </c>
      <c r="B27" s="38">
        <v>28.593692480013839</v>
      </c>
      <c r="C27" s="38">
        <v>30.350168979454821</v>
      </c>
      <c r="D27" s="38">
        <v>28.369131482446249</v>
      </c>
      <c r="E27" s="38">
        <v>27.390323702732971</v>
      </c>
      <c r="F27" s="38">
        <v>31.615762503898608</v>
      </c>
      <c r="G27" s="38">
        <v>18.698190426067431</v>
      </c>
      <c r="H27" s="38">
        <v>28.90143374682993</v>
      </c>
      <c r="I27" s="38">
        <v>30.539426498323344</v>
      </c>
      <c r="J27" s="38">
        <v>28.692327671692848</v>
      </c>
      <c r="K27" s="38">
        <v>27.395360447311447</v>
      </c>
      <c r="L27" s="38">
        <v>31.683683696608064</v>
      </c>
      <c r="M27" s="38">
        <v>20.412127982004307</v>
      </c>
      <c r="N27" s="38">
        <v>10.702216541091435</v>
      </c>
      <c r="O27" s="38">
        <v>19.925806192265814</v>
      </c>
      <c r="P27" s="38">
        <v>9.450369134178084</v>
      </c>
      <c r="Q27" s="38">
        <v>13.670299999999999</v>
      </c>
      <c r="R27" s="38">
        <v>11.442709717430589</v>
      </c>
      <c r="S27" s="38">
        <v>9.2106864105021629</v>
      </c>
    </row>
    <row r="28" spans="1:19" ht="15" hidden="1" customHeight="1" outlineLevel="1">
      <c r="A28" s="9">
        <v>41061</v>
      </c>
      <c r="B28" s="38">
        <v>25.594333180361279</v>
      </c>
      <c r="C28" s="38">
        <v>29.340714635282207</v>
      </c>
      <c r="D28" s="38">
        <v>25.248089911332002</v>
      </c>
      <c r="E28" s="38">
        <v>26.02230557119373</v>
      </c>
      <c r="F28" s="38">
        <v>30.416789699217652</v>
      </c>
      <c r="G28" s="38">
        <v>16.807157438939317</v>
      </c>
      <c r="H28" s="38">
        <v>27.410902250342364</v>
      </c>
      <c r="I28" s="38">
        <v>29.456824105461063</v>
      </c>
      <c r="J28" s="38">
        <v>27.1959428565157</v>
      </c>
      <c r="K28" s="38">
        <v>26.022786047914046</v>
      </c>
      <c r="L28" s="38">
        <v>30.453274050257978</v>
      </c>
      <c r="M28" s="38">
        <v>21.269349786562511</v>
      </c>
      <c r="N28" s="38">
        <v>12.282293493206748</v>
      </c>
      <c r="O28" s="38">
        <v>18.757835035682426</v>
      </c>
      <c r="P28" s="38">
        <v>12.232396248545808</v>
      </c>
      <c r="Q28" s="38">
        <v>24.739499999999996</v>
      </c>
      <c r="R28" s="38">
        <v>14.783471527115285</v>
      </c>
      <c r="S28" s="38">
        <v>12.202056952092132</v>
      </c>
    </row>
    <row r="29" spans="1:19" ht="15" hidden="1" customHeight="1" outlineLevel="1">
      <c r="A29" s="9">
        <v>41091</v>
      </c>
      <c r="B29" s="38">
        <v>29.637241614342599</v>
      </c>
      <c r="C29" s="38">
        <v>29.844689443693383</v>
      </c>
      <c r="D29" s="38">
        <v>29.61587965020809</v>
      </c>
      <c r="E29" s="38">
        <v>28.362925250826294</v>
      </c>
      <c r="F29" s="38">
        <v>33.02651616474661</v>
      </c>
      <c r="G29" s="38">
        <v>18.849268396602323</v>
      </c>
      <c r="H29" s="38">
        <v>29.785051306504261</v>
      </c>
      <c r="I29" s="38">
        <v>29.983043587660003</v>
      </c>
      <c r="J29" s="38">
        <v>29.764693176861172</v>
      </c>
      <c r="K29" s="38">
        <v>28.390164769623325</v>
      </c>
      <c r="L29" s="38">
        <v>33.030836985402921</v>
      </c>
      <c r="M29" s="38">
        <v>19.624352261820309</v>
      </c>
      <c r="N29" s="38">
        <v>11.047473315648228</v>
      </c>
      <c r="O29" s="38">
        <v>20.27279849764496</v>
      </c>
      <c r="P29" s="38">
        <v>9.1678806097757715</v>
      </c>
      <c r="Q29" s="38">
        <v>13.491199999999999</v>
      </c>
      <c r="R29" s="38">
        <v>14.26233012082854</v>
      </c>
      <c r="S29" s="38">
        <v>8.5065769793173001</v>
      </c>
    </row>
    <row r="30" spans="1:19" ht="15" hidden="1" customHeight="1" outlineLevel="1">
      <c r="A30" s="9">
        <v>41122</v>
      </c>
      <c r="B30" s="38">
        <v>26.516853492791086</v>
      </c>
      <c r="C30" s="38">
        <v>31.047645436205201</v>
      </c>
      <c r="D30" s="38">
        <v>26.083488607130604</v>
      </c>
      <c r="E30" s="38">
        <v>24.907518668539524</v>
      </c>
      <c r="F30" s="38">
        <v>29.407096837303765</v>
      </c>
      <c r="G30" s="38">
        <v>16.584557082760721</v>
      </c>
      <c r="H30" s="38">
        <v>26.710974167786759</v>
      </c>
      <c r="I30" s="38">
        <v>31.19043541698213</v>
      </c>
      <c r="J30" s="38">
        <v>26.282600347898605</v>
      </c>
      <c r="K30" s="38">
        <v>24.907518659602271</v>
      </c>
      <c r="L30" s="38">
        <v>29.428869366480985</v>
      </c>
      <c r="M30" s="38">
        <v>17.645669986718968</v>
      </c>
      <c r="N30" s="38">
        <v>10.538446321503487</v>
      </c>
      <c r="O30" s="38">
        <v>19.588335016955917</v>
      </c>
      <c r="P30" s="38">
        <v>9.64804939944419</v>
      </c>
      <c r="Q30" s="38">
        <v>7.6281999999999996</v>
      </c>
      <c r="R30" s="38">
        <v>12.490864430631095</v>
      </c>
      <c r="S30" s="38">
        <v>9.5127394290989695</v>
      </c>
    </row>
    <row r="31" spans="1:19" ht="15" hidden="1" customHeight="1" outlineLevel="1">
      <c r="A31" s="9">
        <v>41153</v>
      </c>
      <c r="B31" s="38">
        <v>30.10414317146785</v>
      </c>
      <c r="C31" s="38">
        <v>29.86532008652771</v>
      </c>
      <c r="D31" s="38">
        <v>30.129602479972117</v>
      </c>
      <c r="E31" s="38">
        <v>28.730801794664227</v>
      </c>
      <c r="F31" s="38">
        <v>34.524335652176283</v>
      </c>
      <c r="G31" s="38">
        <v>17.170324928348528</v>
      </c>
      <c r="H31" s="38">
        <v>30.34791031023736</v>
      </c>
      <c r="I31" s="38">
        <v>29.945966487469391</v>
      </c>
      <c r="J31" s="38">
        <v>30.390959899151781</v>
      </c>
      <c r="K31" s="38">
        <v>28.77495679033397</v>
      </c>
      <c r="L31" s="38">
        <v>34.570274201292875</v>
      </c>
      <c r="M31" s="38">
        <v>18.155116391144517</v>
      </c>
      <c r="N31" s="38">
        <v>11.315158311005597</v>
      </c>
      <c r="O31" s="38">
        <v>19.146420621319642</v>
      </c>
      <c r="P31" s="38">
        <v>10.849230276304885</v>
      </c>
      <c r="Q31" s="38">
        <v>14.207999999999998</v>
      </c>
      <c r="R31" s="38">
        <v>13.278925184593893</v>
      </c>
      <c r="S31" s="38">
        <v>10.192395731116717</v>
      </c>
    </row>
    <row r="32" spans="1:19" ht="15" hidden="1" customHeight="1" outlineLevel="1">
      <c r="A32" s="9">
        <v>41183</v>
      </c>
      <c r="B32" s="38">
        <v>31.825630037354021</v>
      </c>
      <c r="C32" s="38">
        <v>30.780471871928352</v>
      </c>
      <c r="D32" s="38">
        <v>31.935088902740731</v>
      </c>
      <c r="E32" s="38">
        <v>32.436232893012154</v>
      </c>
      <c r="F32" s="38">
        <v>34.146917904460665</v>
      </c>
      <c r="G32" s="38">
        <v>17.648226762050587</v>
      </c>
      <c r="H32" s="38">
        <v>32.134749301722337</v>
      </c>
      <c r="I32" s="38">
        <v>30.853193496642557</v>
      </c>
      <c r="J32" s="38">
        <v>32.269876297480224</v>
      </c>
      <c r="K32" s="38">
        <v>32.499308580902756</v>
      </c>
      <c r="L32" s="38">
        <v>34.169694792089672</v>
      </c>
      <c r="M32" s="38">
        <v>18.727658870343454</v>
      </c>
      <c r="N32" s="38">
        <v>13.478474910293549</v>
      </c>
      <c r="O32" s="38">
        <v>23.662664170565499</v>
      </c>
      <c r="P32" s="38">
        <v>12.853085315019463</v>
      </c>
      <c r="Q32" s="38">
        <v>16.7239</v>
      </c>
      <c r="R32" s="38">
        <v>14.2536</v>
      </c>
      <c r="S32" s="38">
        <v>12.345520882554888</v>
      </c>
    </row>
    <row r="33" spans="1:19" ht="15" hidden="1" customHeight="1" outlineLevel="1">
      <c r="A33" s="9">
        <v>41214</v>
      </c>
      <c r="B33" s="38">
        <v>32.545822422879816</v>
      </c>
      <c r="C33" s="38">
        <v>30.375172152541619</v>
      </c>
      <c r="D33" s="38">
        <v>32.760311218801007</v>
      </c>
      <c r="E33" s="38">
        <v>34.579254407440139</v>
      </c>
      <c r="F33" s="38">
        <v>33.067055417023127</v>
      </c>
      <c r="G33" s="38">
        <v>19.890598167121556</v>
      </c>
      <c r="H33" s="38">
        <v>32.742616071486658</v>
      </c>
      <c r="I33" s="38">
        <v>30.442298710754532</v>
      </c>
      <c r="J33" s="38">
        <v>32.970337863714668</v>
      </c>
      <c r="K33" s="38">
        <v>34.632105678604091</v>
      </c>
      <c r="L33" s="38">
        <v>33.147870317364116</v>
      </c>
      <c r="M33" s="38">
        <v>20.962147564814323</v>
      </c>
      <c r="N33" s="38">
        <v>11.03843740820664</v>
      </c>
      <c r="O33" s="38">
        <v>21.647441510652033</v>
      </c>
      <c r="P33" s="38">
        <v>10.168526857885574</v>
      </c>
      <c r="Q33" s="38">
        <v>13.6289</v>
      </c>
      <c r="R33" s="38">
        <v>11.093500000000001</v>
      </c>
      <c r="S33" s="38">
        <v>9.3317741325564842</v>
      </c>
    </row>
    <row r="34" spans="1:19" ht="15" hidden="1" customHeight="1" outlineLevel="1">
      <c r="A34" s="9">
        <v>41244</v>
      </c>
      <c r="B34" s="38">
        <v>28.952725660198286</v>
      </c>
      <c r="C34" s="38">
        <v>30.599936813426712</v>
      </c>
      <c r="D34" s="38">
        <v>28.849566006999346</v>
      </c>
      <c r="E34" s="38">
        <v>29.649334398899768</v>
      </c>
      <c r="F34" s="38">
        <v>28.448736861797482</v>
      </c>
      <c r="G34" s="38">
        <v>20.696423558941721</v>
      </c>
      <c r="H34" s="38">
        <v>29.086399761451396</v>
      </c>
      <c r="I34" s="38">
        <v>30.638765445389897</v>
      </c>
      <c r="J34" s="38">
        <v>28.989121700388953</v>
      </c>
      <c r="K34" s="38">
        <v>29.841365586463212</v>
      </c>
      <c r="L34" s="38">
        <v>28.465520353198382</v>
      </c>
      <c r="M34" s="38">
        <v>21.474704308760892</v>
      </c>
      <c r="N34" s="38">
        <v>11.31242160212612</v>
      </c>
      <c r="O34" s="38">
        <v>25.577467360898421</v>
      </c>
      <c r="P34" s="38">
        <v>10.399198204633837</v>
      </c>
      <c r="Q34" s="38">
        <v>10.798999999999999</v>
      </c>
      <c r="R34" s="38">
        <v>11.5951</v>
      </c>
      <c r="S34" s="38">
        <v>8.9356686703575967</v>
      </c>
    </row>
    <row r="35" spans="1:19" ht="15" hidden="1" customHeight="1" outlineLevel="1">
      <c r="A35" s="9">
        <v>41275</v>
      </c>
      <c r="B35" s="38">
        <v>29.136539833241521</v>
      </c>
      <c r="C35" s="38">
        <v>31.386428721953457</v>
      </c>
      <c r="D35" s="38">
        <v>28.912992829525901</v>
      </c>
      <c r="E35" s="38">
        <v>32.5772608314956</v>
      </c>
      <c r="F35" s="38">
        <v>26.340377800407349</v>
      </c>
      <c r="G35" s="38">
        <v>22.891594549881763</v>
      </c>
      <c r="H35" s="38">
        <v>29.27741401805887</v>
      </c>
      <c r="I35" s="38">
        <v>31.44354695085093</v>
      </c>
      <c r="J35" s="38">
        <v>29.061630947217036</v>
      </c>
      <c r="K35" s="38">
        <v>32.684292373265627</v>
      </c>
      <c r="L35" s="38">
        <v>26.453338072791698</v>
      </c>
      <c r="M35" s="38">
        <v>24.465892931518407</v>
      </c>
      <c r="N35" s="38">
        <v>9.9238368463756537</v>
      </c>
      <c r="O35" s="38">
        <v>20.32659103937393</v>
      </c>
      <c r="P35" s="38">
        <v>9.2148829349999986</v>
      </c>
      <c r="Q35" s="38">
        <v>8.5828000000000007</v>
      </c>
      <c r="R35" s="38">
        <v>9.3292000000000002</v>
      </c>
      <c r="S35" s="38">
        <v>9.6118734463276834</v>
      </c>
    </row>
    <row r="36" spans="1:19" ht="15" hidden="1" customHeight="1" outlineLevel="1">
      <c r="A36" s="9">
        <v>41306</v>
      </c>
      <c r="B36" s="38">
        <v>31.264957217246625</v>
      </c>
      <c r="C36" s="38">
        <v>30.253027276253892</v>
      </c>
      <c r="D36" s="38">
        <v>31.366846492254894</v>
      </c>
      <c r="E36" s="38">
        <v>31.540184621683721</v>
      </c>
      <c r="F36" s="38">
        <v>31.954753211822108</v>
      </c>
      <c r="G36" s="38">
        <v>20.356955902863071</v>
      </c>
      <c r="H36" s="38">
        <v>31.404880400262982</v>
      </c>
      <c r="I36" s="38">
        <v>30.359309124525144</v>
      </c>
      <c r="J36" s="38">
        <v>31.510058675567855</v>
      </c>
      <c r="K36" s="38">
        <v>31.548898785587991</v>
      </c>
      <c r="L36" s="38">
        <v>31.9912336348312</v>
      </c>
      <c r="M36" s="38">
        <v>22.392692908629623</v>
      </c>
      <c r="N36" s="38">
        <v>10.962218966374399</v>
      </c>
      <c r="O36" s="38">
        <v>16.501061302288001</v>
      </c>
      <c r="P36" s="38">
        <v>10.329323430123004</v>
      </c>
      <c r="Q36" s="38">
        <v>13.0482</v>
      </c>
      <c r="R36" s="38">
        <v>14.087300000000001</v>
      </c>
      <c r="S36" s="38">
        <v>9.4990260891588054</v>
      </c>
    </row>
    <row r="37" spans="1:19" ht="15" hidden="1" customHeight="1" outlineLevel="1">
      <c r="A37" s="9">
        <v>41334</v>
      </c>
      <c r="B37" s="38">
        <v>32.543323445002699</v>
      </c>
      <c r="C37" s="38">
        <v>30.943332451000654</v>
      </c>
      <c r="D37" s="38">
        <v>32.732980259861883</v>
      </c>
      <c r="E37" s="38">
        <v>31.684744541316032</v>
      </c>
      <c r="F37" s="38">
        <v>34.68533216412672</v>
      </c>
      <c r="G37" s="38">
        <v>21.333895535943391</v>
      </c>
      <c r="H37" s="38">
        <v>32.718268874300286</v>
      </c>
      <c r="I37" s="38">
        <v>31.038400302863703</v>
      </c>
      <c r="J37" s="38">
        <v>32.917699487625228</v>
      </c>
      <c r="K37" s="38">
        <v>31.755926049522248</v>
      </c>
      <c r="L37" s="38">
        <v>34.804565475690985</v>
      </c>
      <c r="M37" s="38">
        <v>22.903775988116855</v>
      </c>
      <c r="N37" s="38">
        <v>9.1354384527213082</v>
      </c>
      <c r="O37" s="38">
        <v>14.894207856191745</v>
      </c>
      <c r="P37" s="38">
        <v>8.6067</v>
      </c>
      <c r="Q37" s="38">
        <v>10.6493</v>
      </c>
      <c r="R37" s="38">
        <v>11.473699999999999</v>
      </c>
      <c r="S37" s="38">
        <v>5.6620000000000008</v>
      </c>
    </row>
    <row r="38" spans="1:19" ht="15" hidden="1" customHeight="1" outlineLevel="1">
      <c r="A38" s="9">
        <v>41365</v>
      </c>
      <c r="B38" s="38">
        <v>29.878063966522905</v>
      </c>
      <c r="C38" s="38">
        <v>34.176287861458398</v>
      </c>
      <c r="D38" s="38">
        <v>28.84279899823655</v>
      </c>
      <c r="E38" s="38">
        <v>26.343608416609559</v>
      </c>
      <c r="F38" s="38">
        <v>32.704861082920509</v>
      </c>
      <c r="G38" s="38">
        <v>19.874537724798675</v>
      </c>
      <c r="H38" s="38">
        <v>29.978881584549402</v>
      </c>
      <c r="I38" s="38">
        <v>34.208715141345621</v>
      </c>
      <c r="J38" s="38">
        <v>28.956805890705283</v>
      </c>
      <c r="K38" s="38">
        <v>26.343608416609559</v>
      </c>
      <c r="L38" s="38">
        <v>32.780339862418039</v>
      </c>
      <c r="M38" s="38">
        <v>21.309043629031081</v>
      </c>
      <c r="N38" s="38">
        <v>9.0051324818986327</v>
      </c>
      <c r="O38" s="38">
        <v>19.771941618752763</v>
      </c>
      <c r="P38" s="38">
        <v>7.9279342778126036</v>
      </c>
      <c r="Q38" s="38" t="s">
        <v>271</v>
      </c>
      <c r="R38" s="38">
        <v>12.789460021195991</v>
      </c>
      <c r="S38" s="38">
        <v>5.8174999999999999</v>
      </c>
    </row>
    <row r="39" spans="1:19" ht="15" hidden="1" customHeight="1" outlineLevel="1">
      <c r="A39" s="9">
        <v>41395</v>
      </c>
      <c r="B39" s="38">
        <v>25.214331686665133</v>
      </c>
      <c r="C39" s="38">
        <v>29.890749790108583</v>
      </c>
      <c r="D39" s="38">
        <v>24.846020349155342</v>
      </c>
      <c r="E39" s="38">
        <v>22.213304324099603</v>
      </c>
      <c r="F39" s="38">
        <v>28.856672939238322</v>
      </c>
      <c r="G39" s="38">
        <v>20.943228452708482</v>
      </c>
      <c r="H39" s="38">
        <v>25.23121531032211</v>
      </c>
      <c r="I39" s="38">
        <v>30.068953909154555</v>
      </c>
      <c r="J39" s="38">
        <v>24.854351312545955</v>
      </c>
      <c r="K39" s="38">
        <v>22.213304324099603</v>
      </c>
      <c r="L39" s="38">
        <v>28.875904788218776</v>
      </c>
      <c r="M39" s="38">
        <v>21.015051834404375</v>
      </c>
      <c r="N39" s="38">
        <v>13.104414387917329</v>
      </c>
      <c r="O39" s="38">
        <v>14.157350952579309</v>
      </c>
      <c r="P39" s="38">
        <v>11.6212</v>
      </c>
      <c r="Q39" s="38" t="s">
        <v>271</v>
      </c>
      <c r="R39" s="38">
        <v>11.5741</v>
      </c>
      <c r="S39" s="38">
        <v>11.7362</v>
      </c>
    </row>
    <row r="40" spans="1:19" ht="15" hidden="1" customHeight="1" outlineLevel="1">
      <c r="A40" s="9">
        <v>41426</v>
      </c>
      <c r="B40" s="38">
        <v>28.852800940504483</v>
      </c>
      <c r="C40" s="38">
        <v>30.207835978326937</v>
      </c>
      <c r="D40" s="38">
        <v>28.718214570994117</v>
      </c>
      <c r="E40" s="38">
        <v>27.603007738972355</v>
      </c>
      <c r="F40" s="38">
        <v>30.688153296429629</v>
      </c>
      <c r="G40" s="38">
        <v>21.419495231663994</v>
      </c>
      <c r="H40" s="38">
        <v>28.927598615089671</v>
      </c>
      <c r="I40" s="38">
        <v>30.325501298205122</v>
      </c>
      <c r="J40" s="38">
        <v>28.789072775029165</v>
      </c>
      <c r="K40" s="38">
        <v>27.603007738972355</v>
      </c>
      <c r="L40" s="38">
        <v>30.771681082958402</v>
      </c>
      <c r="M40" s="38">
        <v>21.989227980432673</v>
      </c>
      <c r="N40" s="38">
        <v>12.050700394814323</v>
      </c>
      <c r="O40" s="38">
        <v>12.194211581405529</v>
      </c>
      <c r="P40" s="38">
        <v>12.02879255804381</v>
      </c>
      <c r="Q40" s="38" t="s">
        <v>271</v>
      </c>
      <c r="R40" s="38">
        <v>11.682399999999999</v>
      </c>
      <c r="S40" s="38">
        <v>12.318124694244236</v>
      </c>
    </row>
    <row r="41" spans="1:19" ht="15" hidden="1" customHeight="1" outlineLevel="1">
      <c r="A41" s="9">
        <v>41456</v>
      </c>
      <c r="B41" s="38">
        <v>30.712877994296839</v>
      </c>
      <c r="C41" s="38">
        <v>28.641105517135202</v>
      </c>
      <c r="D41" s="38">
        <v>30.874564567002576</v>
      </c>
      <c r="E41" s="38">
        <v>31.755408661002182</v>
      </c>
      <c r="F41" s="38">
        <v>30.876494835171865</v>
      </c>
      <c r="G41" s="38">
        <v>21.217728283645648</v>
      </c>
      <c r="H41" s="38">
        <v>30.774880400639237</v>
      </c>
      <c r="I41" s="38">
        <v>28.654315477083433</v>
      </c>
      <c r="J41" s="38">
        <v>30.940004404660819</v>
      </c>
      <c r="K41" s="38">
        <v>31.767007803637863</v>
      </c>
      <c r="L41" s="38">
        <v>30.977904039659713</v>
      </c>
      <c r="M41" s="38">
        <v>21.358802026848235</v>
      </c>
      <c r="N41" s="38">
        <v>13.401814878339216</v>
      </c>
      <c r="O41" s="38">
        <v>26.442914145110404</v>
      </c>
      <c r="P41" s="38">
        <v>11.598000000000001</v>
      </c>
      <c r="Q41" s="38">
        <v>12.909699999999999</v>
      </c>
      <c r="R41" s="38">
        <v>11.8871</v>
      </c>
      <c r="S41" s="38">
        <v>9.3681000000000001</v>
      </c>
    </row>
    <row r="42" spans="1:19" ht="15" hidden="1" customHeight="1" outlineLevel="1">
      <c r="A42" s="9">
        <v>41487</v>
      </c>
      <c r="B42" s="38">
        <v>28.803648150029122</v>
      </c>
      <c r="C42" s="38">
        <v>29.456068096349988</v>
      </c>
      <c r="D42" s="38">
        <v>28.757781378547687</v>
      </c>
      <c r="E42" s="38">
        <v>27.814292044643555</v>
      </c>
      <c r="F42" s="38">
        <v>30.505177237754335</v>
      </c>
      <c r="G42" s="38">
        <v>21.226100655027288</v>
      </c>
      <c r="H42" s="38">
        <v>28.890238221329078</v>
      </c>
      <c r="I42" s="38">
        <v>29.506591459159345</v>
      </c>
      <c r="J42" s="38">
        <v>28.84699119005143</v>
      </c>
      <c r="K42" s="38">
        <v>27.898988972801767</v>
      </c>
      <c r="L42" s="38">
        <v>30.59676120679617</v>
      </c>
      <c r="M42" s="38">
        <v>21.322934021764095</v>
      </c>
      <c r="N42" s="38">
        <v>11.672273245088849</v>
      </c>
      <c r="O42" s="38">
        <v>21.684613080014614</v>
      </c>
      <c r="P42" s="38">
        <v>10.750740332360712</v>
      </c>
      <c r="Q42" s="38">
        <v>10.102600000000001</v>
      </c>
      <c r="R42" s="38">
        <v>11.397813468388652</v>
      </c>
      <c r="S42" s="38">
        <v>12.0059</v>
      </c>
    </row>
    <row r="43" spans="1:19" ht="15" hidden="1" customHeight="1" outlineLevel="1">
      <c r="A43" s="9">
        <v>41518</v>
      </c>
      <c r="B43" s="38">
        <v>28.157921982440531</v>
      </c>
      <c r="C43" s="38">
        <v>27.722689988697852</v>
      </c>
      <c r="D43" s="38">
        <v>28.186844789138316</v>
      </c>
      <c r="E43" s="38">
        <v>26.727535494405057</v>
      </c>
      <c r="F43" s="38">
        <v>30.868171124129521</v>
      </c>
      <c r="G43" s="38">
        <v>19.525921884397899</v>
      </c>
      <c r="H43" s="38">
        <v>28.17847090064593</v>
      </c>
      <c r="I43" s="38">
        <v>27.751285659222123</v>
      </c>
      <c r="J43" s="38">
        <v>28.206690759334425</v>
      </c>
      <c r="K43" s="38">
        <v>26.727535444393514</v>
      </c>
      <c r="L43" s="38">
        <v>30.913277028692725</v>
      </c>
      <c r="M43" s="38">
        <v>19.587491090551207</v>
      </c>
      <c r="N43" s="38">
        <v>15.424399367764535</v>
      </c>
      <c r="O43" s="38">
        <v>24.272357116911071</v>
      </c>
      <c r="P43" s="38">
        <v>11.307896350776165</v>
      </c>
      <c r="Q43" s="38">
        <v>10</v>
      </c>
      <c r="R43" s="38">
        <v>11.253514955809695</v>
      </c>
      <c r="S43" s="38">
        <v>11.520899999999999</v>
      </c>
    </row>
    <row r="44" spans="1:19" ht="15" hidden="1" customHeight="1" outlineLevel="1">
      <c r="A44" s="9">
        <v>41548</v>
      </c>
      <c r="B44" s="38">
        <v>28.194273624416731</v>
      </c>
      <c r="C44" s="38">
        <v>28.985636024160794</v>
      </c>
      <c r="D44" s="38">
        <v>28.132674478439839</v>
      </c>
      <c r="E44" s="38">
        <v>26.293163850358692</v>
      </c>
      <c r="F44" s="38">
        <v>31.237481179824659</v>
      </c>
      <c r="G44" s="38">
        <v>20.543350294636475</v>
      </c>
      <c r="H44" s="38">
        <v>28.299101981093624</v>
      </c>
      <c r="I44" s="38">
        <v>28.96599864562172</v>
      </c>
      <c r="J44" s="38">
        <v>28.247120601115675</v>
      </c>
      <c r="K44" s="38">
        <v>26.337473398296915</v>
      </c>
      <c r="L44" s="38">
        <v>31.454658176536228</v>
      </c>
      <c r="M44" s="38">
        <v>20.736249246434618</v>
      </c>
      <c r="N44" s="38">
        <v>13.718067186249778</v>
      </c>
      <c r="O44" s="38">
        <v>31.681145356723032</v>
      </c>
      <c r="P44" s="38">
        <v>12.313299999999998</v>
      </c>
      <c r="Q44" s="38">
        <v>13.978199999999999</v>
      </c>
      <c r="R44" s="38">
        <v>11.881500000000001</v>
      </c>
      <c r="S44" s="38">
        <v>10.1914</v>
      </c>
    </row>
    <row r="45" spans="1:19" ht="15" hidden="1" customHeight="1" outlineLevel="1">
      <c r="A45" s="9">
        <v>41579</v>
      </c>
      <c r="B45" s="38">
        <v>30.43586031239516</v>
      </c>
      <c r="C45" s="38">
        <v>27.883705900704502</v>
      </c>
      <c r="D45" s="38">
        <v>30.632301126485654</v>
      </c>
      <c r="E45" s="38">
        <v>30.148976632101292</v>
      </c>
      <c r="F45" s="38">
        <v>32.116911992772387</v>
      </c>
      <c r="G45" s="38">
        <v>19.111093581501414</v>
      </c>
      <c r="H45" s="38">
        <v>30.500652075406929</v>
      </c>
      <c r="I45" s="38">
        <v>27.911176517806467</v>
      </c>
      <c r="J45" s="38">
        <v>30.699782058742709</v>
      </c>
      <c r="K45" s="38">
        <v>30.215862500894058</v>
      </c>
      <c r="L45" s="38">
        <v>32.137502644646766</v>
      </c>
      <c r="M45" s="38">
        <v>19.380208057087209</v>
      </c>
      <c r="N45" s="38">
        <v>8.3832623036276193</v>
      </c>
      <c r="O45" s="38">
        <v>20.749196832665525</v>
      </c>
      <c r="P45" s="38">
        <v>7.11</v>
      </c>
      <c r="Q45" s="38">
        <v>0</v>
      </c>
      <c r="R45" s="38">
        <v>12.4864</v>
      </c>
      <c r="S45" s="38">
        <v>11.5259</v>
      </c>
    </row>
    <row r="46" spans="1:19" ht="15" hidden="1" customHeight="1" outlineLevel="1">
      <c r="A46" s="9">
        <v>41609</v>
      </c>
      <c r="B46" s="38">
        <v>26.622290919178695</v>
      </c>
      <c r="C46" s="38">
        <v>24.883928485640865</v>
      </c>
      <c r="D46" s="38">
        <v>26.759009026683348</v>
      </c>
      <c r="E46" s="38">
        <v>27.00875877506725</v>
      </c>
      <c r="F46" s="38">
        <v>27.003713179293367</v>
      </c>
      <c r="G46" s="38">
        <v>18.663583035477423</v>
      </c>
      <c r="H46" s="38">
        <v>26.731907118524564</v>
      </c>
      <c r="I46" s="38">
        <v>24.945164258903816</v>
      </c>
      <c r="J46" s="38">
        <v>26.872756307530707</v>
      </c>
      <c r="K46" s="38">
        <v>27.022754486984454</v>
      </c>
      <c r="L46" s="38">
        <v>27.209061452297888</v>
      </c>
      <c r="M46" s="38">
        <v>18.838755256851464</v>
      </c>
      <c r="N46" s="38">
        <v>12.105882610178542</v>
      </c>
      <c r="O46" s="38">
        <v>14.600084240327146</v>
      </c>
      <c r="P46" s="38">
        <v>11.953364465735941</v>
      </c>
      <c r="Q46" s="38">
        <v>16.588899999999999</v>
      </c>
      <c r="R46" s="38">
        <v>11.599621295377922</v>
      </c>
      <c r="S46" s="38">
        <v>10.6968</v>
      </c>
    </row>
    <row r="47" spans="1:19" ht="15" hidden="1" customHeight="1" outlineLevel="1">
      <c r="A47" s="9">
        <v>41640</v>
      </c>
      <c r="B47" s="38">
        <v>28.381165885384046</v>
      </c>
      <c r="C47" s="38">
        <v>25.301533339334032</v>
      </c>
      <c r="D47" s="38">
        <v>28.781573435968731</v>
      </c>
      <c r="E47" s="38">
        <v>27.878498783579182</v>
      </c>
      <c r="F47" s="38">
        <v>30.619898887165466</v>
      </c>
      <c r="G47" s="38">
        <v>18.500466735020169</v>
      </c>
      <c r="H47" s="38">
        <v>28.435716503996847</v>
      </c>
      <c r="I47" s="38">
        <v>25.305380087692139</v>
      </c>
      <c r="J47" s="38">
        <v>28.842188432645905</v>
      </c>
      <c r="K47" s="38">
        <v>27.878498783579182</v>
      </c>
      <c r="L47" s="38">
        <v>30.627272495504428</v>
      </c>
      <c r="M47" s="38">
        <v>19.622977005603257</v>
      </c>
      <c r="N47" s="38">
        <v>10.421515415048109</v>
      </c>
      <c r="O47" s="38">
        <v>24.390658758902859</v>
      </c>
      <c r="P47" s="38">
        <v>7.8052000000000001</v>
      </c>
      <c r="Q47" s="38" t="s">
        <v>271</v>
      </c>
      <c r="R47" s="38">
        <v>11.5947</v>
      </c>
      <c r="S47" s="38">
        <v>7.5728</v>
      </c>
    </row>
    <row r="48" spans="1:19" ht="15" hidden="1" customHeight="1" outlineLevel="1">
      <c r="A48" s="9">
        <v>41671</v>
      </c>
      <c r="B48" s="38">
        <v>31.282139630880376</v>
      </c>
      <c r="C48" s="38">
        <v>25.551697817481532</v>
      </c>
      <c r="D48" s="38">
        <v>31.914480772519717</v>
      </c>
      <c r="E48" s="38">
        <v>32.21297414936096</v>
      </c>
      <c r="F48" s="38">
        <v>32.379974373785458</v>
      </c>
      <c r="G48" s="38">
        <v>18.85267626445664</v>
      </c>
      <c r="H48" s="38">
        <v>31.376055883082525</v>
      </c>
      <c r="I48" s="38">
        <v>25.555667727115434</v>
      </c>
      <c r="J48" s="38">
        <v>32.018935912402412</v>
      </c>
      <c r="K48" s="38">
        <v>32.244137557128788</v>
      </c>
      <c r="L48" s="38">
        <v>32.404011934801296</v>
      </c>
      <c r="M48" s="38">
        <v>20.132824034370628</v>
      </c>
      <c r="N48" s="38">
        <v>12.158682467743423</v>
      </c>
      <c r="O48" s="38">
        <v>24.582378235722967</v>
      </c>
      <c r="P48" s="38">
        <v>11.04123570079649</v>
      </c>
      <c r="Q48" s="38">
        <v>14.836399999999999</v>
      </c>
      <c r="R48" s="38">
        <v>10.3111</v>
      </c>
      <c r="S48" s="38">
        <v>10.109972115343313</v>
      </c>
    </row>
    <row r="49" spans="1:19" ht="15" hidden="1" customHeight="1" outlineLevel="1">
      <c r="A49" s="9">
        <v>41699</v>
      </c>
      <c r="B49" s="38">
        <v>29.495884235714868</v>
      </c>
      <c r="C49" s="38">
        <v>26.661307329557648</v>
      </c>
      <c r="D49" s="38">
        <v>30.099009340297076</v>
      </c>
      <c r="E49" s="38">
        <v>29.384450114298602</v>
      </c>
      <c r="F49" s="38">
        <v>32.042619562574366</v>
      </c>
      <c r="G49" s="38">
        <v>21.32907122446878</v>
      </c>
      <c r="H49" s="38">
        <v>29.537256732697681</v>
      </c>
      <c r="I49" s="38">
        <v>26.690201808650126</v>
      </c>
      <c r="J49" s="38">
        <v>30.14022471794155</v>
      </c>
      <c r="K49" s="38">
        <v>29.384450114298602</v>
      </c>
      <c r="L49" s="38">
        <v>32.08711703307857</v>
      </c>
      <c r="M49" s="38">
        <v>21.999164580529815</v>
      </c>
      <c r="N49" s="38">
        <v>15.31428792953983</v>
      </c>
      <c r="O49" s="38">
        <v>22.469101940906331</v>
      </c>
      <c r="P49" s="38">
        <v>10.289300000000001</v>
      </c>
      <c r="Q49" s="38" t="s">
        <v>271</v>
      </c>
      <c r="R49" s="38">
        <v>10.622</v>
      </c>
      <c r="S49" s="38">
        <v>10.116400000000001</v>
      </c>
    </row>
    <row r="50" spans="1:19" ht="15" hidden="1" customHeight="1" outlineLevel="1">
      <c r="A50" s="9">
        <v>41730</v>
      </c>
      <c r="B50" s="38">
        <v>26.671220351176508</v>
      </c>
      <c r="C50" s="38">
        <v>26.467307553792519</v>
      </c>
      <c r="D50" s="38">
        <v>26.716338872701396</v>
      </c>
      <c r="E50" s="38">
        <v>25.781925813643461</v>
      </c>
      <c r="F50" s="38">
        <v>28.816424075782219</v>
      </c>
      <c r="G50" s="38">
        <v>20.885043598908808</v>
      </c>
      <c r="H50" s="38">
        <v>26.710704259182901</v>
      </c>
      <c r="I50" s="38">
        <v>26.466636119614126</v>
      </c>
      <c r="J50" s="38">
        <v>26.764396602479984</v>
      </c>
      <c r="K50" s="38">
        <v>25.781925813643461</v>
      </c>
      <c r="L50" s="38">
        <v>28.850869028375907</v>
      </c>
      <c r="M50" s="38">
        <v>21.591350307320141</v>
      </c>
      <c r="N50" s="38">
        <v>17.467068286650175</v>
      </c>
      <c r="O50" s="38">
        <v>26.538882309606002</v>
      </c>
      <c r="P50" s="38">
        <v>11.784340896625874</v>
      </c>
      <c r="Q50" s="38" t="s">
        <v>271</v>
      </c>
      <c r="R50" s="38">
        <v>11.1616</v>
      </c>
      <c r="S50" s="38">
        <v>11.960231333570908</v>
      </c>
    </row>
    <row r="51" spans="1:19" ht="15" hidden="1" customHeight="1" outlineLevel="1">
      <c r="A51" s="9">
        <v>41760</v>
      </c>
      <c r="B51" s="38">
        <v>26.251694427859789</v>
      </c>
      <c r="C51" s="38">
        <v>26.121762744855239</v>
      </c>
      <c r="D51" s="38">
        <v>26.276043288122505</v>
      </c>
      <c r="E51" s="38">
        <v>24.521605798358113</v>
      </c>
      <c r="F51" s="38">
        <v>29.913110682681875</v>
      </c>
      <c r="G51" s="38">
        <v>18.665537636193648</v>
      </c>
      <c r="H51" s="38">
        <v>26.39863135686813</v>
      </c>
      <c r="I51" s="38">
        <v>26.089090422309148</v>
      </c>
      <c r="J51" s="38">
        <v>26.456908501040118</v>
      </c>
      <c r="K51" s="38">
        <v>24.528575537805569</v>
      </c>
      <c r="L51" s="38">
        <v>30.131971004213391</v>
      </c>
      <c r="M51" s="38">
        <v>20.985668165314447</v>
      </c>
      <c r="N51" s="38">
        <v>13.623332219835209</v>
      </c>
      <c r="O51" s="38">
        <v>30.530609561797757</v>
      </c>
      <c r="P51" s="38">
        <v>11.728785425919337</v>
      </c>
      <c r="Q51" s="38">
        <v>11.158799999999999</v>
      </c>
      <c r="R51" s="38">
        <v>13.41766324179603</v>
      </c>
      <c r="S51" s="38">
        <v>10.652699999999999</v>
      </c>
    </row>
    <row r="52" spans="1:19" ht="15" hidden="1" customHeight="1" outlineLevel="1">
      <c r="A52" s="9">
        <v>41791</v>
      </c>
      <c r="B52" s="38">
        <v>22.590180440701886</v>
      </c>
      <c r="C52" s="38">
        <v>27.527235500186563</v>
      </c>
      <c r="D52" s="38">
        <v>22.085093013680034</v>
      </c>
      <c r="E52" s="38">
        <v>25.510118061611781</v>
      </c>
      <c r="F52" s="38">
        <v>16.724013346647691</v>
      </c>
      <c r="G52" s="38">
        <v>21.826916677306151</v>
      </c>
      <c r="H52" s="38">
        <v>22.60654954107606</v>
      </c>
      <c r="I52" s="38">
        <v>27.545938567809049</v>
      </c>
      <c r="J52" s="38">
        <v>22.103163141972423</v>
      </c>
      <c r="K52" s="38">
        <v>25.510118061611781</v>
      </c>
      <c r="L52" s="38">
        <v>16.728751406588493</v>
      </c>
      <c r="M52" s="38">
        <v>22.695761617372483</v>
      </c>
      <c r="N52" s="38">
        <v>13.774751894837269</v>
      </c>
      <c r="O52" s="38">
        <v>23.962690557129363</v>
      </c>
      <c r="P52" s="38">
        <v>10.187641397148784</v>
      </c>
      <c r="Q52" s="38" t="s">
        <v>271</v>
      </c>
      <c r="R52" s="38">
        <v>11.522538033536584</v>
      </c>
      <c r="S52" s="38">
        <v>9.7961311455108344</v>
      </c>
    </row>
    <row r="53" spans="1:19" ht="15" hidden="1" customHeight="1" outlineLevel="1">
      <c r="A53" s="9">
        <v>41821</v>
      </c>
      <c r="B53" s="38">
        <v>24.910697193786376</v>
      </c>
      <c r="C53" s="38">
        <v>27.086138073333029</v>
      </c>
      <c r="D53" s="38">
        <v>24.60779220057514</v>
      </c>
      <c r="E53" s="38">
        <v>24.036356942996637</v>
      </c>
      <c r="F53" s="38">
        <v>26.164109350427079</v>
      </c>
      <c r="G53" s="38">
        <v>20.517236093926382</v>
      </c>
      <c r="H53" s="38">
        <v>24.936598301470735</v>
      </c>
      <c r="I53" s="38">
        <v>27.113959880832248</v>
      </c>
      <c r="J53" s="38">
        <v>24.634623474999596</v>
      </c>
      <c r="K53" s="38">
        <v>24.038223524534967</v>
      </c>
      <c r="L53" s="38">
        <v>26.204506422145268</v>
      </c>
      <c r="M53" s="38">
        <v>20.701076675774392</v>
      </c>
      <c r="N53" s="38">
        <v>13.168415024702639</v>
      </c>
      <c r="O53" s="38">
        <v>22.331054293095864</v>
      </c>
      <c r="P53" s="38">
        <v>8.8023548247681909</v>
      </c>
      <c r="Q53" s="38">
        <v>18.074200000000001</v>
      </c>
      <c r="R53" s="38">
        <v>9.6447000000000003</v>
      </c>
      <c r="S53" s="38">
        <v>5.0618815158653181</v>
      </c>
    </row>
    <row r="54" spans="1:19" hidden="1" outlineLevel="1" collapsed="1">
      <c r="A54" s="9">
        <v>41852</v>
      </c>
      <c r="B54" s="38">
        <v>30.508332136962604</v>
      </c>
      <c r="C54" s="38">
        <v>26.928402313923137</v>
      </c>
      <c r="D54" s="38">
        <v>31.328705869893632</v>
      </c>
      <c r="E54" s="38">
        <v>31.276570988026528</v>
      </c>
      <c r="F54" s="38">
        <v>32.961526752520456</v>
      </c>
      <c r="G54" s="38">
        <v>24.027443691659116</v>
      </c>
      <c r="H54" s="38">
        <v>30.550016754935747</v>
      </c>
      <c r="I54" s="38">
        <v>26.950728565259972</v>
      </c>
      <c r="J54" s="38">
        <v>31.3703080182981</v>
      </c>
      <c r="K54" s="38">
        <v>31.276570988026528</v>
      </c>
      <c r="L54" s="38">
        <v>32.975769412104924</v>
      </c>
      <c r="M54" s="38">
        <v>24.255260510195448</v>
      </c>
      <c r="N54" s="38">
        <v>17.392091751265031</v>
      </c>
      <c r="O54" s="38">
        <v>24.042220501361641</v>
      </c>
      <c r="P54" s="38">
        <v>11.907518624383316</v>
      </c>
      <c r="Q54" s="38" t="s">
        <v>271</v>
      </c>
      <c r="R54" s="38">
        <v>11.345477423765894</v>
      </c>
      <c r="S54" s="38">
        <v>11.999291445032492</v>
      </c>
    </row>
    <row r="55" spans="1:19" hidden="1" outlineLevel="1">
      <c r="A55" s="9">
        <v>41883</v>
      </c>
      <c r="B55" s="38">
        <v>30.015834308396684</v>
      </c>
      <c r="C55" s="38">
        <v>27.822335465417591</v>
      </c>
      <c r="D55" s="38">
        <v>30.633467508401175</v>
      </c>
      <c r="E55" s="38">
        <v>29.738544961251073</v>
      </c>
      <c r="F55" s="38">
        <v>32.55261023430127</v>
      </c>
      <c r="G55" s="38">
        <v>22.374957222494551</v>
      </c>
      <c r="H55" s="38">
        <v>30.019246978223375</v>
      </c>
      <c r="I55" s="38">
        <v>27.758303776294888</v>
      </c>
      <c r="J55" s="38">
        <v>30.652037823647778</v>
      </c>
      <c r="K55" s="38">
        <v>29.741446532611139</v>
      </c>
      <c r="L55" s="38">
        <v>32.554333262031335</v>
      </c>
      <c r="M55" s="38">
        <v>22.5489357172791</v>
      </c>
      <c r="N55" s="38">
        <v>28.602864140164279</v>
      </c>
      <c r="O55" s="38">
        <v>36.959105214723927</v>
      </c>
      <c r="P55" s="38">
        <v>13.506980094576621</v>
      </c>
      <c r="Q55" s="38">
        <v>21.700399999999998</v>
      </c>
      <c r="R55" s="38">
        <v>9</v>
      </c>
      <c r="S55" s="38">
        <v>12.020561760660247</v>
      </c>
    </row>
    <row r="56" spans="1:19" hidden="1" outlineLevel="1" collapsed="1">
      <c r="A56" s="9">
        <v>41913</v>
      </c>
      <c r="B56" s="38">
        <v>30.670990447389872</v>
      </c>
      <c r="C56" s="38">
        <v>27.13079692628196</v>
      </c>
      <c r="D56" s="38">
        <v>31.734037731338521</v>
      </c>
      <c r="E56" s="38">
        <v>32.802607411733149</v>
      </c>
      <c r="F56" s="38">
        <v>33.077471032263055</v>
      </c>
      <c r="G56" s="38">
        <v>17.651585606163056</v>
      </c>
      <c r="H56" s="38">
        <v>30.849807951954201</v>
      </c>
      <c r="I56" s="38">
        <v>26.920282328589781</v>
      </c>
      <c r="J56" s="38">
        <v>32.009996915874972</v>
      </c>
      <c r="K56" s="38">
        <v>32.802607411733149</v>
      </c>
      <c r="L56" s="38">
        <v>33.12644701403206</v>
      </c>
      <c r="M56" s="38">
        <v>18.248264212866175</v>
      </c>
      <c r="N56" s="38">
        <v>21.892352982872634</v>
      </c>
      <c r="O56" s="38">
        <v>33.369579042191852</v>
      </c>
      <c r="P56" s="38">
        <v>14.927</v>
      </c>
      <c r="Q56" s="38" t="s">
        <v>271</v>
      </c>
      <c r="R56" s="38">
        <v>13.373199999999999</v>
      </c>
      <c r="S56" s="38">
        <v>15.057499999999999</v>
      </c>
    </row>
    <row r="57" spans="1:19" hidden="1" outlineLevel="1" collapsed="1">
      <c r="A57" s="9">
        <v>41944</v>
      </c>
      <c r="B57" s="38">
        <v>30.738516977117012</v>
      </c>
      <c r="C57" s="38">
        <v>27.603148359186608</v>
      </c>
      <c r="D57" s="38">
        <v>31.603401888775458</v>
      </c>
      <c r="E57" s="38">
        <v>30.794871336447116</v>
      </c>
      <c r="F57" s="38">
        <v>34.496162243401393</v>
      </c>
      <c r="G57" s="38">
        <v>16.484582514992205</v>
      </c>
      <c r="H57" s="38">
        <v>30.921473386543266</v>
      </c>
      <c r="I57" s="38">
        <v>27.597471658120909</v>
      </c>
      <c r="J57" s="38">
        <v>31.841392069761401</v>
      </c>
      <c r="K57" s="38">
        <v>30.794871336447116</v>
      </c>
      <c r="L57" s="38">
        <v>34.501790548467611</v>
      </c>
      <c r="M57" s="38">
        <v>17.781075785702612</v>
      </c>
      <c r="N57" s="38">
        <v>9.6633702686894516</v>
      </c>
      <c r="O57" s="38">
        <v>28.536162984536858</v>
      </c>
      <c r="P57" s="38">
        <v>6.2756838510254127</v>
      </c>
      <c r="Q57" s="38" t="s">
        <v>271</v>
      </c>
      <c r="R57" s="38">
        <v>14.272799999999998</v>
      </c>
      <c r="S57" s="38">
        <v>6.1453521910604723</v>
      </c>
    </row>
    <row r="58" spans="1:19" hidden="1" outlineLevel="1" collapsed="1">
      <c r="A58" s="9">
        <v>41974</v>
      </c>
      <c r="B58" s="38">
        <v>29.928668274927702</v>
      </c>
      <c r="C58" s="38">
        <v>28.170334910318761</v>
      </c>
      <c r="D58" s="38">
        <v>30.250504500920279</v>
      </c>
      <c r="E58" s="38">
        <v>30.19713678818723</v>
      </c>
      <c r="F58" s="38">
        <v>32.671688930124809</v>
      </c>
      <c r="G58" s="38">
        <v>16.352290494143475</v>
      </c>
      <c r="H58" s="38">
        <v>29.974827784663212</v>
      </c>
      <c r="I58" s="38">
        <v>28.171854191032939</v>
      </c>
      <c r="J58" s="38">
        <v>30.303105791267249</v>
      </c>
      <c r="K58" s="38">
        <v>30.204286842491978</v>
      </c>
      <c r="L58" s="38">
        <v>32.681998834835809</v>
      </c>
      <c r="M58" s="38">
        <v>16.673778002946385</v>
      </c>
      <c r="N58" s="38">
        <v>14.732701119934543</v>
      </c>
      <c r="O58" s="38">
        <v>27.958674695991153</v>
      </c>
      <c r="P58" s="38">
        <v>6.7401</v>
      </c>
      <c r="Q58" s="38">
        <v>13.9947</v>
      </c>
      <c r="R58" s="38">
        <v>14.206099999999998</v>
      </c>
      <c r="S58" s="38">
        <v>4.8499999999999996</v>
      </c>
    </row>
    <row r="59" spans="1:19" hidden="1" outlineLevel="1" collapsed="1">
      <c r="A59" s="9">
        <v>42005</v>
      </c>
      <c r="B59" s="38">
        <v>28.943568348951519</v>
      </c>
      <c r="C59" s="38">
        <v>28.912367857700605</v>
      </c>
      <c r="D59" s="38">
        <v>28.95750528253129</v>
      </c>
      <c r="E59" s="38">
        <v>29.06196387721576</v>
      </c>
      <c r="F59" s="38">
        <v>32.493591468308828</v>
      </c>
      <c r="G59" s="38">
        <v>16.184199788942646</v>
      </c>
      <c r="H59" s="38">
        <v>29.174107457312399</v>
      </c>
      <c r="I59" s="38">
        <v>28.913540323176775</v>
      </c>
      <c r="J59" s="38">
        <v>29.29150571687958</v>
      </c>
      <c r="K59" s="38">
        <v>29.06196387721576</v>
      </c>
      <c r="L59" s="38">
        <v>32.537886372271025</v>
      </c>
      <c r="M59" s="38">
        <v>16.7860880601757</v>
      </c>
      <c r="N59" s="38">
        <v>14.482395100068134</v>
      </c>
      <c r="O59" s="38">
        <v>28.705149426368255</v>
      </c>
      <c r="P59" s="38">
        <v>12.570399999999999</v>
      </c>
      <c r="Q59" s="38" t="s">
        <v>271</v>
      </c>
      <c r="R59" s="38">
        <v>9.6532</v>
      </c>
      <c r="S59" s="38">
        <v>12.7051</v>
      </c>
    </row>
    <row r="60" spans="1:19" hidden="1" outlineLevel="1" collapsed="1">
      <c r="A60" s="9">
        <v>42036</v>
      </c>
      <c r="B60" s="38">
        <v>27.953240233626591</v>
      </c>
      <c r="C60" s="38">
        <v>29.523630277225699</v>
      </c>
      <c r="D60" s="38">
        <v>27.427772051739332</v>
      </c>
      <c r="E60" s="38">
        <v>28.014794977823264</v>
      </c>
      <c r="F60" s="38">
        <v>33.535620329073105</v>
      </c>
      <c r="G60" s="38">
        <v>16.77164516539564</v>
      </c>
      <c r="H60" s="38">
        <v>28.217479395303183</v>
      </c>
      <c r="I60" s="38">
        <v>29.466427472076283</v>
      </c>
      <c r="J60" s="38">
        <v>27.79836425553059</v>
      </c>
      <c r="K60" s="38">
        <v>28.142085335913631</v>
      </c>
      <c r="L60" s="38">
        <v>33.632160856217226</v>
      </c>
      <c r="M60" s="38">
        <v>17.208097164656863</v>
      </c>
      <c r="N60" s="38">
        <v>15.500033066270493</v>
      </c>
      <c r="O60" s="38">
        <v>32.549022884161161</v>
      </c>
      <c r="P60" s="38">
        <v>10.583299999999999</v>
      </c>
      <c r="Q60" s="38">
        <v>0</v>
      </c>
      <c r="R60" s="38">
        <v>9.4629999999999992</v>
      </c>
      <c r="S60" s="38">
        <v>11.7644</v>
      </c>
    </row>
    <row r="61" spans="1:19" hidden="1" outlineLevel="1" collapsed="1">
      <c r="A61" s="9">
        <v>42064</v>
      </c>
      <c r="B61" s="38">
        <v>27.290449742611035</v>
      </c>
      <c r="C61" s="38">
        <v>28.931709610457236</v>
      </c>
      <c r="D61" s="38">
        <v>26.64626829392261</v>
      </c>
      <c r="E61" s="38">
        <v>29.668458164588536</v>
      </c>
      <c r="F61" s="38">
        <v>28.881954636567418</v>
      </c>
      <c r="G61" s="38">
        <v>14.165991972416013</v>
      </c>
      <c r="H61" s="38">
        <v>27.485281859803173</v>
      </c>
      <c r="I61" s="38">
        <v>28.943668862722557</v>
      </c>
      <c r="J61" s="38">
        <v>26.910746644740289</v>
      </c>
      <c r="K61" s="38">
        <v>29.945371348887715</v>
      </c>
      <c r="L61" s="38">
        <v>29.045107483470925</v>
      </c>
      <c r="M61" s="38">
        <v>14.215330665755898</v>
      </c>
      <c r="N61" s="38">
        <v>16.750672666589399</v>
      </c>
      <c r="O61" s="38">
        <v>28.176545725425626</v>
      </c>
      <c r="P61" s="38">
        <v>13.115830239189895</v>
      </c>
      <c r="Q61" s="38">
        <v>15</v>
      </c>
      <c r="R61" s="38">
        <v>9.7943999999999996</v>
      </c>
      <c r="S61" s="38">
        <v>13.23385730410069</v>
      </c>
    </row>
    <row r="62" spans="1:19" hidden="1" outlineLevel="1" collapsed="1">
      <c r="A62" s="9">
        <v>42095</v>
      </c>
      <c r="B62" s="38">
        <v>27.922633871934138</v>
      </c>
      <c r="C62" s="38">
        <v>30.877373765270523</v>
      </c>
      <c r="D62" s="38">
        <v>26.991268394822598</v>
      </c>
      <c r="E62" s="38">
        <v>28.509747828977535</v>
      </c>
      <c r="F62" s="38">
        <v>30.698830828205221</v>
      </c>
      <c r="G62" s="38">
        <v>14.195799423708946</v>
      </c>
      <c r="H62" s="38">
        <v>28.02085167553928</v>
      </c>
      <c r="I62" s="38">
        <v>30.98386485261322</v>
      </c>
      <c r="J62" s="38">
        <v>27.095179214990033</v>
      </c>
      <c r="K62" s="38">
        <v>28.5668856661718</v>
      </c>
      <c r="L62" s="38">
        <v>30.710931146915879</v>
      </c>
      <c r="M62" s="38">
        <v>14.309811148202909</v>
      </c>
      <c r="N62" s="38">
        <v>16.651306658062843</v>
      </c>
      <c r="O62" s="38">
        <v>24.060948349146109</v>
      </c>
      <c r="P62" s="38">
        <v>11.1328</v>
      </c>
      <c r="Q62" s="38">
        <v>15</v>
      </c>
      <c r="R62" s="38">
        <v>11.135</v>
      </c>
      <c r="S62" s="38">
        <v>10.0299</v>
      </c>
    </row>
    <row r="63" spans="1:19" hidden="1" outlineLevel="1" collapsed="1">
      <c r="A63" s="9">
        <v>42125</v>
      </c>
      <c r="B63" s="38">
        <v>29.421132976996677</v>
      </c>
      <c r="C63" s="38">
        <v>30.277876524173276</v>
      </c>
      <c r="D63" s="38">
        <v>29.061662834693443</v>
      </c>
      <c r="E63" s="38">
        <v>29.583698982319461</v>
      </c>
      <c r="F63" s="38">
        <v>32.803684039002363</v>
      </c>
      <c r="G63" s="38">
        <v>13.871700179310935</v>
      </c>
      <c r="H63" s="38">
        <v>29.739426048655233</v>
      </c>
      <c r="I63" s="38">
        <v>30.392897114698819</v>
      </c>
      <c r="J63" s="38">
        <v>29.463960648575213</v>
      </c>
      <c r="K63" s="38">
        <v>29.583698982319461</v>
      </c>
      <c r="L63" s="38">
        <v>33.302808625768101</v>
      </c>
      <c r="M63" s="38">
        <v>14.223914588901389</v>
      </c>
      <c r="N63" s="38">
        <v>13.812030917109364</v>
      </c>
      <c r="O63" s="38">
        <v>23.572405127750852</v>
      </c>
      <c r="P63" s="38">
        <v>10.571</v>
      </c>
      <c r="Q63" s="38" t="s">
        <v>271</v>
      </c>
      <c r="R63" s="38">
        <v>11.781499999999998</v>
      </c>
      <c r="S63" s="38">
        <v>9.0389999999999997</v>
      </c>
    </row>
    <row r="64" spans="1:19" hidden="1" outlineLevel="1" collapsed="1">
      <c r="A64" s="9">
        <v>42156</v>
      </c>
      <c r="B64" s="38">
        <v>29.199591479523974</v>
      </c>
      <c r="C64" s="38">
        <v>31.646236021818325</v>
      </c>
      <c r="D64" s="38">
        <v>28.267110864232382</v>
      </c>
      <c r="E64" s="38">
        <v>28.01184734497912</v>
      </c>
      <c r="F64" s="38">
        <v>31.175953335176104</v>
      </c>
      <c r="G64" s="38">
        <v>13.136487849817634</v>
      </c>
      <c r="H64" s="38">
        <v>29.229197428903984</v>
      </c>
      <c r="I64" s="38">
        <v>31.646866238226835</v>
      </c>
      <c r="J64" s="38">
        <v>28.317604642009634</v>
      </c>
      <c r="K64" s="38">
        <v>28.040962895516927</v>
      </c>
      <c r="L64" s="38">
        <v>31.225080919557296</v>
      </c>
      <c r="M64" s="38">
        <v>13.195272055658704</v>
      </c>
      <c r="N64" s="38">
        <v>24.03699886391566</v>
      </c>
      <c r="O64" s="38">
        <v>31.597220480727405</v>
      </c>
      <c r="P64" s="38">
        <v>10.072699999999999</v>
      </c>
      <c r="Q64" s="38">
        <v>12.0306</v>
      </c>
      <c r="R64" s="38">
        <v>11.752700000000001</v>
      </c>
      <c r="S64" s="38">
        <v>5.2469999999999999</v>
      </c>
    </row>
    <row r="65" spans="1:19" hidden="1" outlineLevel="1" collapsed="1">
      <c r="A65" s="9">
        <v>42186</v>
      </c>
      <c r="B65" s="38">
        <v>28.435551828907482</v>
      </c>
      <c r="C65" s="38">
        <v>30.76767022618538</v>
      </c>
      <c r="D65" s="38">
        <v>27.615248506122402</v>
      </c>
      <c r="E65" s="38">
        <v>24.799100764243224</v>
      </c>
      <c r="F65" s="38">
        <v>32.863365059741696</v>
      </c>
      <c r="G65" s="38">
        <v>17.416906114143785</v>
      </c>
      <c r="H65" s="38">
        <v>28.596275655737784</v>
      </c>
      <c r="I65" s="38">
        <v>30.738922489146454</v>
      </c>
      <c r="J65" s="38">
        <v>27.8440415781326</v>
      </c>
      <c r="K65" s="38">
        <v>25.013292070623169</v>
      </c>
      <c r="L65" s="38">
        <v>32.887276350312447</v>
      </c>
      <c r="M65" s="38">
        <v>17.728776464286728</v>
      </c>
      <c r="N65" s="38">
        <v>18.171273913439499</v>
      </c>
      <c r="O65" s="38">
        <v>32.453497154785673</v>
      </c>
      <c r="P65" s="38">
        <v>12.537135989940342</v>
      </c>
      <c r="Q65" s="38">
        <v>12.5</v>
      </c>
      <c r="R65" s="38">
        <v>14.2059</v>
      </c>
      <c r="S65" s="38">
        <v>12.437230555046394</v>
      </c>
    </row>
    <row r="66" spans="1:19" hidden="1" outlineLevel="1" collapsed="1">
      <c r="A66" s="9">
        <v>42217</v>
      </c>
      <c r="B66" s="38">
        <v>29.892640740163213</v>
      </c>
      <c r="C66" s="38">
        <v>32.504853787927011</v>
      </c>
      <c r="D66" s="38">
        <v>28.78850827316634</v>
      </c>
      <c r="E66" s="38">
        <v>27.709978960947179</v>
      </c>
      <c r="F66" s="38">
        <v>32.109225087961612</v>
      </c>
      <c r="G66" s="38">
        <v>15.903255189185572</v>
      </c>
      <c r="H66" s="38">
        <v>29.931777967936871</v>
      </c>
      <c r="I66" s="38">
        <v>32.567307995808008</v>
      </c>
      <c r="J66" s="38">
        <v>28.82988569021299</v>
      </c>
      <c r="K66" s="38">
        <v>27.709978960947179</v>
      </c>
      <c r="L66" s="38">
        <v>32.139340269421567</v>
      </c>
      <c r="M66" s="38">
        <v>15.967966207659684</v>
      </c>
      <c r="N66" s="38">
        <v>22.984744233540066</v>
      </c>
      <c r="O66" s="38">
        <v>27.846476672263307</v>
      </c>
      <c r="P66" s="38">
        <v>11.7347</v>
      </c>
      <c r="Q66" s="38" t="s">
        <v>271</v>
      </c>
      <c r="R66" s="38">
        <v>9.65</v>
      </c>
      <c r="S66" s="38">
        <v>12.5246</v>
      </c>
    </row>
    <row r="67" spans="1:19" hidden="1" outlineLevel="1" collapsed="1">
      <c r="A67" s="9">
        <v>42248</v>
      </c>
      <c r="B67" s="38">
        <v>30.757841548945969</v>
      </c>
      <c r="C67" s="38">
        <v>32.631019864899521</v>
      </c>
      <c r="D67" s="38">
        <v>29.917196668163854</v>
      </c>
      <c r="E67" s="38">
        <v>29.762159512262592</v>
      </c>
      <c r="F67" s="38">
        <v>32.656648429288296</v>
      </c>
      <c r="G67" s="38">
        <v>15.120513097661666</v>
      </c>
      <c r="H67" s="38">
        <v>30.790878089003236</v>
      </c>
      <c r="I67" s="38">
        <v>32.615280586637624</v>
      </c>
      <c r="J67" s="38">
        <v>29.978281099589356</v>
      </c>
      <c r="K67" s="38">
        <v>29.762159512262592</v>
      </c>
      <c r="L67" s="38">
        <v>32.697111243821361</v>
      </c>
      <c r="M67" s="38">
        <v>15.310751198540132</v>
      </c>
      <c r="N67" s="38">
        <v>24.14156274868418</v>
      </c>
      <c r="O67" s="38">
        <v>34.150583231556631</v>
      </c>
      <c r="P67" s="38">
        <v>6.5567000000000002</v>
      </c>
      <c r="Q67" s="38" t="s">
        <v>271</v>
      </c>
      <c r="R67" s="38">
        <v>9.65</v>
      </c>
      <c r="S67" s="38">
        <v>4.8776000000000002</v>
      </c>
    </row>
    <row r="68" spans="1:19" hidden="1" outlineLevel="1" collapsed="1">
      <c r="A68" s="9">
        <v>42278</v>
      </c>
      <c r="B68" s="38">
        <v>32.830364072615524</v>
      </c>
      <c r="C68" s="38">
        <v>33.575728398462246</v>
      </c>
      <c r="D68" s="38">
        <v>32.513529828937543</v>
      </c>
      <c r="E68" s="38">
        <v>30.44630022330773</v>
      </c>
      <c r="F68" s="38">
        <v>37.060671370092294</v>
      </c>
      <c r="G68" s="38">
        <v>14.858372719772976</v>
      </c>
      <c r="H68" s="38">
        <v>32.911641545512211</v>
      </c>
      <c r="I68" s="38">
        <v>33.587334668345171</v>
      </c>
      <c r="J68" s="38">
        <v>32.625327303969421</v>
      </c>
      <c r="K68" s="38">
        <v>30.44630022330773</v>
      </c>
      <c r="L68" s="38">
        <v>37.148791382184037</v>
      </c>
      <c r="M68" s="38">
        <v>15.085144103393185</v>
      </c>
      <c r="N68" s="38">
        <v>17.749111490789794</v>
      </c>
      <c r="O68" s="38">
        <v>32.029895764373045</v>
      </c>
      <c r="P68" s="38">
        <v>7.6537356189823154</v>
      </c>
      <c r="Q68" s="38" t="s">
        <v>271</v>
      </c>
      <c r="R68" s="38">
        <v>9.5</v>
      </c>
      <c r="S68" s="38">
        <v>6.4463626042577316</v>
      </c>
    </row>
    <row r="69" spans="1:19" hidden="1" outlineLevel="1" collapsed="1">
      <c r="A69" s="9">
        <v>42309</v>
      </c>
      <c r="B69" s="38">
        <v>33.277302928388032</v>
      </c>
      <c r="C69" s="38">
        <v>33.904921966852179</v>
      </c>
      <c r="D69" s="38">
        <v>33.058349368939723</v>
      </c>
      <c r="E69" s="38">
        <v>30.527128987114025</v>
      </c>
      <c r="F69" s="38">
        <v>37.204314457395824</v>
      </c>
      <c r="G69" s="38">
        <v>14.760975374542385</v>
      </c>
      <c r="H69" s="38">
        <v>33.396963219421188</v>
      </c>
      <c r="I69" s="38">
        <v>33.931843735258873</v>
      </c>
      <c r="J69" s="38">
        <v>33.211117253438744</v>
      </c>
      <c r="K69" s="38">
        <v>30.557035367029187</v>
      </c>
      <c r="L69" s="38">
        <v>37.333546939503272</v>
      </c>
      <c r="M69" s="38">
        <v>14.98775465868906</v>
      </c>
      <c r="N69" s="38">
        <v>17.02762302872566</v>
      </c>
      <c r="O69" s="38">
        <v>31.291275474257009</v>
      </c>
      <c r="P69" s="38">
        <v>9.0105000000000004</v>
      </c>
      <c r="Q69" s="38">
        <v>6.4602000000000004</v>
      </c>
      <c r="R69" s="38">
        <v>9.6042000000000005</v>
      </c>
      <c r="S69" s="38">
        <v>8.8318999999999992</v>
      </c>
    </row>
    <row r="70" spans="1:19" hidden="1" outlineLevel="1" collapsed="1">
      <c r="A70" s="9">
        <v>42339</v>
      </c>
      <c r="B70" s="38">
        <v>33.096387044550625</v>
      </c>
      <c r="C70" s="38">
        <v>34.444289973989754</v>
      </c>
      <c r="D70" s="38">
        <v>32.732339926499705</v>
      </c>
      <c r="E70" s="38">
        <v>32.20858277251434</v>
      </c>
      <c r="F70" s="38">
        <v>37.411800975781887</v>
      </c>
      <c r="G70" s="38">
        <v>12.159971952921367</v>
      </c>
      <c r="H70" s="38">
        <v>33.167229007362693</v>
      </c>
      <c r="I70" s="38">
        <v>34.410658701853102</v>
      </c>
      <c r="J70" s="38">
        <v>32.831188781868953</v>
      </c>
      <c r="K70" s="38">
        <v>32.208582620540334</v>
      </c>
      <c r="L70" s="38">
        <v>37.44199346514732</v>
      </c>
      <c r="M70" s="38">
        <v>12.244560486120335</v>
      </c>
      <c r="N70" s="38">
        <v>15.930951537560704</v>
      </c>
      <c r="O70" s="38">
        <v>43.468505431446104</v>
      </c>
      <c r="P70" s="38">
        <v>9.3835999999999995</v>
      </c>
      <c r="Q70" s="38">
        <v>26.000000000000004</v>
      </c>
      <c r="R70" s="38">
        <v>9.1173999999999999</v>
      </c>
      <c r="S70" s="38">
        <v>9.4247999999999994</v>
      </c>
    </row>
    <row r="71" spans="1:19" hidden="1" outlineLevel="1" collapsed="1">
      <c r="A71" s="9">
        <v>42370</v>
      </c>
      <c r="B71" s="38">
        <v>32.487615478373321</v>
      </c>
      <c r="C71" s="38">
        <v>33.943528949424866</v>
      </c>
      <c r="D71" s="38">
        <v>31.78830393870825</v>
      </c>
      <c r="E71" s="38">
        <v>31.415173205785823</v>
      </c>
      <c r="F71" s="38">
        <v>35.340401383362661</v>
      </c>
      <c r="G71" s="38">
        <v>14.510474874050198</v>
      </c>
      <c r="H71" s="38">
        <v>32.664697491082052</v>
      </c>
      <c r="I71" s="38">
        <v>33.9216332787407</v>
      </c>
      <c r="J71" s="38">
        <v>32.058951852062584</v>
      </c>
      <c r="K71" s="38">
        <v>31.496198021974514</v>
      </c>
      <c r="L71" s="38">
        <v>35.394535750894015</v>
      </c>
      <c r="M71" s="38">
        <v>15.147017628681251</v>
      </c>
      <c r="N71" s="38">
        <v>16.03969241043524</v>
      </c>
      <c r="O71" s="38">
        <v>36.522582256321982</v>
      </c>
      <c r="P71" s="38">
        <v>8.9674999999999994</v>
      </c>
      <c r="Q71" s="38">
        <v>11.5</v>
      </c>
      <c r="R71" s="38">
        <v>14.6972</v>
      </c>
      <c r="S71" s="38">
        <v>7.6410999999999998</v>
      </c>
    </row>
    <row r="72" spans="1:19" hidden="1" outlineLevel="1" collapsed="1">
      <c r="A72" s="9">
        <v>42401</v>
      </c>
      <c r="B72" s="38">
        <v>32.667166151131433</v>
      </c>
      <c r="C72" s="38">
        <v>33.685355407538175</v>
      </c>
      <c r="D72" s="38">
        <v>32.352143725993841</v>
      </c>
      <c r="E72" s="38">
        <v>32.519059601777563</v>
      </c>
      <c r="F72" s="38">
        <v>36.709541400310549</v>
      </c>
      <c r="G72" s="38">
        <v>10.948690702566092</v>
      </c>
      <c r="H72" s="38">
        <v>32.825183140179682</v>
      </c>
      <c r="I72" s="38">
        <v>33.658710183605969</v>
      </c>
      <c r="J72" s="38">
        <v>32.566370939093787</v>
      </c>
      <c r="K72" s="38">
        <v>32.519059601777563</v>
      </c>
      <c r="L72" s="38">
        <v>36.726201395975899</v>
      </c>
      <c r="M72" s="38">
        <v>11.2533483639933</v>
      </c>
      <c r="N72" s="38">
        <v>11.98805375873485</v>
      </c>
      <c r="O72" s="38">
        <v>39.07921332990032</v>
      </c>
      <c r="P72" s="38">
        <v>7.0819000000000001</v>
      </c>
      <c r="Q72" s="38" t="s">
        <v>271</v>
      </c>
      <c r="R72" s="38">
        <v>10.1683</v>
      </c>
      <c r="S72" s="38">
        <v>6.9509999999999996</v>
      </c>
    </row>
    <row r="73" spans="1:19" hidden="1" outlineLevel="1" collapsed="1">
      <c r="A73" s="9">
        <v>42430</v>
      </c>
      <c r="B73" s="38">
        <v>31.633851895272318</v>
      </c>
      <c r="C73" s="38">
        <v>32.954110770295962</v>
      </c>
      <c r="D73" s="38">
        <v>31.213543024579163</v>
      </c>
      <c r="E73" s="38">
        <v>29.655460524106708</v>
      </c>
      <c r="F73" s="38">
        <v>34.366073621567111</v>
      </c>
      <c r="G73" s="38">
        <v>18.858513693275452</v>
      </c>
      <c r="H73" s="38">
        <v>31.832805364487321</v>
      </c>
      <c r="I73" s="38">
        <v>32.924844172571262</v>
      </c>
      <c r="J73" s="38">
        <v>31.482467582275198</v>
      </c>
      <c r="K73" s="38">
        <v>29.679494020069729</v>
      </c>
      <c r="L73" s="38">
        <v>34.599990397643445</v>
      </c>
      <c r="M73" s="38">
        <v>19.733524865180655</v>
      </c>
      <c r="N73" s="38">
        <v>11.998784589481755</v>
      </c>
      <c r="O73" s="38">
        <v>40.197072318910649</v>
      </c>
      <c r="P73" s="38">
        <v>8.9670419120099449</v>
      </c>
      <c r="Q73" s="38">
        <v>12.000000000000002</v>
      </c>
      <c r="R73" s="38">
        <v>12.855700000000001</v>
      </c>
      <c r="S73" s="38">
        <v>4.5403692573660654</v>
      </c>
    </row>
    <row r="74" spans="1:19" hidden="1" outlineLevel="1" collapsed="1">
      <c r="A74" s="9">
        <v>42461</v>
      </c>
      <c r="B74" s="38">
        <v>29.857093580641394</v>
      </c>
      <c r="C74" s="38">
        <v>33.225579508667181</v>
      </c>
      <c r="D74" s="38">
        <v>28.876110478722964</v>
      </c>
      <c r="E74" s="38">
        <v>29.6735284587206</v>
      </c>
      <c r="F74" s="38">
        <v>32.962609811307118</v>
      </c>
      <c r="G74" s="38">
        <v>13.587305418661561</v>
      </c>
      <c r="H74" s="38">
        <v>29.943424511259362</v>
      </c>
      <c r="I74" s="38">
        <v>33.19732373532387</v>
      </c>
      <c r="J74" s="38">
        <v>28.992798596285965</v>
      </c>
      <c r="K74" s="38">
        <v>29.6735284587206</v>
      </c>
      <c r="L74" s="38">
        <v>33.124885921912991</v>
      </c>
      <c r="M74" s="38">
        <v>13.662889654573311</v>
      </c>
      <c r="N74" s="38">
        <v>13.567192792710568</v>
      </c>
      <c r="O74" s="38">
        <v>43.47946461139896</v>
      </c>
      <c r="P74" s="38">
        <v>9.5871999999999993</v>
      </c>
      <c r="Q74" s="38" t="s">
        <v>271</v>
      </c>
      <c r="R74" s="38">
        <v>10.0634</v>
      </c>
      <c r="S74" s="38">
        <v>8.8854000000000006</v>
      </c>
    </row>
    <row r="75" spans="1:19" hidden="1" outlineLevel="1" collapsed="1">
      <c r="A75" s="9">
        <v>42491</v>
      </c>
      <c r="B75" s="38">
        <v>32.080176919617998</v>
      </c>
      <c r="C75" s="38">
        <v>31.538274174728347</v>
      </c>
      <c r="D75" s="38">
        <v>32.267749690080997</v>
      </c>
      <c r="E75" s="38">
        <v>31.92914814688201</v>
      </c>
      <c r="F75" s="38">
        <v>35.591789247154793</v>
      </c>
      <c r="G75" s="38">
        <v>14.45722320178429</v>
      </c>
      <c r="H75" s="38">
        <v>32.110172110122065</v>
      </c>
      <c r="I75" s="38">
        <v>31.470641586920774</v>
      </c>
      <c r="J75" s="38">
        <v>32.330770942667854</v>
      </c>
      <c r="K75" s="38">
        <v>31.92914814688201</v>
      </c>
      <c r="L75" s="38">
        <v>35.636564716644358</v>
      </c>
      <c r="M75" s="38">
        <v>14.526086507612709</v>
      </c>
      <c r="N75" s="38">
        <v>24.253715265700485</v>
      </c>
      <c r="O75" s="38">
        <v>41.877548392906974</v>
      </c>
      <c r="P75" s="38">
        <v>10.5313</v>
      </c>
      <c r="Q75" s="38" t="s">
        <v>271</v>
      </c>
      <c r="R75" s="38">
        <v>8.9626999999999999</v>
      </c>
      <c r="S75" s="38">
        <v>11.2515</v>
      </c>
    </row>
    <row r="76" spans="1:19" hidden="1" outlineLevel="1" collapsed="1">
      <c r="A76" s="9">
        <v>42522</v>
      </c>
      <c r="B76" s="38">
        <v>33.994657414297286</v>
      </c>
      <c r="C76" s="38">
        <v>31.134198736765189</v>
      </c>
      <c r="D76" s="38">
        <v>34.725958557750403</v>
      </c>
      <c r="E76" s="38">
        <v>32.650675203113856</v>
      </c>
      <c r="F76" s="38">
        <v>36.935579737675745</v>
      </c>
      <c r="G76" s="38">
        <v>17.48299127125394</v>
      </c>
      <c r="H76" s="38">
        <v>34.035986670697127</v>
      </c>
      <c r="I76" s="38">
        <v>31.108431353229104</v>
      </c>
      <c r="J76" s="38">
        <v>34.782642189288424</v>
      </c>
      <c r="K76" s="38">
        <v>32.650675203113856</v>
      </c>
      <c r="L76" s="38">
        <v>37.012649102540131</v>
      </c>
      <c r="M76" s="38">
        <v>17.512157701512312</v>
      </c>
      <c r="N76" s="38">
        <v>19.696337164287442</v>
      </c>
      <c r="O76" s="38">
        <v>36.422669460487398</v>
      </c>
      <c r="P76" s="38">
        <v>10.9434</v>
      </c>
      <c r="Q76" s="38" t="s">
        <v>271</v>
      </c>
      <c r="R76" s="38">
        <v>10.050000000000001</v>
      </c>
      <c r="S76" s="38">
        <v>14.454800000000001</v>
      </c>
    </row>
    <row r="77" spans="1:19" hidden="1" outlineLevel="1" collapsed="1">
      <c r="A77" s="9">
        <v>42552</v>
      </c>
      <c r="B77" s="38">
        <v>30.525223792374547</v>
      </c>
      <c r="C77" s="38">
        <v>29.831307310102989</v>
      </c>
      <c r="D77" s="38">
        <v>30.703377148961721</v>
      </c>
      <c r="E77" s="38">
        <v>31.629099023581663</v>
      </c>
      <c r="F77" s="38">
        <v>32.27258164364715</v>
      </c>
      <c r="G77" s="38">
        <v>15.143262509390352</v>
      </c>
      <c r="H77" s="38">
        <v>30.523927008874661</v>
      </c>
      <c r="I77" s="38">
        <v>29.763953396003913</v>
      </c>
      <c r="J77" s="38">
        <v>30.718021152774952</v>
      </c>
      <c r="K77" s="38">
        <v>31.629099023581663</v>
      </c>
      <c r="L77" s="38">
        <v>32.300182738219476</v>
      </c>
      <c r="M77" s="38">
        <v>15.143262509390352</v>
      </c>
      <c r="N77" s="38">
        <v>31.171997949402005</v>
      </c>
      <c r="O77" s="38">
        <v>40.130449484668901</v>
      </c>
      <c r="P77" s="38">
        <v>10.0739</v>
      </c>
      <c r="Q77" s="38" t="s">
        <v>271</v>
      </c>
      <c r="R77" s="38">
        <v>10.0739</v>
      </c>
      <c r="S77" s="38" t="s">
        <v>271</v>
      </c>
    </row>
    <row r="78" spans="1:19" hidden="1" outlineLevel="1" collapsed="1">
      <c r="A78" s="9">
        <v>42583</v>
      </c>
      <c r="B78" s="38">
        <v>30.22665834346358</v>
      </c>
      <c r="C78" s="38">
        <v>29.10120036666844</v>
      </c>
      <c r="D78" s="38">
        <v>30.591252093309716</v>
      </c>
      <c r="E78" s="38">
        <v>31.629330495329089</v>
      </c>
      <c r="F78" s="38">
        <v>31.363267737113887</v>
      </c>
      <c r="G78" s="38">
        <v>17.924508748147517</v>
      </c>
      <c r="H78" s="38">
        <v>30.23281259941432</v>
      </c>
      <c r="I78" s="38">
        <v>29.046506154581397</v>
      </c>
      <c r="J78" s="38">
        <v>30.615590403472481</v>
      </c>
      <c r="K78" s="38">
        <v>31.629330495329089</v>
      </c>
      <c r="L78" s="38">
        <v>31.386915006372995</v>
      </c>
      <c r="M78" s="38">
        <v>17.966715080681958</v>
      </c>
      <c r="N78" s="38">
        <v>27.59851265503622</v>
      </c>
      <c r="O78" s="38">
        <v>38.87922974470014</v>
      </c>
      <c r="P78" s="38">
        <v>12.092999999999998</v>
      </c>
      <c r="Q78" s="38" t="s">
        <v>271</v>
      </c>
      <c r="R78" s="38">
        <v>10.09</v>
      </c>
      <c r="S78" s="38">
        <v>13.950000000000001</v>
      </c>
    </row>
    <row r="79" spans="1:19" hidden="1" outlineLevel="1" collapsed="1">
      <c r="A79" s="9">
        <v>42614</v>
      </c>
      <c r="B79" s="38">
        <v>30.114090168437468</v>
      </c>
      <c r="C79" s="38">
        <v>29.162051892169448</v>
      </c>
      <c r="D79" s="38">
        <v>30.352666087080383</v>
      </c>
      <c r="E79" s="38">
        <v>32.43492449540372</v>
      </c>
      <c r="F79" s="38">
        <v>31.058708278803998</v>
      </c>
      <c r="G79" s="38">
        <v>17.596676981370987</v>
      </c>
      <c r="H79" s="38">
        <v>30.221361805891199</v>
      </c>
      <c r="I79" s="38">
        <v>29.049807811969373</v>
      </c>
      <c r="J79" s="38">
        <v>30.515403603053745</v>
      </c>
      <c r="K79" s="38">
        <v>32.43492449540372</v>
      </c>
      <c r="L79" s="38">
        <v>31.147041099986819</v>
      </c>
      <c r="M79" s="38">
        <v>18.043884580330534</v>
      </c>
      <c r="N79" s="38">
        <v>16.823360277985838</v>
      </c>
      <c r="O79" s="38">
        <v>46.284525666957279</v>
      </c>
      <c r="P79" s="38">
        <v>11.0808</v>
      </c>
      <c r="Q79" s="38" t="s">
        <v>271</v>
      </c>
      <c r="R79" s="38">
        <v>10.099299999999999</v>
      </c>
      <c r="S79" s="38">
        <v>11.453200000000001</v>
      </c>
    </row>
    <row r="80" spans="1:19" hidden="1" outlineLevel="1" collapsed="1">
      <c r="A80" s="9">
        <v>42644</v>
      </c>
      <c r="B80" s="38">
        <v>29.880140156302307</v>
      </c>
      <c r="C80" s="38">
        <v>26.559061244343894</v>
      </c>
      <c r="D80" s="38">
        <v>30.612610252123854</v>
      </c>
      <c r="E80" s="38">
        <v>32.416995691843979</v>
      </c>
      <c r="F80" s="38">
        <v>30.65885926956787</v>
      </c>
      <c r="G80" s="38">
        <v>19.368128345981393</v>
      </c>
      <c r="H80" s="38">
        <v>29.883719905746258</v>
      </c>
      <c r="I80" s="38">
        <v>26.512227027203224</v>
      </c>
      <c r="J80" s="38">
        <v>30.6253156185983</v>
      </c>
      <c r="K80" s="38">
        <v>32.437898281725033</v>
      </c>
      <c r="L80" s="38">
        <v>30.668863847850105</v>
      </c>
      <c r="M80" s="38">
        <v>19.368128345981393</v>
      </c>
      <c r="N80" s="38">
        <v>26.69328592475302</v>
      </c>
      <c r="O80" s="38">
        <v>40.719045461638494</v>
      </c>
      <c r="P80" s="38">
        <v>10.9148</v>
      </c>
      <c r="Q80" s="38">
        <v>11.5314</v>
      </c>
      <c r="R80" s="38">
        <v>10.09</v>
      </c>
      <c r="S80" s="38" t="s">
        <v>271</v>
      </c>
    </row>
    <row r="81" spans="1:19" hidden="1" outlineLevel="1" collapsed="1">
      <c r="A81" s="9">
        <v>42675</v>
      </c>
      <c r="B81" s="38">
        <v>29.45888243740265</v>
      </c>
      <c r="C81" s="38">
        <v>27.095841481487216</v>
      </c>
      <c r="D81" s="38">
        <v>30.044661876503852</v>
      </c>
      <c r="E81" s="38">
        <v>32.531543703635904</v>
      </c>
      <c r="F81" s="38">
        <v>29.733324397491796</v>
      </c>
      <c r="G81" s="38">
        <v>18.74478845799478</v>
      </c>
      <c r="H81" s="38">
        <v>29.46391548877321</v>
      </c>
      <c r="I81" s="38">
        <v>27.036881903242449</v>
      </c>
      <c r="J81" s="38">
        <v>30.06359455448322</v>
      </c>
      <c r="K81" s="38">
        <v>32.534092377817359</v>
      </c>
      <c r="L81" s="38">
        <v>29.734367377234623</v>
      </c>
      <c r="M81" s="38">
        <v>18.859912218056692</v>
      </c>
      <c r="N81" s="38">
        <v>26.556565843484066</v>
      </c>
      <c r="O81" s="38">
        <v>40.641676139410187</v>
      </c>
      <c r="P81" s="38">
        <v>12.587999999999999</v>
      </c>
      <c r="Q81" s="38">
        <v>24.052199999999999</v>
      </c>
      <c r="R81" s="38">
        <v>10</v>
      </c>
      <c r="S81" s="38">
        <v>11.3804</v>
      </c>
    </row>
    <row r="82" spans="1:19" hidden="1" outlineLevel="1" collapsed="1">
      <c r="A82" s="9">
        <v>42705</v>
      </c>
      <c r="B82" s="38">
        <v>28.610935175285483</v>
      </c>
      <c r="C82" s="38">
        <v>28.143775529820399</v>
      </c>
      <c r="D82" s="38">
        <v>28.7091790069138</v>
      </c>
      <c r="E82" s="38">
        <v>31.880959222509713</v>
      </c>
      <c r="F82" s="38">
        <v>28.360936386810042</v>
      </c>
      <c r="G82" s="38">
        <v>15.754138481647608</v>
      </c>
      <c r="H82" s="38">
        <v>28.612079701185422</v>
      </c>
      <c r="I82" s="38">
        <v>28.072001627527261</v>
      </c>
      <c r="J82" s="38">
        <v>28.724963919678601</v>
      </c>
      <c r="K82" s="38">
        <v>31.881057595863997</v>
      </c>
      <c r="L82" s="38">
        <v>28.360936386810042</v>
      </c>
      <c r="M82" s="38">
        <v>15.852369858632228</v>
      </c>
      <c r="N82" s="38">
        <v>27.936311122879751</v>
      </c>
      <c r="O82" s="38">
        <v>38.951458403351722</v>
      </c>
      <c r="P82" s="38">
        <v>6.4675000000000002</v>
      </c>
      <c r="Q82" s="38">
        <v>20.630400000000002</v>
      </c>
      <c r="R82" s="38" t="s">
        <v>271</v>
      </c>
      <c r="S82" s="38">
        <v>6.3719999999999999</v>
      </c>
    </row>
    <row r="83" spans="1:19" hidden="1" outlineLevel="1" collapsed="1">
      <c r="A83" s="9">
        <v>42736</v>
      </c>
      <c r="B83" s="38">
        <v>28.69061253614754</v>
      </c>
      <c r="C83" s="38">
        <v>27.21010014609973</v>
      </c>
      <c r="D83" s="38">
        <v>29.06953374455653</v>
      </c>
      <c r="E83" s="38">
        <v>31.851532058333834</v>
      </c>
      <c r="F83" s="38">
        <v>28.281660447974453</v>
      </c>
      <c r="G83" s="38">
        <v>17.42681947452531</v>
      </c>
      <c r="H83" s="38">
        <v>28.699145263334003</v>
      </c>
      <c r="I83" s="38">
        <v>27.14482234332467</v>
      </c>
      <c r="J83" s="38">
        <v>29.095288681857383</v>
      </c>
      <c r="K83" s="38">
        <v>31.851532058333834</v>
      </c>
      <c r="L83" s="38">
        <v>28.318509737627913</v>
      </c>
      <c r="M83" s="38">
        <v>17.454376532003852</v>
      </c>
      <c r="N83" s="38">
        <v>24.913913431958161</v>
      </c>
      <c r="O83" s="38">
        <v>38.827853550395162</v>
      </c>
      <c r="P83" s="38">
        <v>10.597899999999997</v>
      </c>
      <c r="Q83" s="38" t="s">
        <v>271</v>
      </c>
      <c r="R83" s="38">
        <v>10.7241</v>
      </c>
      <c r="S83" s="38">
        <v>9.74</v>
      </c>
    </row>
    <row r="84" spans="1:19" hidden="1" outlineLevel="1" collapsed="1">
      <c r="A84" s="9">
        <v>42767</v>
      </c>
      <c r="B84" s="38">
        <v>29.16648042390457</v>
      </c>
      <c r="C84" s="38">
        <v>27.819427619669053</v>
      </c>
      <c r="D84" s="38">
        <v>29.687793981414988</v>
      </c>
      <c r="E84" s="38">
        <v>31.560231094222832</v>
      </c>
      <c r="F84" s="38">
        <v>29.564642037291584</v>
      </c>
      <c r="G84" s="38">
        <v>18.230772871724987</v>
      </c>
      <c r="H84" s="38">
        <v>29.166835888385307</v>
      </c>
      <c r="I84" s="38">
        <v>27.774740890068632</v>
      </c>
      <c r="J84" s="38">
        <v>29.704096660987876</v>
      </c>
      <c r="K84" s="38">
        <v>31.560231094222832</v>
      </c>
      <c r="L84" s="38">
        <v>29.564642037291584</v>
      </c>
      <c r="M84" s="38">
        <v>18.334025555472429</v>
      </c>
      <c r="N84" s="38">
        <v>28.943202745704877</v>
      </c>
      <c r="O84" s="38">
        <v>39.809225626544297</v>
      </c>
      <c r="P84" s="38">
        <v>11.3467</v>
      </c>
      <c r="Q84" s="38" t="s">
        <v>271</v>
      </c>
      <c r="R84" s="38" t="s">
        <v>271</v>
      </c>
      <c r="S84" s="38">
        <v>11.3467</v>
      </c>
    </row>
    <row r="85" spans="1:19" hidden="1" outlineLevel="1" collapsed="1">
      <c r="A85" s="9">
        <v>42795</v>
      </c>
      <c r="B85" s="38">
        <v>28.83226891135299</v>
      </c>
      <c r="C85" s="38">
        <v>27.93782393204938</v>
      </c>
      <c r="D85" s="38">
        <v>29.098693739278975</v>
      </c>
      <c r="E85" s="38">
        <v>31.025742295318</v>
      </c>
      <c r="F85" s="38">
        <v>28.986682529048455</v>
      </c>
      <c r="G85" s="38">
        <v>19.610748372748859</v>
      </c>
      <c r="H85" s="38">
        <v>28.771484225083935</v>
      </c>
      <c r="I85" s="38">
        <v>27.6469261309974</v>
      </c>
      <c r="J85" s="38">
        <v>29.098693739278975</v>
      </c>
      <c r="K85" s="38">
        <v>31.025742295318</v>
      </c>
      <c r="L85" s="38">
        <v>28.986682529048455</v>
      </c>
      <c r="M85" s="38">
        <v>19.610748372748859</v>
      </c>
      <c r="N85" s="38">
        <v>40.167463036418027</v>
      </c>
      <c r="O85" s="38">
        <v>40.167463036418027</v>
      </c>
      <c r="P85" s="38" t="s">
        <v>271</v>
      </c>
      <c r="Q85" s="38" t="s">
        <v>271</v>
      </c>
      <c r="R85" s="38" t="s">
        <v>271</v>
      </c>
      <c r="S85" s="38" t="s">
        <v>271</v>
      </c>
    </row>
    <row r="86" spans="1:19" hidden="1" outlineLevel="1" collapsed="1">
      <c r="A86" s="9">
        <v>42826</v>
      </c>
      <c r="B86" s="38">
        <v>28.923876590669803</v>
      </c>
      <c r="C86" s="38">
        <v>27.558982164707089</v>
      </c>
      <c r="D86" s="38">
        <v>29.241450094812649</v>
      </c>
      <c r="E86" s="38">
        <v>30.517588770929475</v>
      </c>
      <c r="F86" s="38">
        <v>29.463450661267732</v>
      </c>
      <c r="G86" s="38">
        <v>19.565879525898932</v>
      </c>
      <c r="H86" s="38">
        <v>28.945842730910798</v>
      </c>
      <c r="I86" s="38">
        <v>27.525449522801999</v>
      </c>
      <c r="J86" s="38">
        <v>29.275971611104964</v>
      </c>
      <c r="K86" s="38">
        <v>30.530793667328691</v>
      </c>
      <c r="L86" s="38">
        <v>29.463450661267732</v>
      </c>
      <c r="M86" s="38">
        <v>19.816511794801741</v>
      </c>
      <c r="N86" s="38">
        <v>17.828423036456414</v>
      </c>
      <c r="O86" s="38">
        <v>39.223460946517896</v>
      </c>
      <c r="P86" s="38">
        <v>9.7764000000000006</v>
      </c>
      <c r="Q86" s="38">
        <v>11.24</v>
      </c>
      <c r="R86" s="38" t="s">
        <v>271</v>
      </c>
      <c r="S86" s="38">
        <v>9.5303000000000004</v>
      </c>
    </row>
    <row r="87" spans="1:19" hidden="1" outlineLevel="1" collapsed="1">
      <c r="A87" s="9">
        <v>42856</v>
      </c>
      <c r="B87" s="38">
        <v>28.674349696091468</v>
      </c>
      <c r="C87" s="38">
        <v>27.823187542478053</v>
      </c>
      <c r="D87" s="38">
        <v>28.90340228798609</v>
      </c>
      <c r="E87" s="38">
        <v>30.417277000876609</v>
      </c>
      <c r="F87" s="38">
        <v>29.108737217892788</v>
      </c>
      <c r="G87" s="38">
        <v>18.659567827765958</v>
      </c>
      <c r="H87" s="38">
        <v>28.723600503385985</v>
      </c>
      <c r="I87" s="38">
        <v>27.790002085173864</v>
      </c>
      <c r="J87" s="38">
        <v>28.975019689491457</v>
      </c>
      <c r="K87" s="38">
        <v>30.605859682510065</v>
      </c>
      <c r="L87" s="38">
        <v>29.108737217892788</v>
      </c>
      <c r="M87" s="38">
        <v>18.684181665141409</v>
      </c>
      <c r="N87" s="38">
        <v>15.790832627146237</v>
      </c>
      <c r="O87" s="38">
        <v>38.372217961466745</v>
      </c>
      <c r="P87" s="38">
        <v>11.013199999999999</v>
      </c>
      <c r="Q87" s="38">
        <v>10.574400000000001</v>
      </c>
      <c r="R87" s="38" t="s">
        <v>271</v>
      </c>
      <c r="S87" s="38">
        <v>14.744899999999999</v>
      </c>
    </row>
    <row r="88" spans="1:19" hidden="1" outlineLevel="1" collapsed="1">
      <c r="A88" s="9">
        <v>42887</v>
      </c>
      <c r="B88" s="38">
        <v>28.670908620591128</v>
      </c>
      <c r="C88" s="38">
        <v>27.254983305877815</v>
      </c>
      <c r="D88" s="38">
        <v>29.031471908297132</v>
      </c>
      <c r="E88" s="38">
        <v>30.251349151688331</v>
      </c>
      <c r="F88" s="38">
        <v>29.429794637986742</v>
      </c>
      <c r="G88" s="38">
        <v>20.25442742603104</v>
      </c>
      <c r="H88" s="38">
        <v>28.669396182105118</v>
      </c>
      <c r="I88" s="38">
        <v>27.207893236011298</v>
      </c>
      <c r="J88" s="38">
        <v>29.040589600495064</v>
      </c>
      <c r="K88" s="38">
        <v>30.251349151688331</v>
      </c>
      <c r="L88" s="38">
        <v>29.429794637986742</v>
      </c>
      <c r="M88" s="38">
        <v>20.310639265448074</v>
      </c>
      <c r="N88" s="38">
        <v>30.056124638806903</v>
      </c>
      <c r="O88" s="38">
        <v>41.939722037141742</v>
      </c>
      <c r="P88" s="38">
        <v>12.572699999999999</v>
      </c>
      <c r="Q88" s="38" t="s">
        <v>271</v>
      </c>
      <c r="R88" s="38" t="s">
        <v>271</v>
      </c>
      <c r="S88" s="38">
        <v>12.572699999999999</v>
      </c>
    </row>
    <row r="89" spans="1:19" hidden="1" outlineLevel="1" collapsed="1">
      <c r="A89" s="9">
        <v>42917</v>
      </c>
      <c r="B89" s="38">
        <v>27.979843476997484</v>
      </c>
      <c r="C89" s="38">
        <v>27.942270355075639</v>
      </c>
      <c r="D89" s="38">
        <v>27.988160092139218</v>
      </c>
      <c r="E89" s="38">
        <v>29.0542757275499</v>
      </c>
      <c r="F89" s="38">
        <v>28.055274726576116</v>
      </c>
      <c r="G89" s="38">
        <v>21.005837585843469</v>
      </c>
      <c r="H89" s="38">
        <v>27.972137467681932</v>
      </c>
      <c r="I89" s="38">
        <v>27.893592162525088</v>
      </c>
      <c r="J89" s="38">
        <v>27.989407187005767</v>
      </c>
      <c r="K89" s="38">
        <v>29.0542757275499</v>
      </c>
      <c r="L89" s="38">
        <v>28.057489693525856</v>
      </c>
      <c r="M89" s="38">
        <v>21.005837585843469</v>
      </c>
      <c r="N89" s="38">
        <v>44.965242131632884</v>
      </c>
      <c r="O89" s="38">
        <v>50.482588597781053</v>
      </c>
      <c r="P89" s="38">
        <v>13.2446</v>
      </c>
      <c r="Q89" s="38" t="s">
        <v>271</v>
      </c>
      <c r="R89" s="38">
        <v>13.2446</v>
      </c>
      <c r="S89" s="38" t="s">
        <v>271</v>
      </c>
    </row>
    <row r="90" spans="1:19" hidden="1" outlineLevel="1" collapsed="1">
      <c r="A90" s="9">
        <v>42948</v>
      </c>
      <c r="B90" s="38">
        <v>27.358229425053288</v>
      </c>
      <c r="C90" s="38">
        <v>26.982196037823208</v>
      </c>
      <c r="D90" s="38">
        <v>27.445657925975752</v>
      </c>
      <c r="E90" s="38">
        <v>28.133734662285956</v>
      </c>
      <c r="F90" s="38">
        <v>28.064193586001913</v>
      </c>
      <c r="G90" s="38">
        <v>19.237694443392847</v>
      </c>
      <c r="H90" s="38">
        <v>27.380736162697247</v>
      </c>
      <c r="I90" s="38">
        <v>26.954653869203096</v>
      </c>
      <c r="J90" s="38">
        <v>27.47993629947468</v>
      </c>
      <c r="K90" s="38">
        <v>28.133734662285956</v>
      </c>
      <c r="L90" s="38">
        <v>28.102098003687257</v>
      </c>
      <c r="M90" s="38">
        <v>19.311210640211808</v>
      </c>
      <c r="N90" s="38">
        <v>16.562935446970172</v>
      </c>
      <c r="O90" s="38">
        <v>47.855563344193008</v>
      </c>
      <c r="P90" s="38">
        <v>12.3286</v>
      </c>
      <c r="Q90" s="38" t="s">
        <v>271</v>
      </c>
      <c r="R90" s="38">
        <v>10.667199999999999</v>
      </c>
      <c r="S90" s="38">
        <v>14.232200000000001</v>
      </c>
    </row>
    <row r="91" spans="1:19" hidden="1" outlineLevel="1" collapsed="1">
      <c r="A91" s="9">
        <v>42979</v>
      </c>
      <c r="B91" s="38">
        <v>28.015369917077827</v>
      </c>
      <c r="C91" s="38">
        <v>27.881843547202429</v>
      </c>
      <c r="D91" s="38">
        <v>28.04198237971395</v>
      </c>
      <c r="E91" s="38">
        <v>29.837356663969249</v>
      </c>
      <c r="F91" s="38">
        <v>27.634991529166683</v>
      </c>
      <c r="G91" s="38">
        <v>21.169490452350573</v>
      </c>
      <c r="H91" s="38">
        <v>28.122104411964287</v>
      </c>
      <c r="I91" s="38">
        <v>27.862667559889903</v>
      </c>
      <c r="J91" s="38">
        <v>28.174168485802721</v>
      </c>
      <c r="K91" s="38">
        <v>29.837356663969249</v>
      </c>
      <c r="L91" s="38">
        <v>27.863220334243213</v>
      </c>
      <c r="M91" s="38">
        <v>21.169490452350573</v>
      </c>
      <c r="N91" s="38">
        <v>9.7559918753050017</v>
      </c>
      <c r="O91" s="38">
        <v>43.255656182117384</v>
      </c>
      <c r="P91" s="38">
        <v>8.52</v>
      </c>
      <c r="Q91" s="38" t="s">
        <v>271</v>
      </c>
      <c r="R91" s="38">
        <v>8.52</v>
      </c>
      <c r="S91" s="38" t="s">
        <v>271</v>
      </c>
    </row>
    <row r="92" spans="1:19" hidden="1" outlineLevel="1" collapsed="1">
      <c r="A92" s="9">
        <v>43009</v>
      </c>
      <c r="B92" s="38">
        <v>27.764401672506263</v>
      </c>
      <c r="C92" s="38">
        <v>27.470324576277857</v>
      </c>
      <c r="D92" s="38">
        <v>27.823664376959858</v>
      </c>
      <c r="E92" s="38">
        <v>29.526136669892502</v>
      </c>
      <c r="F92" s="38">
        <v>27.273345262038269</v>
      </c>
      <c r="G92" s="38">
        <v>22.037890908362844</v>
      </c>
      <c r="H92" s="38">
        <v>27.759222476355049</v>
      </c>
      <c r="I92" s="38">
        <v>27.438997518597454</v>
      </c>
      <c r="J92" s="38">
        <v>27.823664376959858</v>
      </c>
      <c r="K92" s="38">
        <v>29.526136669892502</v>
      </c>
      <c r="L92" s="38">
        <v>27.273345262038269</v>
      </c>
      <c r="M92" s="38">
        <v>22.037890908362844</v>
      </c>
      <c r="N92" s="38">
        <v>44.153938784370489</v>
      </c>
      <c r="O92" s="38">
        <v>44.153938784370489</v>
      </c>
      <c r="P92" s="38" t="s">
        <v>271</v>
      </c>
      <c r="Q92" s="38" t="s">
        <v>271</v>
      </c>
      <c r="R92" s="38" t="s">
        <v>271</v>
      </c>
      <c r="S92" s="38" t="s">
        <v>271</v>
      </c>
    </row>
    <row r="93" spans="1:19" hidden="1" outlineLevel="1" collapsed="1">
      <c r="A93" s="9">
        <v>43040</v>
      </c>
      <c r="B93" s="38">
        <v>26.639817193254327</v>
      </c>
      <c r="C93" s="38">
        <v>25.050897579582372</v>
      </c>
      <c r="D93" s="38">
        <v>27.059475261158557</v>
      </c>
      <c r="E93" s="38">
        <v>28.742141035723854</v>
      </c>
      <c r="F93" s="38">
        <v>26.466050314181018</v>
      </c>
      <c r="G93" s="38">
        <v>21.82579177070766</v>
      </c>
      <c r="H93" s="38">
        <v>26.669706080638701</v>
      </c>
      <c r="I93" s="38">
        <v>25.022420054113379</v>
      </c>
      <c r="J93" s="38">
        <v>27.105326574148549</v>
      </c>
      <c r="K93" s="38">
        <v>28.742141035723854</v>
      </c>
      <c r="L93" s="38">
        <v>26.489148365031689</v>
      </c>
      <c r="M93" s="38">
        <v>22.322981621157538</v>
      </c>
      <c r="N93" s="38">
        <v>13.056335546531182</v>
      </c>
      <c r="O93" s="38">
        <v>48.27494765759689</v>
      </c>
      <c r="P93" s="38">
        <v>8.4231999999999996</v>
      </c>
      <c r="Q93" s="38" t="s">
        <v>271</v>
      </c>
      <c r="R93" s="38">
        <v>10.333299999999999</v>
      </c>
      <c r="S93" s="38">
        <v>7.4177</v>
      </c>
    </row>
    <row r="94" spans="1:19" hidden="1" outlineLevel="1" collapsed="1">
      <c r="A94" s="9">
        <v>43070</v>
      </c>
      <c r="B94" s="38">
        <v>26.734382168394415</v>
      </c>
      <c r="C94" s="38">
        <v>22.08584422331862</v>
      </c>
      <c r="D94" s="38">
        <v>27.870286806713892</v>
      </c>
      <c r="E94" s="38">
        <v>32.826506610174526</v>
      </c>
      <c r="F94" s="38">
        <v>25.99658977533473</v>
      </c>
      <c r="G94" s="38">
        <v>21.005851302832262</v>
      </c>
      <c r="H94" s="38">
        <v>26.738772140196467</v>
      </c>
      <c r="I94" s="38">
        <v>22.056824421255307</v>
      </c>
      <c r="J94" s="38">
        <v>27.881864350915858</v>
      </c>
      <c r="K94" s="38">
        <v>32.826506610174526</v>
      </c>
      <c r="L94" s="38">
        <v>25.99658977533473</v>
      </c>
      <c r="M94" s="38">
        <v>21.199498164471056</v>
      </c>
      <c r="N94" s="38">
        <v>19.093040240694261</v>
      </c>
      <c r="O94" s="38">
        <v>46.016777173675393</v>
      </c>
      <c r="P94" s="38">
        <v>0</v>
      </c>
      <c r="Q94" s="38" t="s">
        <v>271</v>
      </c>
      <c r="R94" s="38" t="s">
        <v>271</v>
      </c>
      <c r="S94" s="38">
        <v>0</v>
      </c>
    </row>
    <row r="95" spans="1:19" hidden="1" outlineLevel="1" collapsed="1">
      <c r="A95" s="9">
        <v>43101</v>
      </c>
      <c r="B95" s="38">
        <v>27.320698483515923</v>
      </c>
      <c r="C95" s="38">
        <v>24.260518886649148</v>
      </c>
      <c r="D95" s="38">
        <v>28.31510400451053</v>
      </c>
      <c r="E95" s="38">
        <v>30.193671997732835</v>
      </c>
      <c r="F95" s="38">
        <v>27.632252837229835</v>
      </c>
      <c r="G95" s="38">
        <v>22.322246078214338</v>
      </c>
      <c r="H95" s="38">
        <v>27.36466298042868</v>
      </c>
      <c r="I95" s="38">
        <v>24.249817272386942</v>
      </c>
      <c r="J95" s="38">
        <v>28.378429421210999</v>
      </c>
      <c r="K95" s="38">
        <v>30.193671997732835</v>
      </c>
      <c r="L95" s="38">
        <v>27.688945388615284</v>
      </c>
      <c r="M95" s="38">
        <v>22.707047993363691</v>
      </c>
      <c r="N95" s="38">
        <v>9.8879035682304544</v>
      </c>
      <c r="O95" s="38">
        <v>32.978464377435635</v>
      </c>
      <c r="P95" s="38">
        <v>6.7753000000000005</v>
      </c>
      <c r="Q95" s="38" t="s">
        <v>271</v>
      </c>
      <c r="R95" s="38">
        <v>3.1141000000000001</v>
      </c>
      <c r="S95" s="38">
        <v>9.6913</v>
      </c>
    </row>
    <row r="96" spans="1:19" hidden="1" outlineLevel="1" collapsed="1">
      <c r="A96" s="9">
        <v>43132</v>
      </c>
      <c r="B96" s="38">
        <v>28.478228814909997</v>
      </c>
      <c r="C96" s="38">
        <v>21.993451637526103</v>
      </c>
      <c r="D96" s="38">
        <v>30.597240509959786</v>
      </c>
      <c r="E96" s="38">
        <v>30.721872500982531</v>
      </c>
      <c r="F96" s="38">
        <v>31.926974357542008</v>
      </c>
      <c r="G96" s="38">
        <v>17.737684770201437</v>
      </c>
      <c r="H96" s="38">
        <v>28.548379694383165</v>
      </c>
      <c r="I96" s="38">
        <v>21.97429409312069</v>
      </c>
      <c r="J96" s="38">
        <v>30.70486822401439</v>
      </c>
      <c r="K96" s="38">
        <v>30.721872500982531</v>
      </c>
      <c r="L96" s="38">
        <v>31.926974357542008</v>
      </c>
      <c r="M96" s="38">
        <v>18.514215467521918</v>
      </c>
      <c r="N96" s="38">
        <v>10.371366263301629</v>
      </c>
      <c r="O96" s="38">
        <v>41.644411467967039</v>
      </c>
      <c r="P96" s="38">
        <v>8.296123647683654</v>
      </c>
      <c r="Q96" s="38" t="s">
        <v>271</v>
      </c>
      <c r="R96" s="38" t="s">
        <v>271</v>
      </c>
      <c r="S96" s="38">
        <v>8.296123647683654</v>
      </c>
    </row>
    <row r="97" spans="1:19" hidden="1" outlineLevel="1" collapsed="1">
      <c r="A97" s="9">
        <v>43160</v>
      </c>
      <c r="B97" s="38">
        <v>28.165284637570323</v>
      </c>
      <c r="C97" s="38">
        <v>21.080279502885119</v>
      </c>
      <c r="D97" s="38">
        <v>30.791608712087676</v>
      </c>
      <c r="E97" s="38">
        <v>30.367113719366433</v>
      </c>
      <c r="F97" s="38">
        <v>32.354992220914347</v>
      </c>
      <c r="G97" s="38">
        <v>17.543873351911607</v>
      </c>
      <c r="H97" s="38">
        <v>28.252693190626584</v>
      </c>
      <c r="I97" s="38">
        <v>21.068247024452102</v>
      </c>
      <c r="J97" s="38">
        <v>30.928990731066804</v>
      </c>
      <c r="K97" s="38">
        <v>30.367113719366433</v>
      </c>
      <c r="L97" s="38">
        <v>32.415296326470383</v>
      </c>
      <c r="M97" s="38">
        <v>18.498136525715136</v>
      </c>
      <c r="N97" s="38">
        <v>7.2520437956811667</v>
      </c>
      <c r="O97" s="38">
        <v>41.585185389221557</v>
      </c>
      <c r="P97" s="38">
        <v>5.8880000000000008</v>
      </c>
      <c r="Q97" s="38" t="s">
        <v>271</v>
      </c>
      <c r="R97" s="38">
        <v>8.8657000000000004</v>
      </c>
      <c r="S97" s="38">
        <v>4.7742000000000004</v>
      </c>
    </row>
    <row r="98" spans="1:19" hidden="1" outlineLevel="1" collapsed="1">
      <c r="A98" s="9">
        <v>43191</v>
      </c>
      <c r="B98" s="38">
        <v>27.917448975153977</v>
      </c>
      <c r="C98" s="38">
        <v>20.950945537333318</v>
      </c>
      <c r="D98" s="38">
        <v>30.536119154733893</v>
      </c>
      <c r="E98" s="38">
        <v>30.032277316062807</v>
      </c>
      <c r="F98" s="38">
        <v>32.02652668251946</v>
      </c>
      <c r="G98" s="38">
        <v>18.671429987126672</v>
      </c>
      <c r="H98" s="38">
        <v>28.019496457480411</v>
      </c>
      <c r="I98" s="38">
        <v>20.919306958473886</v>
      </c>
      <c r="J98" s="38">
        <v>30.703227793078387</v>
      </c>
      <c r="K98" s="38">
        <v>30.036363355108655</v>
      </c>
      <c r="L98" s="38">
        <v>32.047628123948144</v>
      </c>
      <c r="M98" s="38">
        <v>20.051575302786649</v>
      </c>
      <c r="N98" s="38">
        <v>10.748469131506319</v>
      </c>
      <c r="O98" s="38">
        <v>37.230902598114824</v>
      </c>
      <c r="P98" s="38">
        <v>8.1367999999999991</v>
      </c>
      <c r="Q98" s="38">
        <v>6.4245000000000001</v>
      </c>
      <c r="R98" s="38">
        <v>10.382199999999999</v>
      </c>
      <c r="S98" s="38">
        <v>7.9621000000000013</v>
      </c>
    </row>
    <row r="99" spans="1:19" hidden="1" outlineLevel="1" collapsed="1">
      <c r="A99" s="9">
        <v>43221</v>
      </c>
      <c r="B99" s="38">
        <v>27.254612500044637</v>
      </c>
      <c r="C99" s="38">
        <v>20.560948352312135</v>
      </c>
      <c r="D99" s="38">
        <v>30.443132253564055</v>
      </c>
      <c r="E99" s="38">
        <v>29.167280845797457</v>
      </c>
      <c r="F99" s="38">
        <v>32.06252350645287</v>
      </c>
      <c r="G99" s="38">
        <v>18.882460662934189</v>
      </c>
      <c r="H99" s="38">
        <v>27.266888063074685</v>
      </c>
      <c r="I99" s="38">
        <v>20.436893473031024</v>
      </c>
      <c r="J99" s="38">
        <v>30.518390828627119</v>
      </c>
      <c r="K99" s="38">
        <v>29.167378248355941</v>
      </c>
      <c r="L99" s="38">
        <v>32.097412845637919</v>
      </c>
      <c r="M99" s="38">
        <v>19.500570049760935</v>
      </c>
      <c r="N99" s="38">
        <v>23.810685230511318</v>
      </c>
      <c r="O99" s="38">
        <v>51.82244980341197</v>
      </c>
      <c r="P99" s="38">
        <v>8.0961999999999996</v>
      </c>
      <c r="Q99" s="38">
        <v>17</v>
      </c>
      <c r="R99" s="38">
        <v>10.1059</v>
      </c>
      <c r="S99" s="38">
        <v>7.2809999999999988</v>
      </c>
    </row>
    <row r="100" spans="1:19" hidden="1" outlineLevel="1" collapsed="1">
      <c r="A100" s="9">
        <v>43252</v>
      </c>
      <c r="B100" s="38">
        <v>27.562505612442049</v>
      </c>
      <c r="C100" s="38">
        <v>20.102794682743511</v>
      </c>
      <c r="D100" s="38">
        <v>30.55779928659334</v>
      </c>
      <c r="E100" s="38">
        <v>29.57548478059795</v>
      </c>
      <c r="F100" s="38">
        <v>32.116522220056581</v>
      </c>
      <c r="G100" s="38">
        <v>19.57627518739039</v>
      </c>
      <c r="H100" s="38">
        <v>27.577380220214078</v>
      </c>
      <c r="I100" s="38">
        <v>20.081684104752231</v>
      </c>
      <c r="J100" s="38">
        <v>30.588498143162244</v>
      </c>
      <c r="K100" s="38">
        <v>29.575484291477256</v>
      </c>
      <c r="L100" s="38">
        <v>32.122240107620208</v>
      </c>
      <c r="M100" s="38">
        <v>19.835856202878684</v>
      </c>
      <c r="N100" s="38">
        <v>14.600205677202018</v>
      </c>
      <c r="O100" s="38">
        <v>44.855560614134411</v>
      </c>
      <c r="P100" s="38">
        <v>6.4366000000000003</v>
      </c>
      <c r="Q100" s="38">
        <v>17</v>
      </c>
      <c r="R100" s="38">
        <v>8.5</v>
      </c>
      <c r="S100" s="38">
        <v>6.1430999999999996</v>
      </c>
    </row>
    <row r="101" spans="1:19" hidden="1" outlineLevel="1" collapsed="1">
      <c r="A101" s="9">
        <v>43282</v>
      </c>
      <c r="B101" s="38">
        <v>27.831752487048682</v>
      </c>
      <c r="C101" s="38">
        <v>20.794990887883792</v>
      </c>
      <c r="D101" s="38">
        <v>30.812438493753888</v>
      </c>
      <c r="E101" s="38">
        <v>29.45284522523853</v>
      </c>
      <c r="F101" s="38">
        <v>32.349684136839564</v>
      </c>
      <c r="G101" s="38">
        <v>20.30458461537344</v>
      </c>
      <c r="H101" s="38">
        <v>27.829030838680449</v>
      </c>
      <c r="I101" s="38">
        <v>20.76451357543834</v>
      </c>
      <c r="J101" s="38">
        <v>30.818083108915143</v>
      </c>
      <c r="K101" s="38">
        <v>29.454872989892976</v>
      </c>
      <c r="L101" s="38">
        <v>32.358183711777912</v>
      </c>
      <c r="M101" s="38">
        <v>20.30458461537344</v>
      </c>
      <c r="N101" s="38">
        <v>32.508618370607024</v>
      </c>
      <c r="O101" s="38">
        <v>43.0005637092763</v>
      </c>
      <c r="P101" s="38">
        <v>7.5622999999999996</v>
      </c>
      <c r="Q101" s="38">
        <v>3.7991999999999999</v>
      </c>
      <c r="R101" s="38">
        <v>8</v>
      </c>
      <c r="S101" s="38" t="s">
        <v>271</v>
      </c>
    </row>
    <row r="102" spans="1:19" hidden="1" outlineLevel="1" collapsed="1">
      <c r="A102" s="9">
        <v>43313</v>
      </c>
      <c r="B102" s="38">
        <v>28.638420780151556</v>
      </c>
      <c r="C102" s="38">
        <v>24.689248654896911</v>
      </c>
      <c r="D102" s="38">
        <v>30.639231291936081</v>
      </c>
      <c r="E102" s="38">
        <v>28.78917062179292</v>
      </c>
      <c r="F102" s="38">
        <v>32.535315366889463</v>
      </c>
      <c r="G102" s="38">
        <v>19.268090398353042</v>
      </c>
      <c r="H102" s="38">
        <v>28.638824121795533</v>
      </c>
      <c r="I102" s="38">
        <v>24.67678063212308</v>
      </c>
      <c r="J102" s="38">
        <v>30.645355939752942</v>
      </c>
      <c r="K102" s="38">
        <v>28.78926665907662</v>
      </c>
      <c r="L102" s="38">
        <v>32.546015678331145</v>
      </c>
      <c r="M102" s="38">
        <v>19.268090398353042</v>
      </c>
      <c r="N102" s="38">
        <v>27.835936207548819</v>
      </c>
      <c r="O102" s="38">
        <v>44.677096997337266</v>
      </c>
      <c r="P102" s="38">
        <v>10.0494</v>
      </c>
      <c r="Q102" s="38">
        <v>17.5</v>
      </c>
      <c r="R102" s="38">
        <v>10</v>
      </c>
      <c r="S102" s="38" t="s">
        <v>271</v>
      </c>
    </row>
    <row r="103" spans="1:19" hidden="1" outlineLevel="1" collapsed="1">
      <c r="A103" s="9">
        <v>43344</v>
      </c>
      <c r="B103" s="38">
        <v>27.504236737058648</v>
      </c>
      <c r="C103" s="38">
        <v>18.318905556710451</v>
      </c>
      <c r="D103" s="38">
        <v>31.585375768450241</v>
      </c>
      <c r="E103" s="38">
        <v>28.944231369291153</v>
      </c>
      <c r="F103" s="38">
        <v>34.079750532845019</v>
      </c>
      <c r="G103" s="38">
        <v>19.264227547302617</v>
      </c>
      <c r="H103" s="38">
        <v>27.558572709328349</v>
      </c>
      <c r="I103" s="38">
        <v>18.307037611591344</v>
      </c>
      <c r="J103" s="38">
        <v>31.684428470764697</v>
      </c>
      <c r="K103" s="38">
        <v>28.94423049698867</v>
      </c>
      <c r="L103" s="38">
        <v>34.241349880630736</v>
      </c>
      <c r="M103" s="38">
        <v>19.340432518835851</v>
      </c>
      <c r="N103" s="38">
        <v>9.8425714859757303</v>
      </c>
      <c r="O103" s="38">
        <v>42.836006542394351</v>
      </c>
      <c r="P103" s="38">
        <v>8.1480999999999995</v>
      </c>
      <c r="Q103" s="38">
        <v>17.8203</v>
      </c>
      <c r="R103" s="38">
        <v>8.06</v>
      </c>
      <c r="S103" s="38">
        <v>8.9345999999999997</v>
      </c>
    </row>
    <row r="104" spans="1:19" hidden="1" outlineLevel="1" collapsed="1">
      <c r="A104" s="9">
        <v>43374</v>
      </c>
      <c r="B104" s="38">
        <v>27.672995280847687</v>
      </c>
      <c r="C104" s="38">
        <v>18.520048192040051</v>
      </c>
      <c r="D104" s="38">
        <v>31.647873088681237</v>
      </c>
      <c r="E104" s="38">
        <v>30.794494036655944</v>
      </c>
      <c r="F104" s="38">
        <v>33.23686635409743</v>
      </c>
      <c r="G104" s="38">
        <v>18.852253499649272</v>
      </c>
      <c r="H104" s="38">
        <v>27.695485872133805</v>
      </c>
      <c r="I104" s="38">
        <v>18.506517965552266</v>
      </c>
      <c r="J104" s="38">
        <v>31.691527352039316</v>
      </c>
      <c r="K104" s="38">
        <v>30.796700231293094</v>
      </c>
      <c r="L104" s="38">
        <v>33.286961035681649</v>
      </c>
      <c r="M104" s="38">
        <v>18.981178229527579</v>
      </c>
      <c r="N104" s="38">
        <v>12.3771400674564</v>
      </c>
      <c r="O104" s="38">
        <v>44.961265135177364</v>
      </c>
      <c r="P104" s="38">
        <v>8.5428999999999995</v>
      </c>
      <c r="Q104" s="38">
        <v>4.13</v>
      </c>
      <c r="R104" s="38">
        <v>6.0375999999999994</v>
      </c>
      <c r="S104" s="38">
        <v>11.934699999999999</v>
      </c>
    </row>
    <row r="105" spans="1:19" hidden="1" outlineLevel="1" collapsed="1">
      <c r="A105" s="9">
        <v>43405</v>
      </c>
      <c r="B105" s="38">
        <v>27.477043485700989</v>
      </c>
      <c r="C105" s="38">
        <v>16.129629789743333</v>
      </c>
      <c r="D105" s="38">
        <v>32.030885879846977</v>
      </c>
      <c r="E105" s="38">
        <v>30.283663772432213</v>
      </c>
      <c r="F105" s="38">
        <v>34.332235757046661</v>
      </c>
      <c r="G105" s="38">
        <v>18.572569713984553</v>
      </c>
      <c r="H105" s="38">
        <v>27.483266288553295</v>
      </c>
      <c r="I105" s="38">
        <v>16.124045504030917</v>
      </c>
      <c r="J105" s="38">
        <v>32.043244355950975</v>
      </c>
      <c r="K105" s="38">
        <v>30.283663781352647</v>
      </c>
      <c r="L105" s="38">
        <v>34.332235757046661</v>
      </c>
      <c r="M105" s="38">
        <v>18.701699030696368</v>
      </c>
      <c r="N105" s="38">
        <v>12.900615975065374</v>
      </c>
      <c r="O105" s="38">
        <v>43.240021815769531</v>
      </c>
      <c r="P105" s="38">
        <v>7.9875999999999996</v>
      </c>
      <c r="Q105" s="38">
        <v>18</v>
      </c>
      <c r="R105" s="38" t="s">
        <v>271</v>
      </c>
      <c r="S105" s="38">
        <v>7.9862000000000002</v>
      </c>
    </row>
    <row r="106" spans="1:19" hidden="1" outlineLevel="1" collapsed="1">
      <c r="A106" s="9">
        <v>43435</v>
      </c>
      <c r="B106" s="38">
        <v>27.961331851157066</v>
      </c>
      <c r="C106" s="38">
        <v>18.601013643617968</v>
      </c>
      <c r="D106" s="38">
        <v>31.496914121969926</v>
      </c>
      <c r="E106" s="38">
        <v>30.362347228753634</v>
      </c>
      <c r="F106" s="38">
        <v>33.16944206987106</v>
      </c>
      <c r="G106" s="38">
        <v>17.923813933194015</v>
      </c>
      <c r="H106" s="38">
        <v>27.977605038298606</v>
      </c>
      <c r="I106" s="38">
        <v>18.596685393732045</v>
      </c>
      <c r="J106" s="38">
        <v>31.521232590617032</v>
      </c>
      <c r="K106" s="38">
        <v>30.373312725150587</v>
      </c>
      <c r="L106" s="38">
        <v>33.184930943884879</v>
      </c>
      <c r="M106" s="38">
        <v>18.06576135274624</v>
      </c>
      <c r="N106" s="38">
        <v>11.128179474546419</v>
      </c>
      <c r="O106" s="38">
        <v>23.192796765847348</v>
      </c>
      <c r="P106" s="38">
        <v>6.7426000000000004</v>
      </c>
      <c r="Q106" s="38">
        <v>5.5088999999999997</v>
      </c>
      <c r="R106" s="38">
        <v>8.0489999999999995</v>
      </c>
      <c r="S106" s="38">
        <v>6.1916000000000002</v>
      </c>
    </row>
    <row r="107" spans="1:19" hidden="1" outlineLevel="1" collapsed="1">
      <c r="A107" s="9">
        <v>43466</v>
      </c>
      <c r="B107" s="38">
        <v>28.100328053939243</v>
      </c>
      <c r="C107" s="38">
        <v>17.367039900862014</v>
      </c>
      <c r="D107" s="38">
        <v>32.193354992462744</v>
      </c>
      <c r="E107" s="38">
        <v>31.278648044721574</v>
      </c>
      <c r="F107" s="38">
        <v>33.784557955473993</v>
      </c>
      <c r="G107" s="38">
        <v>19.685224569551135</v>
      </c>
      <c r="H107" s="38">
        <v>28.121517571289129</v>
      </c>
      <c r="I107" s="38">
        <v>17.358360253441283</v>
      </c>
      <c r="J107" s="38">
        <v>32.229465645008702</v>
      </c>
      <c r="K107" s="38">
        <v>31.278648044721574</v>
      </c>
      <c r="L107" s="38">
        <v>33.784557955473993</v>
      </c>
      <c r="M107" s="38">
        <v>20.435925283736797</v>
      </c>
      <c r="N107" s="38">
        <v>6.3764634492565939</v>
      </c>
      <c r="O107" s="38">
        <v>41.594578603379723</v>
      </c>
      <c r="P107" s="38">
        <v>2.3683000000000001</v>
      </c>
      <c r="Q107" s="38" t="s">
        <v>271</v>
      </c>
      <c r="R107" s="38" t="s">
        <v>271</v>
      </c>
      <c r="S107" s="38" t="s">
        <v>271</v>
      </c>
    </row>
    <row r="108" spans="1:19" hidden="1" outlineLevel="1" collapsed="1">
      <c r="A108" s="9">
        <v>43497</v>
      </c>
      <c r="B108" s="38">
        <v>26.337146696129889</v>
      </c>
      <c r="C108" s="38">
        <v>16.961269047938107</v>
      </c>
      <c r="D108" s="38">
        <v>30.862697330403527</v>
      </c>
      <c r="E108" s="38">
        <v>29.687265160090426</v>
      </c>
      <c r="F108" s="38">
        <v>32.909334675820354</v>
      </c>
      <c r="G108" s="38">
        <v>18.127751892610416</v>
      </c>
      <c r="H108" s="38">
        <v>26.298822245164857</v>
      </c>
      <c r="I108" s="38">
        <v>16.658335375680331</v>
      </c>
      <c r="J108" s="38">
        <v>30.931222190590987</v>
      </c>
      <c r="K108" s="38">
        <v>29.687265160090426</v>
      </c>
      <c r="L108" s="38">
        <v>32.947601257878851</v>
      </c>
      <c r="M108" s="38">
        <v>18.739245752602777</v>
      </c>
      <c r="N108" s="38">
        <v>35.294052390714434</v>
      </c>
      <c r="O108" s="38">
        <v>58.305377051928971</v>
      </c>
      <c r="P108" s="38">
        <v>6.6180000000000003</v>
      </c>
      <c r="Q108" s="38" t="s">
        <v>271</v>
      </c>
      <c r="R108" s="38" t="s">
        <v>271</v>
      </c>
      <c r="S108" s="38" t="s">
        <v>271</v>
      </c>
    </row>
    <row r="109" spans="1:19" hidden="1" outlineLevel="1" collapsed="1">
      <c r="A109" s="9">
        <v>43525</v>
      </c>
      <c r="B109" s="38">
        <v>25.674168820620295</v>
      </c>
      <c r="C109" s="38">
        <v>17.261490096780619</v>
      </c>
      <c r="D109" s="38">
        <v>29.618044759320906</v>
      </c>
      <c r="E109" s="38">
        <v>26.78550193936017</v>
      </c>
      <c r="F109" s="38">
        <v>32.981627153644162</v>
      </c>
      <c r="G109" s="38">
        <v>18.364567939263992</v>
      </c>
      <c r="H109" s="38">
        <v>25.5522754317644</v>
      </c>
      <c r="I109" s="38">
        <v>16.691766486402432</v>
      </c>
      <c r="J109" s="38">
        <v>29.654862270834091</v>
      </c>
      <c r="K109" s="38">
        <v>26.785702508053213</v>
      </c>
      <c r="L109" s="38">
        <v>33.002624578359217</v>
      </c>
      <c r="M109" s="38">
        <v>18.722000831395562</v>
      </c>
      <c r="N109" s="38">
        <v>47.533634491537256</v>
      </c>
      <c r="O109" s="38">
        <v>57.638678962890779</v>
      </c>
      <c r="P109" s="38">
        <v>6.9731980544747083</v>
      </c>
      <c r="Q109" s="38">
        <v>4.5553278688524586</v>
      </c>
      <c r="R109" s="38">
        <v>7.5067999999999993</v>
      </c>
      <c r="S109" s="38" t="s">
        <v>271</v>
      </c>
    </row>
    <row r="110" spans="1:19" hidden="1" outlineLevel="1" collapsed="1">
      <c r="A110" s="9">
        <v>43556</v>
      </c>
      <c r="B110" s="38">
        <v>25.902495553690294</v>
      </c>
      <c r="C110" s="38">
        <v>16.787727700276793</v>
      </c>
      <c r="D110" s="38">
        <v>30.547207296992269</v>
      </c>
      <c r="E110" s="38">
        <v>28.619595954053448</v>
      </c>
      <c r="F110" s="38">
        <v>32.903015475353946</v>
      </c>
      <c r="G110" s="38">
        <v>20.900729912437257</v>
      </c>
      <c r="H110" s="38">
        <v>25.911119374848099</v>
      </c>
      <c r="I110" s="38">
        <v>16.778071687758704</v>
      </c>
      <c r="J110" s="38">
        <v>30.566489744196588</v>
      </c>
      <c r="K110" s="38">
        <v>28.619890278781888</v>
      </c>
      <c r="L110" s="38">
        <v>32.903015475353946</v>
      </c>
      <c r="M110" s="38">
        <v>21.181998553222076</v>
      </c>
      <c r="N110" s="38">
        <v>11.580318048219974</v>
      </c>
      <c r="O110" s="38">
        <v>41.378794822740041</v>
      </c>
      <c r="P110" s="38">
        <v>3.0605120152426379</v>
      </c>
      <c r="Q110" s="38">
        <v>10.208333333333334</v>
      </c>
      <c r="R110" s="38" t="s">
        <v>271</v>
      </c>
      <c r="S110" s="38" t="s">
        <v>271</v>
      </c>
    </row>
    <row r="111" spans="1:19" hidden="1" outlineLevel="1" collapsed="1">
      <c r="A111" s="9">
        <v>43586</v>
      </c>
      <c r="B111" s="38">
        <v>26.628164337487739</v>
      </c>
      <c r="C111" s="38">
        <v>16.382248260405568</v>
      </c>
      <c r="D111" s="38">
        <v>31.838606701581526</v>
      </c>
      <c r="E111" s="38">
        <v>30.251378339533627</v>
      </c>
      <c r="F111" s="38">
        <v>34.193573770951893</v>
      </c>
      <c r="G111" s="38">
        <v>20.638962847068449</v>
      </c>
      <c r="H111" s="38">
        <v>26.641029332362525</v>
      </c>
      <c r="I111" s="38">
        <v>16.35873748533686</v>
      </c>
      <c r="J111" s="38">
        <v>31.871607625518855</v>
      </c>
      <c r="K111" s="38">
        <v>30.252059968624941</v>
      </c>
      <c r="L111" s="38">
        <v>34.197806943874497</v>
      </c>
      <c r="M111" s="38">
        <v>21.146890108001504</v>
      </c>
      <c r="N111" s="38">
        <v>15.67105836536224</v>
      </c>
      <c r="O111" s="38">
        <v>40.478147039199335</v>
      </c>
      <c r="P111" s="38">
        <v>6.0715478665865383</v>
      </c>
      <c r="Q111" s="38">
        <v>8.1537961941008561</v>
      </c>
      <c r="R111" s="38" t="s">
        <v>271</v>
      </c>
      <c r="S111" s="38" t="s">
        <v>271</v>
      </c>
    </row>
    <row r="112" spans="1:19" hidden="1" outlineLevel="1" collapsed="1">
      <c r="A112" s="9">
        <v>43617</v>
      </c>
      <c r="B112" s="38">
        <v>25.674335900421806</v>
      </c>
      <c r="C112" s="38">
        <v>15.833010977911165</v>
      </c>
      <c r="D112" s="38">
        <v>31.020033506573888</v>
      </c>
      <c r="E112" s="38">
        <v>28.491167717260126</v>
      </c>
      <c r="F112" s="38">
        <v>33.940384234160128</v>
      </c>
      <c r="G112" s="38">
        <v>20.624274206738203</v>
      </c>
      <c r="H112" s="38">
        <v>25.679237376067942</v>
      </c>
      <c r="I112" s="38">
        <v>15.79677256416139</v>
      </c>
      <c r="J112" s="38">
        <v>31.047668827816143</v>
      </c>
      <c r="K112" s="38">
        <v>28.50470273720126</v>
      </c>
      <c r="L112" s="38">
        <v>33.940384234160128</v>
      </c>
      <c r="M112" s="38">
        <v>20.904725402517467</v>
      </c>
      <c r="N112" s="38">
        <v>21.547761832241921</v>
      </c>
      <c r="O112" s="38">
        <v>47.98301224322568</v>
      </c>
      <c r="P112" s="38">
        <v>8.2072000000000003</v>
      </c>
      <c r="Q112" s="38">
        <v>5.4413</v>
      </c>
      <c r="R112" s="38" t="s">
        <v>271</v>
      </c>
      <c r="S112" s="38" t="s">
        <v>271</v>
      </c>
    </row>
    <row r="113" spans="1:19" hidden="1" outlineLevel="1" collapsed="1">
      <c r="A113" s="9">
        <v>43647</v>
      </c>
      <c r="B113" s="38">
        <v>26.855920198550248</v>
      </c>
      <c r="C113" s="38">
        <v>15.770662949901888</v>
      </c>
      <c r="D113" s="38">
        <v>31.953064309378302</v>
      </c>
      <c r="E113" s="38">
        <v>31.787142178173099</v>
      </c>
      <c r="F113" s="38">
        <v>33.658296002429161</v>
      </c>
      <c r="G113" s="38">
        <v>17.444445590937537</v>
      </c>
      <c r="H113" s="38">
        <v>26.864061957571689</v>
      </c>
      <c r="I113" s="38">
        <v>15.760894546663957</v>
      </c>
      <c r="J113" s="38">
        <v>31.971171179301621</v>
      </c>
      <c r="K113" s="38">
        <v>31.79039707838233</v>
      </c>
      <c r="L113" s="38">
        <v>33.658296002429161</v>
      </c>
      <c r="M113" s="38">
        <v>17.633862371262275</v>
      </c>
      <c r="N113" s="38">
        <v>12.129621913455425</v>
      </c>
      <c r="O113" s="38">
        <v>45.909211408144238</v>
      </c>
      <c r="P113" s="38">
        <v>4.4184999999999999</v>
      </c>
      <c r="Q113" s="38">
        <v>12.7685</v>
      </c>
      <c r="R113" s="38" t="s">
        <v>271</v>
      </c>
      <c r="S113" s="38" t="s">
        <v>271</v>
      </c>
    </row>
    <row r="114" spans="1:19" hidden="1" outlineLevel="1" collapsed="1">
      <c r="A114" s="9">
        <v>43678</v>
      </c>
      <c r="B114" s="38">
        <v>29.047082682567854</v>
      </c>
      <c r="C114" s="38">
        <v>15.930970972207172</v>
      </c>
      <c r="D114" s="38">
        <v>33.79206358046568</v>
      </c>
      <c r="E114" s="38">
        <v>35.185056413215634</v>
      </c>
      <c r="F114" s="38">
        <v>33.249563107895057</v>
      </c>
      <c r="G114" s="38">
        <v>16.351644042842807</v>
      </c>
      <c r="H114" s="38">
        <v>29.073284220518129</v>
      </c>
      <c r="I114" s="38">
        <v>15.922846244223145</v>
      </c>
      <c r="J114" s="38">
        <v>33.835767876282176</v>
      </c>
      <c r="K114" s="38">
        <v>35.18625036288789</v>
      </c>
      <c r="L114" s="38">
        <v>33.249563107895057</v>
      </c>
      <c r="M114" s="38">
        <v>16.811649577976787</v>
      </c>
      <c r="N114" s="38">
        <v>7.2024982842893364</v>
      </c>
      <c r="O114" s="38">
        <v>36.267341634241248</v>
      </c>
      <c r="P114" s="38">
        <v>4.3715000000000002</v>
      </c>
      <c r="Q114" s="38">
        <v>3.5276999999999998</v>
      </c>
      <c r="R114" s="38" t="s">
        <v>271</v>
      </c>
      <c r="S114" s="38" t="s">
        <v>271</v>
      </c>
    </row>
    <row r="115" spans="1:19" hidden="1" outlineLevel="1" collapsed="1">
      <c r="A115" s="9">
        <v>43709</v>
      </c>
      <c r="B115" s="38">
        <v>28.940686565880974</v>
      </c>
      <c r="C115" s="38">
        <v>15.365552438867928</v>
      </c>
      <c r="D115" s="38">
        <v>33.97472811440641</v>
      </c>
      <c r="E115" s="38">
        <v>35.275215127685598</v>
      </c>
      <c r="F115" s="38">
        <v>32.942428567954209</v>
      </c>
      <c r="G115" s="38">
        <v>18.184818115251719</v>
      </c>
      <c r="H115" s="38">
        <v>28.966444864725062</v>
      </c>
      <c r="I115" s="38">
        <v>15.359695595080074</v>
      </c>
      <c r="J115" s="38">
        <v>34.020090229584497</v>
      </c>
      <c r="K115" s="38">
        <v>35.276046296309467</v>
      </c>
      <c r="L115" s="38">
        <v>33.021323838241607</v>
      </c>
      <c r="M115" s="38">
        <v>18.403795534563681</v>
      </c>
      <c r="N115" s="38">
        <v>9.661914212820566</v>
      </c>
      <c r="O115" s="38">
        <v>43.63725285628383</v>
      </c>
      <c r="P115" s="38">
        <v>8.1595999999999993</v>
      </c>
      <c r="Q115" s="38">
        <v>5.5914999999999999</v>
      </c>
      <c r="R115" s="38" t="s">
        <v>271</v>
      </c>
      <c r="S115" s="38" t="s">
        <v>271</v>
      </c>
    </row>
    <row r="116" spans="1:19" hidden="1" outlineLevel="1" collapsed="1">
      <c r="A116" s="9">
        <v>43739</v>
      </c>
      <c r="B116" s="38">
        <v>28.449409662744301</v>
      </c>
      <c r="C116" s="38">
        <v>15.648235954301025</v>
      </c>
      <c r="D116" s="38">
        <v>33.560771726697716</v>
      </c>
      <c r="E116" s="38">
        <v>35.592017341188154</v>
      </c>
      <c r="F116" s="38">
        <v>31.187080357190059</v>
      </c>
      <c r="G116" s="38">
        <v>18.410515711862967</v>
      </c>
      <c r="H116" s="38">
        <v>28.479589906160676</v>
      </c>
      <c r="I116" s="38">
        <v>15.643025676976844</v>
      </c>
      <c r="J116" s="38">
        <v>33.614058354313663</v>
      </c>
      <c r="K116" s="38">
        <v>35.593759645520521</v>
      </c>
      <c r="L116" s="38">
        <v>31.230139616376036</v>
      </c>
      <c r="M116" s="38">
        <v>18.866575401851463</v>
      </c>
      <c r="N116" s="38">
        <v>9.2022091598817219</v>
      </c>
      <c r="O116" s="38">
        <v>32.155094329084925</v>
      </c>
      <c r="P116" s="38">
        <v>7.7931999999999997</v>
      </c>
      <c r="Q116" s="38">
        <v>4.5326000000000004</v>
      </c>
      <c r="R116" s="38" t="s">
        <v>271</v>
      </c>
      <c r="S116" s="38" t="s">
        <v>271</v>
      </c>
    </row>
    <row r="117" spans="1:19" hidden="1" outlineLevel="1" collapsed="1">
      <c r="A117" s="9">
        <v>43770</v>
      </c>
      <c r="B117" s="38">
        <v>28.200670023292666</v>
      </c>
      <c r="C117" s="38">
        <v>15.226715628312089</v>
      </c>
      <c r="D117" s="38">
        <v>33.654979424068109</v>
      </c>
      <c r="E117" s="38">
        <v>35.363271839959957</v>
      </c>
      <c r="F117" s="38">
        <v>31.67543931963278</v>
      </c>
      <c r="G117" s="38">
        <v>19.710023528035325</v>
      </c>
      <c r="H117" s="38">
        <v>28.224626297604164</v>
      </c>
      <c r="I117" s="38">
        <v>15.223587376638301</v>
      </c>
      <c r="J117" s="38">
        <v>33.697566383263776</v>
      </c>
      <c r="K117" s="38">
        <v>35.368779070227205</v>
      </c>
      <c r="L117" s="38">
        <v>31.706685188148967</v>
      </c>
      <c r="M117" s="38">
        <v>20.197959828882631</v>
      </c>
      <c r="N117" s="38">
        <v>8.0692112125880886</v>
      </c>
      <c r="O117" s="38">
        <v>27.632191343863056</v>
      </c>
      <c r="P117" s="38">
        <v>6.7531999999999996</v>
      </c>
      <c r="Q117" s="38">
        <v>3.8984000000000005</v>
      </c>
      <c r="R117" s="38" t="s">
        <v>271</v>
      </c>
      <c r="S117" s="38" t="s">
        <v>271</v>
      </c>
    </row>
    <row r="118" spans="1:19" hidden="1" outlineLevel="1" collapsed="1">
      <c r="A118" s="9">
        <v>43800</v>
      </c>
      <c r="B118" s="38">
        <v>28.241244533190226</v>
      </c>
      <c r="C118" s="38">
        <v>15.93991494012079</v>
      </c>
      <c r="D118" s="38">
        <v>33.053798280530671</v>
      </c>
      <c r="E118" s="38">
        <v>35.279776100145178</v>
      </c>
      <c r="F118" s="38">
        <v>30.055224478041559</v>
      </c>
      <c r="G118" s="38">
        <v>20.618332631102135</v>
      </c>
      <c r="H118" s="38">
        <v>28.254008270963599</v>
      </c>
      <c r="I118" s="38">
        <v>15.936152233082232</v>
      </c>
      <c r="J118" s="38">
        <v>33.076118759702645</v>
      </c>
      <c r="K118" s="38">
        <v>35.282897467592925</v>
      </c>
      <c r="L118" s="38">
        <v>30.082218963565506</v>
      </c>
      <c r="M118" s="38">
        <v>20.843929455363824</v>
      </c>
      <c r="N118" s="38">
        <v>6.7628165179419018</v>
      </c>
      <c r="O118" s="38">
        <v>45.344094231378762</v>
      </c>
      <c r="P118" s="38">
        <v>4.3045999999999998</v>
      </c>
      <c r="Q118" s="38">
        <v>5.7618999999999998</v>
      </c>
      <c r="R118" s="38" t="s">
        <v>271</v>
      </c>
      <c r="S118" s="38" t="s">
        <v>271</v>
      </c>
    </row>
    <row r="119" spans="1:19" hidden="1" outlineLevel="1" collapsed="1">
      <c r="A119" s="9">
        <v>43831</v>
      </c>
      <c r="B119" s="38">
        <v>27.392097405738387</v>
      </c>
      <c r="C119" s="38">
        <v>14.728960485560956</v>
      </c>
      <c r="D119" s="38">
        <v>33.866893064895194</v>
      </c>
      <c r="E119" s="38">
        <v>35.289144907507279</v>
      </c>
      <c r="F119" s="38">
        <v>32.231210609130429</v>
      </c>
      <c r="G119" s="38">
        <v>18.709016025794877</v>
      </c>
      <c r="H119" s="38">
        <v>27.412245305062672</v>
      </c>
      <c r="I119" s="38">
        <v>14.725828357187208</v>
      </c>
      <c r="J119" s="38">
        <v>33.906910889371275</v>
      </c>
      <c r="K119" s="38">
        <v>35.301835361884358</v>
      </c>
      <c r="L119" s="38">
        <v>32.262103765468559</v>
      </c>
      <c r="M119" s="38">
        <v>19.143853617083167</v>
      </c>
      <c r="N119" s="38">
        <v>5.5224067939906325</v>
      </c>
      <c r="O119" s="38">
        <v>42.229447090196082</v>
      </c>
      <c r="P119" s="38">
        <v>3.8696676172719187</v>
      </c>
      <c r="Q119" s="38">
        <v>8.6953999999999994</v>
      </c>
      <c r="R119" s="38" t="s">
        <v>271</v>
      </c>
      <c r="S119" s="38">
        <v>2.8282932759968724</v>
      </c>
    </row>
    <row r="120" spans="1:19" hidden="1" outlineLevel="1" collapsed="1">
      <c r="A120" s="9">
        <v>43862</v>
      </c>
      <c r="B120" s="38">
        <v>27.353405395304065</v>
      </c>
      <c r="C120" s="38">
        <v>15.226949993487205</v>
      </c>
      <c r="D120" s="38">
        <v>33.970166393392951</v>
      </c>
      <c r="E120" s="38">
        <v>35.623189182649938</v>
      </c>
      <c r="F120" s="38">
        <v>32.798196915536643</v>
      </c>
      <c r="G120" s="38">
        <v>15.663558113834164</v>
      </c>
      <c r="H120" s="38">
        <v>27.367990888967409</v>
      </c>
      <c r="I120" s="38">
        <v>15.22022720907149</v>
      </c>
      <c r="J120" s="38">
        <v>34.001989843452932</v>
      </c>
      <c r="K120" s="38">
        <v>35.631665789141564</v>
      </c>
      <c r="L120" s="38">
        <v>32.804560620016083</v>
      </c>
      <c r="M120" s="38">
        <v>15.903658248132439</v>
      </c>
      <c r="N120" s="38">
        <v>10.105331545294995</v>
      </c>
      <c r="O120" s="38">
        <v>37.303477023498694</v>
      </c>
      <c r="P120" s="38">
        <v>6.1369493280058123</v>
      </c>
      <c r="Q120" s="38">
        <v>9.0220289509669858</v>
      </c>
      <c r="R120" s="38" t="s">
        <v>271</v>
      </c>
      <c r="S120" s="38" t="s">
        <v>271</v>
      </c>
    </row>
    <row r="121" spans="1:19" hidden="1" outlineLevel="1" collapsed="1">
      <c r="A121" s="9">
        <v>43891</v>
      </c>
      <c r="B121" s="38">
        <v>26.548331791706332</v>
      </c>
      <c r="C121" s="38">
        <v>14.700630840120253</v>
      </c>
      <c r="D121" s="38">
        <v>33.315792163751198</v>
      </c>
      <c r="E121" s="38">
        <v>34.788585828977794</v>
      </c>
      <c r="F121" s="38">
        <v>31.240249461405813</v>
      </c>
      <c r="G121" s="38">
        <v>17.785614421245381</v>
      </c>
      <c r="H121" s="38">
        <v>26.550973443633502</v>
      </c>
      <c r="I121" s="38">
        <v>14.686438417703867</v>
      </c>
      <c r="J121" s="38">
        <v>33.327525883520998</v>
      </c>
      <c r="K121" s="38">
        <v>34.798316002517346</v>
      </c>
      <c r="L121" s="38">
        <v>31.244468810650318</v>
      </c>
      <c r="M121" s="38">
        <v>17.839782196109084</v>
      </c>
      <c r="N121" s="38">
        <v>21.170975224811158</v>
      </c>
      <c r="O121" s="38">
        <v>42.156193279506056</v>
      </c>
      <c r="P121" s="38">
        <v>7.6014999999999988</v>
      </c>
      <c r="Q121" s="38">
        <v>6.7527999999999988</v>
      </c>
      <c r="R121" s="38" t="s">
        <v>271</v>
      </c>
      <c r="S121" s="38" t="s">
        <v>271</v>
      </c>
    </row>
    <row r="122" spans="1:19" hidden="1" outlineLevel="1" collapsed="1">
      <c r="A122" s="9">
        <v>43922</v>
      </c>
      <c r="B122" s="38">
        <v>27.539777588834195</v>
      </c>
      <c r="C122" s="38">
        <v>14.468345244942403</v>
      </c>
      <c r="D122" s="38">
        <v>35.156651404322012</v>
      </c>
      <c r="E122" s="38">
        <v>34.553429388360001</v>
      </c>
      <c r="F122" s="38">
        <v>37.953275136836822</v>
      </c>
      <c r="G122" s="38">
        <v>19.958973064088131</v>
      </c>
      <c r="H122" s="38">
        <v>27.546672322468055</v>
      </c>
      <c r="I122" s="38">
        <v>14.419514938341322</v>
      </c>
      <c r="J122" s="38">
        <v>35.193258810009674</v>
      </c>
      <c r="K122" s="38">
        <v>34.571180988220846</v>
      </c>
      <c r="L122" s="38">
        <v>37.966100407008831</v>
      </c>
      <c r="M122" s="38">
        <v>20.281723889960908</v>
      </c>
      <c r="N122" s="38">
        <v>22.44995324431256</v>
      </c>
      <c r="O122" s="38">
        <v>45.493988427390853</v>
      </c>
      <c r="P122" s="38">
        <v>5.1162000000000001</v>
      </c>
      <c r="Q122" s="38" t="s">
        <v>271</v>
      </c>
      <c r="R122" s="38">
        <v>1E-4</v>
      </c>
      <c r="S122" s="38" t="s">
        <v>271</v>
      </c>
    </row>
    <row r="123" spans="1:19" hidden="1" outlineLevel="1" collapsed="1">
      <c r="A123" s="9">
        <v>43952</v>
      </c>
      <c r="B123" s="38">
        <v>26.101116438471923</v>
      </c>
      <c r="C123" s="38">
        <v>14.242175409482037</v>
      </c>
      <c r="D123" s="38">
        <v>33.303533096603864</v>
      </c>
      <c r="E123" s="38">
        <v>34.218922617577249</v>
      </c>
      <c r="F123" s="38">
        <v>32.64193433618896</v>
      </c>
      <c r="G123" s="38">
        <v>18.369766286485852</v>
      </c>
      <c r="H123" s="38">
        <v>26.115244541714546</v>
      </c>
      <c r="I123" s="38">
        <v>14.187274761972036</v>
      </c>
      <c r="J123" s="38">
        <v>33.363953437803858</v>
      </c>
      <c r="K123" s="38">
        <v>34.234844580337274</v>
      </c>
      <c r="L123" s="38">
        <v>32.648298085860944</v>
      </c>
      <c r="M123" s="38">
        <v>19.190331444249566</v>
      </c>
      <c r="N123" s="38">
        <v>18.81105724605349</v>
      </c>
      <c r="O123" s="38">
        <v>49.397036163254526</v>
      </c>
      <c r="P123" s="38">
        <v>5.4362000000000004</v>
      </c>
      <c r="Q123" s="38">
        <v>7.1002000000000001</v>
      </c>
      <c r="R123" s="38">
        <v>8.5</v>
      </c>
      <c r="S123" s="38" t="s">
        <v>271</v>
      </c>
    </row>
    <row r="124" spans="1:19" hidden="1" outlineLevel="1" collapsed="1">
      <c r="A124" s="9">
        <v>43983</v>
      </c>
      <c r="B124" s="38">
        <v>25.699882885683632</v>
      </c>
      <c r="C124" s="38">
        <v>14.368268006646868</v>
      </c>
      <c r="D124" s="38">
        <v>32.487836734403679</v>
      </c>
      <c r="E124" s="38">
        <v>33.750082090823852</v>
      </c>
      <c r="F124" s="38">
        <v>31.14153785236525</v>
      </c>
      <c r="G124" s="38">
        <v>21.241082378606002</v>
      </c>
      <c r="H124" s="38">
        <v>25.706550369834257</v>
      </c>
      <c r="I124" s="38">
        <v>14.34389261936502</v>
      </c>
      <c r="J124" s="38">
        <v>32.515008579239257</v>
      </c>
      <c r="K124" s="38">
        <v>33.755891098212132</v>
      </c>
      <c r="L124" s="38">
        <v>31.150348954694323</v>
      </c>
      <c r="M124" s="38">
        <v>21.54387215496649</v>
      </c>
      <c r="N124" s="38">
        <v>18.341824757157557</v>
      </c>
      <c r="O124" s="38">
        <v>47.908164704739704</v>
      </c>
      <c r="P124" s="38">
        <v>5.6365999999999996</v>
      </c>
      <c r="Q124" s="38">
        <v>5.2428999999999997</v>
      </c>
      <c r="R124" s="38" t="s">
        <v>271</v>
      </c>
      <c r="S124" s="38" t="s">
        <v>271</v>
      </c>
    </row>
    <row r="125" spans="1:19" hidden="1" outlineLevel="1" collapsed="1">
      <c r="A125" s="9">
        <v>44013</v>
      </c>
      <c r="B125" s="38">
        <v>24.967070132209152</v>
      </c>
      <c r="C125" s="38">
        <v>14.164628326903655</v>
      </c>
      <c r="D125" s="38">
        <v>31.522023656705866</v>
      </c>
      <c r="E125" s="38">
        <v>34.036191840188046</v>
      </c>
      <c r="F125" s="38">
        <v>30.425574978657103</v>
      </c>
      <c r="G125" s="38">
        <v>14.160155919627199</v>
      </c>
      <c r="H125" s="38">
        <v>24.965002910877867</v>
      </c>
      <c r="I125" s="38">
        <v>14.086474996824229</v>
      </c>
      <c r="J125" s="38">
        <v>31.558463940225398</v>
      </c>
      <c r="K125" s="38">
        <v>34.04066596278799</v>
      </c>
      <c r="L125" s="38">
        <v>30.442116687873376</v>
      </c>
      <c r="M125" s="38">
        <v>14.296199525773115</v>
      </c>
      <c r="N125" s="38">
        <v>26.090316055434908</v>
      </c>
      <c r="O125" s="38">
        <v>44.362145486255294</v>
      </c>
      <c r="P125" s="38">
        <v>6.0000999999999998</v>
      </c>
      <c r="Q125" s="38">
        <v>2.6164000000000001</v>
      </c>
      <c r="R125" s="38" t="s">
        <v>271</v>
      </c>
      <c r="S125" s="38" t="s">
        <v>271</v>
      </c>
    </row>
    <row r="126" spans="1:19" hidden="1" outlineLevel="1" collapsed="1">
      <c r="A126" s="9">
        <v>44044</v>
      </c>
      <c r="B126" s="38">
        <v>24.517150118672511</v>
      </c>
      <c r="C126" s="38">
        <v>13.347289468553134</v>
      </c>
      <c r="D126" s="38">
        <v>31.633304909729841</v>
      </c>
      <c r="E126" s="38">
        <v>33.427292845354806</v>
      </c>
      <c r="F126" s="38">
        <v>30.102968858442146</v>
      </c>
      <c r="G126" s="38">
        <v>17.283269225867503</v>
      </c>
      <c r="H126" s="38">
        <v>24.514308044605809</v>
      </c>
      <c r="I126" s="38">
        <v>13.298399694032778</v>
      </c>
      <c r="J126" s="38">
        <v>31.651460233496692</v>
      </c>
      <c r="K126" s="38">
        <v>33.427293866030965</v>
      </c>
      <c r="L126" s="38">
        <v>30.116279390437189</v>
      </c>
      <c r="M126" s="38">
        <v>17.389262236697483</v>
      </c>
      <c r="N126" s="38">
        <v>26.72893687117579</v>
      </c>
      <c r="O126" s="38">
        <v>38.047952978469354</v>
      </c>
      <c r="P126" s="38">
        <v>8.7726000000000006</v>
      </c>
      <c r="Q126" s="38">
        <v>36.938899999999997</v>
      </c>
      <c r="R126" s="38" t="s">
        <v>271</v>
      </c>
      <c r="S126" s="38" t="s">
        <v>271</v>
      </c>
    </row>
    <row r="127" spans="1:19" hidden="1" outlineLevel="1" collapsed="1">
      <c r="A127" s="9">
        <v>44075</v>
      </c>
      <c r="B127" s="38">
        <v>23.033521968402859</v>
      </c>
      <c r="C127" s="38">
        <v>10.161217790606459</v>
      </c>
      <c r="D127" s="38">
        <v>31.348413715557047</v>
      </c>
      <c r="E127" s="38">
        <v>33.205085262173</v>
      </c>
      <c r="F127" s="38">
        <v>30.079118234482802</v>
      </c>
      <c r="G127" s="38">
        <v>17.225398491584819</v>
      </c>
      <c r="H127" s="38">
        <v>23.052288632974086</v>
      </c>
      <c r="I127" s="38">
        <v>10.122596335277814</v>
      </c>
      <c r="J127" s="38">
        <v>31.415027705936737</v>
      </c>
      <c r="K127" s="38">
        <v>33.225192503988644</v>
      </c>
      <c r="L127" s="38">
        <v>30.117522252628348</v>
      </c>
      <c r="M127" s="38">
        <v>17.533753105140136</v>
      </c>
      <c r="N127" s="38">
        <v>14.835163559203123</v>
      </c>
      <c r="O127" s="38">
        <v>35.654695480768318</v>
      </c>
      <c r="P127" s="38" t="s">
        <v>271</v>
      </c>
      <c r="Q127" s="38" t="s">
        <v>271</v>
      </c>
      <c r="R127" s="38" t="s">
        <v>271</v>
      </c>
      <c r="S127" s="38" t="s">
        <v>271</v>
      </c>
    </row>
    <row r="128" spans="1:19" hidden="1" outlineLevel="1" collapsed="1">
      <c r="A128" s="9">
        <v>44105</v>
      </c>
      <c r="B128" s="38">
        <v>21.750337569886657</v>
      </c>
      <c r="C128" s="38">
        <v>7.9178911715470202</v>
      </c>
      <c r="D128" s="38">
        <v>31.202361647128892</v>
      </c>
      <c r="E128" s="38">
        <v>33.005711501937888</v>
      </c>
      <c r="F128" s="38">
        <v>29.469891068447108</v>
      </c>
      <c r="G128" s="38">
        <v>17.781174847277132</v>
      </c>
      <c r="H128" s="38">
        <v>21.752347765024297</v>
      </c>
      <c r="I128" s="38">
        <v>7.8834766402108096</v>
      </c>
      <c r="J128" s="38">
        <v>31.228621440588299</v>
      </c>
      <c r="K128" s="38">
        <v>33.012019717462188</v>
      </c>
      <c r="L128" s="38">
        <v>29.49684938953083</v>
      </c>
      <c r="M128" s="38">
        <v>17.919676963966168</v>
      </c>
      <c r="N128" s="38">
        <v>20.05767991209953</v>
      </c>
      <c r="O128" s="38">
        <v>36.809008401694342</v>
      </c>
      <c r="P128" s="38">
        <v>7.9560000000000004</v>
      </c>
      <c r="Q128" s="38">
        <v>12.4704</v>
      </c>
      <c r="R128" s="38" t="s">
        <v>271</v>
      </c>
      <c r="S128" s="38" t="s">
        <v>271</v>
      </c>
    </row>
    <row r="129" spans="1:19" hidden="1" outlineLevel="1" collapsed="1">
      <c r="A129" s="9">
        <v>44136</v>
      </c>
      <c r="B129" s="38">
        <v>23.57072628383246</v>
      </c>
      <c r="C129" s="38">
        <v>13.523013163728741</v>
      </c>
      <c r="D129" s="38">
        <v>30.31464711889722</v>
      </c>
      <c r="E129" s="38">
        <v>32.260218908938086</v>
      </c>
      <c r="F129" s="38">
        <v>27.870710015475247</v>
      </c>
      <c r="G129" s="38">
        <v>18.172477465002501</v>
      </c>
      <c r="H129" s="38">
        <v>23.565071821053369</v>
      </c>
      <c r="I129" s="38">
        <v>13.484641073973687</v>
      </c>
      <c r="J129" s="38">
        <v>30.323038174298699</v>
      </c>
      <c r="K129" s="38">
        <v>32.264352630970912</v>
      </c>
      <c r="L129" s="38">
        <v>27.870710015475247</v>
      </c>
      <c r="M129" s="38">
        <v>18.242998446131892</v>
      </c>
      <c r="N129" s="38">
        <v>30.486842160714517</v>
      </c>
      <c r="O129" s="38">
        <v>38.779035545857447</v>
      </c>
      <c r="P129" s="38">
        <v>6.0262000000000002</v>
      </c>
      <c r="Q129" s="38" t="s">
        <v>271</v>
      </c>
      <c r="R129" s="38" t="s">
        <v>271</v>
      </c>
      <c r="S129" s="38" t="s">
        <v>271</v>
      </c>
    </row>
    <row r="130" spans="1:19" hidden="1" outlineLevel="1" collapsed="1">
      <c r="A130" s="9">
        <v>44166</v>
      </c>
      <c r="B130" s="38">
        <v>23.482227728138508</v>
      </c>
      <c r="C130" s="38">
        <v>13.686218788282696</v>
      </c>
      <c r="D130" s="38">
        <v>29.91613254675195</v>
      </c>
      <c r="E130" s="38">
        <v>31.848168409605599</v>
      </c>
      <c r="F130" s="38">
        <v>27.819867351284</v>
      </c>
      <c r="G130" s="38">
        <v>15.638265047731071</v>
      </c>
      <c r="H130" s="38">
        <v>23.487729883434174</v>
      </c>
      <c r="I130" s="38">
        <v>13.581473593455513</v>
      </c>
      <c r="J130" s="38">
        <v>29.99052985728574</v>
      </c>
      <c r="K130" s="38">
        <v>31.853522102931855</v>
      </c>
      <c r="L130" s="38">
        <v>27.882234655371402</v>
      </c>
      <c r="M130" s="38">
        <v>16.155017884640568</v>
      </c>
      <c r="N130" s="38">
        <v>21.731170706165233</v>
      </c>
      <c r="O130" s="38">
        <v>43.837392846551161</v>
      </c>
      <c r="P130" s="38">
        <v>4.5048193562312751</v>
      </c>
      <c r="Q130" s="38">
        <v>5.8288508645856725</v>
      </c>
      <c r="R130" s="38">
        <v>3.8102</v>
      </c>
      <c r="S130" s="38" t="s">
        <v>271</v>
      </c>
    </row>
    <row r="131" spans="1:19" hidden="1" outlineLevel="1" collapsed="1">
      <c r="A131" s="9">
        <v>44197</v>
      </c>
      <c r="B131" s="38">
        <v>23.463045929884903</v>
      </c>
      <c r="C131" s="38">
        <v>13.183396926255396</v>
      </c>
      <c r="D131" s="38">
        <v>31.03124992820354</v>
      </c>
      <c r="E131" s="38">
        <v>32.407651095909038</v>
      </c>
      <c r="F131" s="38">
        <v>29.688126697004428</v>
      </c>
      <c r="G131" s="38">
        <v>17.02886923156575</v>
      </c>
      <c r="H131" s="38">
        <v>23.457917496989136</v>
      </c>
      <c r="I131" s="38">
        <v>13.121167491654864</v>
      </c>
      <c r="J131" s="38">
        <v>31.060074340936985</v>
      </c>
      <c r="K131" s="38">
        <v>32.419100094936368</v>
      </c>
      <c r="L131" s="38">
        <v>29.697584404154394</v>
      </c>
      <c r="M131" s="38">
        <v>17.223933748619391</v>
      </c>
      <c r="N131" s="38">
        <v>26.686378470142699</v>
      </c>
      <c r="O131" s="38">
        <v>41.308802112995721</v>
      </c>
      <c r="P131" s="38">
        <v>6.0958846609528603</v>
      </c>
      <c r="Q131" s="38">
        <v>5.4661715011645144</v>
      </c>
      <c r="R131" s="38">
        <v>8.3013999999999992</v>
      </c>
      <c r="S131" s="38" t="s">
        <v>271</v>
      </c>
    </row>
    <row r="132" spans="1:19" hidden="1" outlineLevel="1" collapsed="1">
      <c r="A132" s="9">
        <v>44228</v>
      </c>
      <c r="B132" s="38">
        <v>22.676383692467503</v>
      </c>
      <c r="C132" s="38">
        <v>12.811107209512008</v>
      </c>
      <c r="D132" s="38">
        <v>30.816088729403585</v>
      </c>
      <c r="E132" s="38">
        <v>32.525287351287268</v>
      </c>
      <c r="F132" s="38">
        <v>29.719356430474882</v>
      </c>
      <c r="G132" s="38">
        <v>16.660627544771195</v>
      </c>
      <c r="H132" s="38">
        <v>22.672076633630681</v>
      </c>
      <c r="I132" s="38">
        <v>12.771502587998292</v>
      </c>
      <c r="J132" s="38">
        <v>30.83044546888949</v>
      </c>
      <c r="K132" s="38">
        <v>32.53718854632185</v>
      </c>
      <c r="L132" s="38">
        <v>29.731128668859071</v>
      </c>
      <c r="M132" s="38">
        <v>16.692312492490377</v>
      </c>
      <c r="N132" s="38">
        <v>26.493285772301114</v>
      </c>
      <c r="O132" s="38">
        <v>34.467580346940387</v>
      </c>
      <c r="P132" s="38">
        <v>3.9937116448351042</v>
      </c>
      <c r="Q132" s="38">
        <v>2.9226637656585224</v>
      </c>
      <c r="R132" s="38">
        <v>8.3013999999999992</v>
      </c>
      <c r="S132" s="38" t="s">
        <v>271</v>
      </c>
    </row>
    <row r="133" spans="1:19" hidden="1" outlineLevel="1" collapsed="1">
      <c r="A133" s="9">
        <v>44256</v>
      </c>
      <c r="B133" s="38">
        <v>22.807445721186923</v>
      </c>
      <c r="C133" s="38">
        <v>13.377803527377798</v>
      </c>
      <c r="D133" s="38">
        <v>30.269883023639832</v>
      </c>
      <c r="E133" s="38">
        <v>31.945864278250284</v>
      </c>
      <c r="F133" s="38">
        <v>28.844118412140876</v>
      </c>
      <c r="G133" s="38">
        <v>15.226229070627596</v>
      </c>
      <c r="H133" s="38">
        <v>22.790900552071879</v>
      </c>
      <c r="I133" s="38">
        <v>13.306047633767658</v>
      </c>
      <c r="J133" s="38">
        <v>30.279276622399362</v>
      </c>
      <c r="K133" s="38">
        <v>31.958337896587977</v>
      </c>
      <c r="L133" s="38">
        <v>28.844118412140876</v>
      </c>
      <c r="M133" s="38">
        <v>15.239191603972566</v>
      </c>
      <c r="N133" s="38">
        <v>34.743299131997489</v>
      </c>
      <c r="O133" s="38">
        <v>39.853916250211277</v>
      </c>
      <c r="P133" s="38">
        <v>3.5617280336885528</v>
      </c>
      <c r="Q133" s="38">
        <v>3.009942966671058</v>
      </c>
      <c r="R133" s="38" t="s">
        <v>271</v>
      </c>
      <c r="S133" s="38" t="s">
        <v>271</v>
      </c>
    </row>
    <row r="134" spans="1:19" hidden="1" outlineLevel="1" collapsed="1">
      <c r="A134" s="9">
        <v>44287</v>
      </c>
      <c r="B134" s="38">
        <v>22.727749763159153</v>
      </c>
      <c r="C134" s="38">
        <v>13.791576929672594</v>
      </c>
      <c r="D134" s="38">
        <v>29.937500625595678</v>
      </c>
      <c r="E134" s="38">
        <v>31.937513926059506</v>
      </c>
      <c r="F134" s="38">
        <v>28.781822793927191</v>
      </c>
      <c r="G134" s="38">
        <v>15.546855555551378</v>
      </c>
      <c r="H134" s="38">
        <v>22.718784773466083</v>
      </c>
      <c r="I134" s="38">
        <v>13.745831629251416</v>
      </c>
      <c r="J134" s="38">
        <v>29.949235384505272</v>
      </c>
      <c r="K134" s="38">
        <v>31.951686202222458</v>
      </c>
      <c r="L134" s="38">
        <v>28.787482544941064</v>
      </c>
      <c r="M134" s="38">
        <v>15.555487495232228</v>
      </c>
      <c r="N134" s="38">
        <v>31.182889690578602</v>
      </c>
      <c r="O134" s="38">
        <v>40.002081982878053</v>
      </c>
      <c r="P134" s="38">
        <v>7.0469546906899128</v>
      </c>
      <c r="Q134" s="38">
        <v>6.5878222804869599</v>
      </c>
      <c r="R134" s="38">
        <v>8.5983999999999998</v>
      </c>
      <c r="S134" s="38" t="s">
        <v>271</v>
      </c>
    </row>
    <row r="135" spans="1:19" hidden="1" outlineLevel="1" collapsed="1">
      <c r="A135" s="9">
        <v>44317</v>
      </c>
      <c r="B135" s="38">
        <v>22.766091161219443</v>
      </c>
      <c r="C135" s="38">
        <v>13.581060887488757</v>
      </c>
      <c r="D135" s="38">
        <v>30.161817775661763</v>
      </c>
      <c r="E135" s="38">
        <v>32.156443391486484</v>
      </c>
      <c r="F135" s="38">
        <v>28.924189841634739</v>
      </c>
      <c r="G135" s="38">
        <v>12.80819071627117</v>
      </c>
      <c r="H135" s="38">
        <v>22.762719102643008</v>
      </c>
      <c r="I135" s="38">
        <v>13.540409364919817</v>
      </c>
      <c r="J135" s="38">
        <v>30.186644870208287</v>
      </c>
      <c r="K135" s="38">
        <v>32.163815137545768</v>
      </c>
      <c r="L135" s="38">
        <v>28.932286624291432</v>
      </c>
      <c r="M135" s="38">
        <v>12.915611328484397</v>
      </c>
      <c r="N135" s="38">
        <v>26.010068609702664</v>
      </c>
      <c r="O135" s="38">
        <v>47.771544816329907</v>
      </c>
      <c r="P135" s="38">
        <v>4.3163733749649866</v>
      </c>
      <c r="Q135" s="38">
        <v>3.435006094538779</v>
      </c>
      <c r="R135" s="38">
        <v>8.6249000000000002</v>
      </c>
      <c r="S135" s="38" t="s">
        <v>271</v>
      </c>
    </row>
    <row r="136" spans="1:19" hidden="1" outlineLevel="1" collapsed="1">
      <c r="A136" s="9">
        <v>44348</v>
      </c>
      <c r="B136" s="38">
        <v>23.408813070400313</v>
      </c>
      <c r="C136" s="38">
        <v>14.337267398313925</v>
      </c>
      <c r="D136" s="38">
        <v>30.518209707993641</v>
      </c>
      <c r="E136" s="38">
        <v>32.582812561869126</v>
      </c>
      <c r="F136" s="38">
        <v>29.94447616647815</v>
      </c>
      <c r="G136" s="38">
        <v>12.781239872622644</v>
      </c>
      <c r="H136" s="38">
        <v>23.39599925698942</v>
      </c>
      <c r="I136" s="38">
        <v>14.282318544591366</v>
      </c>
      <c r="J136" s="38">
        <v>30.530508014816593</v>
      </c>
      <c r="K136" s="38">
        <v>32.589099716702485</v>
      </c>
      <c r="L136" s="38">
        <v>29.958171931748986</v>
      </c>
      <c r="M136" s="38">
        <v>12.797827593261189</v>
      </c>
      <c r="N136" s="38">
        <v>36.512434595986022</v>
      </c>
      <c r="O136" s="38">
        <v>48.635822078799599</v>
      </c>
      <c r="P136" s="38">
        <v>5.5584695489225009</v>
      </c>
      <c r="Q136" s="38">
        <v>4.0103598478660398</v>
      </c>
      <c r="R136" s="38">
        <v>5.1692</v>
      </c>
      <c r="S136" s="38" t="s">
        <v>271</v>
      </c>
    </row>
    <row r="137" spans="1:19" hidden="1" outlineLevel="1" collapsed="1">
      <c r="A137" s="9">
        <v>44378</v>
      </c>
      <c r="B137" s="38">
        <v>23.428287239124383</v>
      </c>
      <c r="C137" s="38">
        <v>14.507745004379045</v>
      </c>
      <c r="D137" s="38">
        <v>30.303078627410372</v>
      </c>
      <c r="E137" s="38">
        <v>32.16206311629989</v>
      </c>
      <c r="F137" s="38">
        <v>29.169633939783626</v>
      </c>
      <c r="G137" s="38">
        <v>15.238015495132526</v>
      </c>
      <c r="H137" s="38">
        <v>23.415843629727732</v>
      </c>
      <c r="I137" s="38">
        <v>14.467555349478104</v>
      </c>
      <c r="J137" s="38">
        <v>30.304109765643872</v>
      </c>
      <c r="K137" s="38">
        <v>32.16206311629989</v>
      </c>
      <c r="L137" s="38">
        <v>29.169633939783626</v>
      </c>
      <c r="M137" s="38">
        <v>15.244002556766434</v>
      </c>
      <c r="N137" s="38">
        <v>46.361651278525265</v>
      </c>
      <c r="O137" s="38">
        <v>48.359315852860128</v>
      </c>
      <c r="P137" s="38">
        <v>7.8255000000000008</v>
      </c>
      <c r="Q137" s="38" t="s">
        <v>271</v>
      </c>
      <c r="R137" s="38" t="s">
        <v>271</v>
      </c>
      <c r="S137" s="38" t="s">
        <v>271</v>
      </c>
    </row>
    <row r="138" spans="1:19" hidden="1" outlineLevel="1" collapsed="1">
      <c r="A138" s="9">
        <v>44409</v>
      </c>
      <c r="B138" s="38">
        <v>23.425494640512625</v>
      </c>
      <c r="C138" s="38">
        <v>14.802782730486602</v>
      </c>
      <c r="D138" s="38">
        <v>29.936421617381878</v>
      </c>
      <c r="E138" s="38">
        <v>31.998270934548774</v>
      </c>
      <c r="F138" s="38">
        <v>28.482412841226736</v>
      </c>
      <c r="G138" s="38">
        <v>14.612476428282157</v>
      </c>
      <c r="H138" s="38">
        <v>23.407708965116452</v>
      </c>
      <c r="I138" s="38">
        <v>14.720234615258198</v>
      </c>
      <c r="J138" s="38">
        <v>29.958367094905846</v>
      </c>
      <c r="K138" s="38">
        <v>32.000579402444991</v>
      </c>
      <c r="L138" s="38">
        <v>28.538762450686082</v>
      </c>
      <c r="M138" s="38">
        <v>14.634379731266373</v>
      </c>
      <c r="N138" s="38">
        <v>34.485590594360239</v>
      </c>
      <c r="O138" s="38">
        <v>49.078067658996268</v>
      </c>
      <c r="P138" s="38">
        <v>8.0703999999999994</v>
      </c>
      <c r="Q138" s="38">
        <v>6.7004999999999999</v>
      </c>
      <c r="R138" s="38">
        <v>8.6452000000000009</v>
      </c>
      <c r="S138" s="38" t="s">
        <v>271</v>
      </c>
    </row>
    <row r="139" spans="1:19" hidden="1" outlineLevel="1" collapsed="1">
      <c r="A139" s="9">
        <v>44440</v>
      </c>
      <c r="B139" s="38">
        <v>23.404036461719077</v>
      </c>
      <c r="C139" s="38">
        <v>14.440289848173197</v>
      </c>
      <c r="D139" s="38">
        <v>30.116089735532125</v>
      </c>
      <c r="E139" s="38">
        <v>31.948081689414202</v>
      </c>
      <c r="F139" s="38">
        <v>29.471592268719796</v>
      </c>
      <c r="G139" s="38">
        <v>14.151868670910035</v>
      </c>
      <c r="H139" s="38">
        <v>23.391854039834151</v>
      </c>
      <c r="I139" s="38">
        <v>14.369937286542946</v>
      </c>
      <c r="J139" s="38">
        <v>30.142754568861371</v>
      </c>
      <c r="K139" s="38">
        <v>31.949007263502857</v>
      </c>
      <c r="L139" s="38">
        <v>29.484929847018936</v>
      </c>
      <c r="M139" s="38">
        <v>14.227404556390065</v>
      </c>
      <c r="N139" s="38">
        <v>30.919438828765404</v>
      </c>
      <c r="O139" s="38">
        <v>49.345932303477852</v>
      </c>
      <c r="P139" s="38">
        <v>10.1236</v>
      </c>
      <c r="Q139" s="38">
        <v>6.0294999999999996</v>
      </c>
      <c r="R139" s="38">
        <v>11.4015</v>
      </c>
      <c r="S139" s="38" t="s">
        <v>271</v>
      </c>
    </row>
    <row r="140" spans="1:19" hidden="1" outlineLevel="1" collapsed="1">
      <c r="A140" s="9">
        <v>44470</v>
      </c>
      <c r="B140" s="38">
        <v>23.599346905489735</v>
      </c>
      <c r="C140" s="38">
        <v>14.782253235089703</v>
      </c>
      <c r="D140" s="38">
        <v>30.271624148306653</v>
      </c>
      <c r="E140" s="38">
        <v>31.548886257876465</v>
      </c>
      <c r="F140" s="38">
        <v>30.178102075045157</v>
      </c>
      <c r="G140" s="38">
        <v>15.2664667904073</v>
      </c>
      <c r="H140" s="38">
        <v>23.603844272804182</v>
      </c>
      <c r="I140" s="38">
        <v>14.705761728131092</v>
      </c>
      <c r="J140" s="38">
        <v>30.340373843890454</v>
      </c>
      <c r="K140" s="38">
        <v>31.660066793662732</v>
      </c>
      <c r="L140" s="38">
        <v>30.178102075045157</v>
      </c>
      <c r="M140" s="38">
        <v>15.275017932527264</v>
      </c>
      <c r="N140" s="38">
        <v>21.83610408973281</v>
      </c>
      <c r="O140" s="38">
        <v>48.694433931044088</v>
      </c>
      <c r="P140" s="38">
        <v>4.9462000000000002</v>
      </c>
      <c r="Q140" s="38">
        <v>5.0007999999999999</v>
      </c>
      <c r="R140" s="38" t="s">
        <v>271</v>
      </c>
      <c r="S140" s="38" t="s">
        <v>271</v>
      </c>
    </row>
    <row r="141" spans="1:19" hidden="1" outlineLevel="1" collapsed="1">
      <c r="A141" s="9">
        <v>44501</v>
      </c>
      <c r="B141" s="38">
        <v>22.685051368798426</v>
      </c>
      <c r="C141" s="38">
        <v>14.272341786521862</v>
      </c>
      <c r="D141" s="38">
        <v>28.572684767482141</v>
      </c>
      <c r="E141" s="38">
        <v>29.586782810388851</v>
      </c>
      <c r="F141" s="38">
        <v>28.541046262248123</v>
      </c>
      <c r="G141" s="38">
        <v>16.147923133368735</v>
      </c>
      <c r="H141" s="38">
        <v>22.690251082053976</v>
      </c>
      <c r="I141" s="38">
        <v>14.24350790028371</v>
      </c>
      <c r="J141" s="38">
        <v>28.603786808828438</v>
      </c>
      <c r="K141" s="38">
        <v>29.600590659589855</v>
      </c>
      <c r="L141" s="38">
        <v>28.541046262248123</v>
      </c>
      <c r="M141" s="38">
        <v>16.375576130409506</v>
      </c>
      <c r="N141" s="38">
        <v>18.069176044346726</v>
      </c>
      <c r="O141" s="38">
        <v>45.397075149132867</v>
      </c>
      <c r="P141" s="38">
        <v>4.1086999999999998</v>
      </c>
      <c r="Q141" s="38">
        <v>4.9999999999999991</v>
      </c>
      <c r="R141" s="38" t="s">
        <v>271</v>
      </c>
      <c r="S141" s="38" t="s">
        <v>271</v>
      </c>
    </row>
    <row r="142" spans="1:19" hidden="1" outlineLevel="1" collapsed="1">
      <c r="A142" s="9">
        <v>44531</v>
      </c>
      <c r="B142" s="38">
        <v>22.982824774243916</v>
      </c>
      <c r="C142" s="38">
        <v>14.171162898713554</v>
      </c>
      <c r="D142" s="38">
        <v>29.600830527073697</v>
      </c>
      <c r="E142" s="38">
        <v>29.904641672293504</v>
      </c>
      <c r="F142" s="38">
        <v>30.984704926222374</v>
      </c>
      <c r="G142" s="38">
        <v>17.55343560529397</v>
      </c>
      <c r="H142" s="38">
        <v>22.960871370218197</v>
      </c>
      <c r="I142" s="38">
        <v>14.071409487405626</v>
      </c>
      <c r="J142" s="38">
        <v>29.624723686014239</v>
      </c>
      <c r="K142" s="38">
        <v>29.904823775744475</v>
      </c>
      <c r="L142" s="38">
        <v>31.00285450840197</v>
      </c>
      <c r="M142" s="38">
        <v>17.748098878462741</v>
      </c>
      <c r="N142" s="38">
        <v>35.637676239135807</v>
      </c>
      <c r="O142" s="38">
        <v>49.510765131224417</v>
      </c>
      <c r="P142" s="38">
        <v>3.3380000000000001</v>
      </c>
      <c r="Q142" s="38">
        <v>2.5099999999999998</v>
      </c>
      <c r="R142" s="38">
        <v>4.3600000000000003</v>
      </c>
      <c r="S142" s="38" t="s">
        <v>271</v>
      </c>
    </row>
    <row r="143" spans="1:19" hidden="1" outlineLevel="1" collapsed="1">
      <c r="A143" s="9">
        <v>44562</v>
      </c>
      <c r="B143" s="38">
        <v>22.602508454982409</v>
      </c>
      <c r="C143" s="38">
        <v>14.226090999202583</v>
      </c>
      <c r="D143" s="38">
        <v>29.930431963423541</v>
      </c>
      <c r="E143" s="38">
        <v>30.603153905928682</v>
      </c>
      <c r="F143" s="38">
        <v>30.290185595668259</v>
      </c>
      <c r="G143" s="38">
        <v>17.220903766395402</v>
      </c>
      <c r="H143" s="38">
        <v>22.585101021854193</v>
      </c>
      <c r="I143" s="38">
        <v>14.169445743783148</v>
      </c>
      <c r="J143" s="38">
        <v>29.937133556863603</v>
      </c>
      <c r="K143" s="38">
        <v>30.603618676337998</v>
      </c>
      <c r="L143" s="38">
        <v>30.290185595668259</v>
      </c>
      <c r="M143" s="38">
        <v>17.300043357394181</v>
      </c>
      <c r="N143" s="38">
        <v>42.170129267243951</v>
      </c>
      <c r="O143" s="38">
        <v>49.059249329398902</v>
      </c>
      <c r="P143" s="38">
        <v>2.7141624822562074</v>
      </c>
      <c r="Q143" s="38">
        <v>2.5319330357142853</v>
      </c>
      <c r="R143" s="38" t="s">
        <v>271</v>
      </c>
      <c r="S143" s="38" t="s">
        <v>271</v>
      </c>
    </row>
    <row r="144" spans="1:19" hidden="1" outlineLevel="1" collapsed="1">
      <c r="A144" s="9">
        <v>44593</v>
      </c>
      <c r="B144" s="38">
        <v>23.460813466293342</v>
      </c>
      <c r="C144" s="38">
        <v>15.1704755074164</v>
      </c>
      <c r="D144" s="38">
        <v>30.719661308351249</v>
      </c>
      <c r="E144" s="38">
        <v>31.58319550548266</v>
      </c>
      <c r="F144" s="38">
        <v>30.86090028584459</v>
      </c>
      <c r="G144" s="38">
        <v>15.866565398060132</v>
      </c>
      <c r="H144" s="38">
        <v>23.434339860301609</v>
      </c>
      <c r="I144" s="38">
        <v>15.085943601081853</v>
      </c>
      <c r="J144" s="38">
        <v>30.72747484013286</v>
      </c>
      <c r="K144" s="38">
        <v>31.592716320283774</v>
      </c>
      <c r="L144" s="38">
        <v>30.86090028584459</v>
      </c>
      <c r="M144" s="38">
        <v>15.880881637141906</v>
      </c>
      <c r="N144" s="38">
        <v>43.281324527606237</v>
      </c>
      <c r="O144" s="38">
        <v>48.47925285289196</v>
      </c>
      <c r="P144" s="38">
        <v>3.3717081537769329</v>
      </c>
      <c r="Q144" s="38">
        <v>2.5099999999999998</v>
      </c>
      <c r="R144" s="38" t="s">
        <v>271</v>
      </c>
      <c r="S144" s="38" t="s">
        <v>271</v>
      </c>
    </row>
    <row r="145" spans="1:19" hidden="1" outlineLevel="1" collapsed="1">
      <c r="A145" s="9">
        <v>44621</v>
      </c>
      <c r="B145" s="38">
        <v>23.533857645820596</v>
      </c>
      <c r="C145" s="38">
        <v>15.267633409189822</v>
      </c>
      <c r="D145" s="38">
        <v>27.162156005853895</v>
      </c>
      <c r="E145" s="38">
        <v>21.574652289465998</v>
      </c>
      <c r="F145" s="38">
        <v>37.825435342847186</v>
      </c>
      <c r="G145" s="38">
        <v>16.197923311194959</v>
      </c>
      <c r="H145" s="38">
        <v>23.546639054231637</v>
      </c>
      <c r="I145" s="38">
        <v>15.260889356440908</v>
      </c>
      <c r="J145" s="38">
        <v>27.18562869785141</v>
      </c>
      <c r="K145" s="38">
        <v>21.574652271003927</v>
      </c>
      <c r="L145" s="38">
        <v>37.825435342847186</v>
      </c>
      <c r="M145" s="38">
        <v>16.264685985509054</v>
      </c>
      <c r="N145" s="38">
        <v>5.1024832046194639</v>
      </c>
      <c r="O145" s="38">
        <v>36.832104098150054</v>
      </c>
      <c r="P145" s="38">
        <v>5.9999999999999995E-4</v>
      </c>
      <c r="Q145" s="38">
        <v>52.000000000000007</v>
      </c>
      <c r="R145" s="38" t="s">
        <v>271</v>
      </c>
      <c r="S145" s="38" t="s">
        <v>271</v>
      </c>
    </row>
    <row r="146" spans="1:19" hidden="1" outlineLevel="1" collapsed="1">
      <c r="A146" s="9">
        <v>44652</v>
      </c>
      <c r="B146" s="38">
        <v>27.434286164915626</v>
      </c>
      <c r="C146" s="38">
        <v>16.352473493514651</v>
      </c>
      <c r="D146" s="38">
        <v>35.735911705131443</v>
      </c>
      <c r="E146" s="38">
        <v>23.622310110797983</v>
      </c>
      <c r="F146" s="38">
        <v>48.555566179909988</v>
      </c>
      <c r="G146" s="38">
        <v>47.515034820894783</v>
      </c>
      <c r="H146" s="38">
        <v>27.435073630282091</v>
      </c>
      <c r="I146" s="38">
        <v>16.350032872353001</v>
      </c>
      <c r="J146" s="38">
        <v>35.735911705131443</v>
      </c>
      <c r="K146" s="38">
        <v>23.622310110797983</v>
      </c>
      <c r="L146" s="38">
        <v>48.555566179909988</v>
      </c>
      <c r="M146" s="38">
        <v>47.515034820894783</v>
      </c>
      <c r="N146" s="38">
        <v>22.676280682984025</v>
      </c>
      <c r="O146" s="38">
        <v>22.676280682984025</v>
      </c>
      <c r="P146" s="38" t="s">
        <v>271</v>
      </c>
      <c r="Q146" s="38" t="s">
        <v>271</v>
      </c>
      <c r="R146" s="38" t="s">
        <v>271</v>
      </c>
      <c r="S146" s="38" t="s">
        <v>271</v>
      </c>
    </row>
    <row r="147" spans="1:19" hidden="1" outlineLevel="1" collapsed="1">
      <c r="A147" s="9">
        <v>44682</v>
      </c>
      <c r="B147" s="38">
        <v>21.446561771833068</v>
      </c>
      <c r="C147" s="38">
        <v>14.163991713704187</v>
      </c>
      <c r="D147" s="38">
        <v>25.873675568837935</v>
      </c>
      <c r="E147" s="38">
        <v>20.798126742068401</v>
      </c>
      <c r="F147" s="38">
        <v>37.676417897387147</v>
      </c>
      <c r="G147" s="38">
        <v>20.959238597523154</v>
      </c>
      <c r="H147" s="38">
        <v>21.455365340041276</v>
      </c>
      <c r="I147" s="38">
        <v>14.163682439049314</v>
      </c>
      <c r="J147" s="38">
        <v>25.89140010794447</v>
      </c>
      <c r="K147" s="38">
        <v>20.798126732827107</v>
      </c>
      <c r="L147" s="38">
        <v>37.676417897387147</v>
      </c>
      <c r="M147" s="38">
        <v>21.017439262958355</v>
      </c>
      <c r="N147" s="38">
        <v>11.407099240144655</v>
      </c>
      <c r="O147" s="38">
        <v>14.980731497866961</v>
      </c>
      <c r="P147" s="38">
        <v>10.650499999999999</v>
      </c>
      <c r="Q147" s="38">
        <v>51.756100000000004</v>
      </c>
      <c r="R147" s="38" t="s">
        <v>271</v>
      </c>
      <c r="S147" s="38" t="s">
        <v>271</v>
      </c>
    </row>
    <row r="148" spans="1:19" hidden="1" outlineLevel="1" collapsed="1">
      <c r="A148" s="9">
        <v>44713</v>
      </c>
      <c r="B148" s="38">
        <v>21.772386555348337</v>
      </c>
      <c r="C148" s="38">
        <v>12.780201589941152</v>
      </c>
      <c r="D148" s="38">
        <v>28.610611884329277</v>
      </c>
      <c r="E148" s="38">
        <v>20.768798295256275</v>
      </c>
      <c r="F148" s="38">
        <v>47.395686170163913</v>
      </c>
      <c r="G148" s="38">
        <v>41.613878549269437</v>
      </c>
      <c r="H148" s="38">
        <v>21.772751096074025</v>
      </c>
      <c r="I148" s="38">
        <v>12.764225430011189</v>
      </c>
      <c r="J148" s="38">
        <v>28.624032021788434</v>
      </c>
      <c r="K148" s="38">
        <v>20.768544484931272</v>
      </c>
      <c r="L148" s="38">
        <v>47.400894588786592</v>
      </c>
      <c r="M148" s="38">
        <v>41.93049341182779</v>
      </c>
      <c r="N148" s="38">
        <v>21.169142455406568</v>
      </c>
      <c r="O148" s="38">
        <v>46.094284191352706</v>
      </c>
      <c r="P148" s="38">
        <v>5.5681000000000003</v>
      </c>
      <c r="Q148" s="38">
        <v>52</v>
      </c>
      <c r="R148" s="38" t="s">
        <v>271</v>
      </c>
      <c r="S148" s="38" t="s">
        <v>271</v>
      </c>
    </row>
    <row r="149" spans="1:19" hidden="1" outlineLevel="1" collapsed="1">
      <c r="A149" s="9">
        <v>44743</v>
      </c>
      <c r="B149" s="38">
        <v>18.822628656384637</v>
      </c>
      <c r="C149" s="38">
        <v>11.75994057635959</v>
      </c>
      <c r="D149" s="38">
        <v>25.302030842423076</v>
      </c>
      <c r="E149" s="38">
        <v>20.774397866630377</v>
      </c>
      <c r="F149" s="38">
        <v>42.81390626038614</v>
      </c>
      <c r="G149" s="38">
        <v>33.357295384090747</v>
      </c>
      <c r="H149" s="38">
        <v>18.833146305437324</v>
      </c>
      <c r="I149" s="38">
        <v>11.755279223142447</v>
      </c>
      <c r="J149" s="38">
        <v>25.337032594826031</v>
      </c>
      <c r="K149" s="38">
        <v>20.774397842622705</v>
      </c>
      <c r="L149" s="38">
        <v>42.81390626038614</v>
      </c>
      <c r="M149" s="38">
        <v>34.461634120781092</v>
      </c>
      <c r="N149" s="38">
        <v>9.036371848457982</v>
      </c>
      <c r="O149" s="38">
        <v>32.278910397188518</v>
      </c>
      <c r="P149" s="38">
        <v>6.3945999999999996</v>
      </c>
      <c r="Q149" s="38">
        <v>50</v>
      </c>
      <c r="R149" s="38" t="s">
        <v>271</v>
      </c>
      <c r="S149" s="38" t="s">
        <v>271</v>
      </c>
    </row>
    <row r="150" spans="1:19" hidden="1" outlineLevel="1" collapsed="1">
      <c r="A150" s="9">
        <v>44774</v>
      </c>
      <c r="B150" s="38">
        <v>20.524088580689149</v>
      </c>
      <c r="C150" s="38">
        <v>14.582066796753697</v>
      </c>
      <c r="D150" s="38">
        <v>25.698093458944456</v>
      </c>
      <c r="E150" s="38">
        <v>20.945351274019799</v>
      </c>
      <c r="F150" s="38">
        <v>40.093981068950761</v>
      </c>
      <c r="G150" s="38">
        <v>30.757832885404028</v>
      </c>
      <c r="H150" s="38">
        <v>20.545614086869861</v>
      </c>
      <c r="I150" s="38">
        <v>14.573596199860452</v>
      </c>
      <c r="J150" s="38">
        <v>25.759967790523007</v>
      </c>
      <c r="K150" s="38">
        <v>20.945351274019799</v>
      </c>
      <c r="L150" s="38">
        <v>40.206903000990089</v>
      </c>
      <c r="M150" s="38">
        <v>31.739681928833424</v>
      </c>
      <c r="N150" s="38">
        <v>9.465614165359165</v>
      </c>
      <c r="O150" s="38">
        <v>31.435330102949145</v>
      </c>
      <c r="P150" s="38">
        <v>6.4646999999999988</v>
      </c>
      <c r="Q150" s="38" t="s">
        <v>271</v>
      </c>
      <c r="R150" s="38" t="s">
        <v>271</v>
      </c>
      <c r="S150" s="38" t="s">
        <v>271</v>
      </c>
    </row>
    <row r="151" spans="1:19" hidden="1" outlineLevel="1" collapsed="1">
      <c r="A151" s="9">
        <v>44805</v>
      </c>
      <c r="B151" s="38">
        <v>23.554020155145654</v>
      </c>
      <c r="C151" s="38">
        <v>14.210621630910527</v>
      </c>
      <c r="D151" s="38">
        <v>32.386243444711248</v>
      </c>
      <c r="E151" s="38">
        <v>33.806876471331954</v>
      </c>
      <c r="F151" s="38">
        <v>29.563327658658679</v>
      </c>
      <c r="G151" s="38">
        <v>23.930402767408633</v>
      </c>
      <c r="H151" s="38">
        <v>23.541661566292454</v>
      </c>
      <c r="I151" s="38">
        <v>14.137984719174272</v>
      </c>
      <c r="J151" s="38">
        <v>32.410271734311152</v>
      </c>
      <c r="K151" s="38">
        <v>33.817080993949141</v>
      </c>
      <c r="L151" s="38">
        <v>29.563327658658679</v>
      </c>
      <c r="M151" s="38">
        <v>24.126447220339347</v>
      </c>
      <c r="N151" s="38">
        <v>29.945014107361239</v>
      </c>
      <c r="O151" s="38">
        <v>37.374958912775512</v>
      </c>
      <c r="P151" s="38">
        <v>2.8507172113536128</v>
      </c>
      <c r="Q151" s="38">
        <v>2.5814766178554556</v>
      </c>
      <c r="R151" s="38" t="s">
        <v>271</v>
      </c>
      <c r="S151" s="38" t="s">
        <v>271</v>
      </c>
    </row>
    <row r="152" spans="1:19" hidden="1" outlineLevel="1" collapsed="1">
      <c r="A152" s="9">
        <v>44835</v>
      </c>
      <c r="B152" s="38">
        <v>25.584343322522027</v>
      </c>
      <c r="C152" s="38">
        <v>13.363849314239085</v>
      </c>
      <c r="D152" s="38">
        <v>35.959817519231386</v>
      </c>
      <c r="E152" s="38">
        <v>34.37981474060711</v>
      </c>
      <c r="F152" s="38">
        <v>41.828840726076798</v>
      </c>
      <c r="G152" s="38">
        <v>32.249538632680199</v>
      </c>
      <c r="H152" s="38">
        <v>25.589159257369545</v>
      </c>
      <c r="I152" s="38">
        <v>13.344220443822783</v>
      </c>
      <c r="J152" s="38">
        <v>35.982257736557983</v>
      </c>
      <c r="K152" s="38">
        <v>34.381308558155652</v>
      </c>
      <c r="L152" s="38">
        <v>41.828840726076798</v>
      </c>
      <c r="M152" s="38">
        <v>32.510810437251337</v>
      </c>
      <c r="N152" s="38">
        <v>19.958793154291051</v>
      </c>
      <c r="O152" s="38">
        <v>32.726814497658395</v>
      </c>
      <c r="P152" s="38">
        <v>4.7202995221299364</v>
      </c>
      <c r="Q152" s="38">
        <v>2.5099999999999998</v>
      </c>
      <c r="R152" s="38" t="s">
        <v>271</v>
      </c>
      <c r="S152" s="38" t="s">
        <v>271</v>
      </c>
    </row>
    <row r="153" spans="1:19" hidden="1" outlineLevel="1" collapsed="1">
      <c r="A153" s="9">
        <v>44866</v>
      </c>
      <c r="B153" s="38">
        <v>22.010457273407962</v>
      </c>
      <c r="C153" s="38">
        <v>13.19709835322295</v>
      </c>
      <c r="D153" s="38">
        <v>31.203128648771727</v>
      </c>
      <c r="E153" s="38">
        <v>32.541160482372824</v>
      </c>
      <c r="F153" s="38">
        <v>28.023693914647179</v>
      </c>
      <c r="G153" s="38">
        <v>18.748695798848491</v>
      </c>
      <c r="H153" s="38">
        <v>22.019633364812602</v>
      </c>
      <c r="I153" s="38">
        <v>13.193111177120766</v>
      </c>
      <c r="J153" s="38">
        <v>31.234342923366409</v>
      </c>
      <c r="K153" s="38">
        <v>32.559609831500474</v>
      </c>
      <c r="L153" s="38">
        <v>28.066306555620951</v>
      </c>
      <c r="M153" s="38">
        <v>18.87863095885703</v>
      </c>
      <c r="N153" s="38">
        <v>6.9385427926698329</v>
      </c>
      <c r="O153" s="38">
        <v>36.078903854416779</v>
      </c>
      <c r="P153" s="38">
        <v>2.0362007695987243</v>
      </c>
      <c r="Q153" s="38">
        <v>2.5099999999999998</v>
      </c>
      <c r="R153" s="38" t="s">
        <v>271</v>
      </c>
      <c r="S153" s="38" t="s">
        <v>271</v>
      </c>
    </row>
    <row r="154" spans="1:19" hidden="1" outlineLevel="1" collapsed="1">
      <c r="A154" s="9">
        <v>44896</v>
      </c>
      <c r="B154" s="38">
        <v>21.251028231520539</v>
      </c>
      <c r="C154" s="38">
        <v>12.227761820773726</v>
      </c>
      <c r="D154" s="38">
        <v>31.02153064253859</v>
      </c>
      <c r="E154" s="38">
        <v>32.60199685713058</v>
      </c>
      <c r="F154" s="38">
        <v>28.296052864511712</v>
      </c>
      <c r="G154" s="38">
        <v>15.457050039841159</v>
      </c>
      <c r="H154" s="38">
        <v>21.252548800523996</v>
      </c>
      <c r="I154" s="38">
        <v>12.222608978764809</v>
      </c>
      <c r="J154" s="38">
        <v>31.033759558173642</v>
      </c>
      <c r="K154" s="38">
        <v>32.60199685713058</v>
      </c>
      <c r="L154" s="38">
        <v>28.296052864511712</v>
      </c>
      <c r="M154" s="38">
        <v>15.535188199107788</v>
      </c>
      <c r="N154" s="38">
        <v>16.77164952264382</v>
      </c>
      <c r="O154" s="38">
        <v>42.144989326906526</v>
      </c>
      <c r="P154" s="38">
        <v>7.5465999999999989</v>
      </c>
      <c r="Q154" s="38" t="s">
        <v>271</v>
      </c>
      <c r="R154" s="38" t="s">
        <v>271</v>
      </c>
      <c r="S154" s="38" t="s">
        <v>271</v>
      </c>
    </row>
    <row r="155" spans="1:19" hidden="1" outlineLevel="1" collapsed="1">
      <c r="A155" s="9">
        <v>44927</v>
      </c>
      <c r="B155" s="38">
        <v>20.753466494864583</v>
      </c>
      <c r="C155" s="38">
        <v>11.470850393830098</v>
      </c>
      <c r="D155" s="38">
        <v>31.879090356434482</v>
      </c>
      <c r="E155" s="38">
        <v>33.174787010823707</v>
      </c>
      <c r="F155" s="38">
        <v>30.544534054542392</v>
      </c>
      <c r="G155" s="38">
        <v>20.047998563427644</v>
      </c>
      <c r="H155" s="38">
        <v>20.757757735369633</v>
      </c>
      <c r="I155" s="38">
        <v>11.465595529384448</v>
      </c>
      <c r="J155" s="38">
        <v>31.903587269346602</v>
      </c>
      <c r="K155" s="38">
        <v>33.174705953564718</v>
      </c>
      <c r="L155" s="38">
        <v>30.562554934639017</v>
      </c>
      <c r="M155" s="38">
        <v>20.227344637159511</v>
      </c>
      <c r="N155" s="38">
        <v>12.452714027538725</v>
      </c>
      <c r="O155" s="38">
        <v>44.50146694214876</v>
      </c>
      <c r="P155" s="38" t="s">
        <v>271</v>
      </c>
      <c r="Q155" s="38" t="s">
        <v>271</v>
      </c>
      <c r="R155" s="38" t="s">
        <v>271</v>
      </c>
      <c r="S155" s="38" t="s">
        <v>271</v>
      </c>
    </row>
    <row r="156" spans="1:19" collapsed="1">
      <c r="A156" s="9">
        <v>44958</v>
      </c>
      <c r="B156" s="38">
        <v>21.19575859339513</v>
      </c>
      <c r="C156" s="38">
        <v>12.209346989303192</v>
      </c>
      <c r="D156" s="38">
        <v>31.824314905599934</v>
      </c>
      <c r="E156" s="38">
        <v>33.186507546630175</v>
      </c>
      <c r="F156" s="38">
        <v>29.883442845282904</v>
      </c>
      <c r="G156" s="38">
        <v>19.700801070291455</v>
      </c>
      <c r="H156" s="38">
        <v>21.195221449567388</v>
      </c>
      <c r="I156" s="38">
        <v>12.192381948424277</v>
      </c>
      <c r="J156" s="38">
        <v>31.844658225802384</v>
      </c>
      <c r="K156" s="38">
        <v>33.186771224529998</v>
      </c>
      <c r="L156" s="38">
        <v>29.883442845282904</v>
      </c>
      <c r="M156" s="38">
        <v>19.873543347664761</v>
      </c>
      <c r="N156" s="38">
        <v>21.910799630040064</v>
      </c>
      <c r="O156" s="38">
        <v>40.351080557712542</v>
      </c>
      <c r="P156" s="38">
        <v>3.9078000000000004</v>
      </c>
      <c r="Q156" s="38">
        <v>2.5078999999999998</v>
      </c>
      <c r="R156" s="38" t="s">
        <v>271</v>
      </c>
      <c r="S156" s="38" t="s">
        <v>271</v>
      </c>
    </row>
    <row r="157" spans="1:19">
      <c r="A157" s="9">
        <v>44986</v>
      </c>
      <c r="B157" s="38">
        <v>21.505555634428074</v>
      </c>
      <c r="C157" s="38">
        <v>12.221434932734301</v>
      </c>
      <c r="D157" s="38">
        <v>32.207158574276967</v>
      </c>
      <c r="E157" s="38">
        <v>33.2947162189894</v>
      </c>
      <c r="F157" s="38">
        <v>30.4050145761348</v>
      </c>
      <c r="G157" s="38">
        <v>21.329916326481953</v>
      </c>
      <c r="H157" s="38">
        <v>21.509419589777004</v>
      </c>
      <c r="I157" s="38">
        <v>12.210876609534695</v>
      </c>
      <c r="J157" s="38">
        <v>32.23344773566339</v>
      </c>
      <c r="K157" s="38">
        <v>33.2947162189894</v>
      </c>
      <c r="L157" s="38">
        <v>30.414330907770271</v>
      </c>
      <c r="M157" s="38">
        <v>21.619795582720457</v>
      </c>
      <c r="N157" s="38">
        <v>14.606892687762301</v>
      </c>
      <c r="O157" s="38">
        <v>44.79295739674874</v>
      </c>
      <c r="P157" s="38" t="s">
        <v>271</v>
      </c>
      <c r="Q157" s="38" t="s">
        <v>271</v>
      </c>
      <c r="R157" s="38" t="s">
        <v>271</v>
      </c>
      <c r="S157" s="38" t="s">
        <v>271</v>
      </c>
    </row>
    <row r="158" spans="1:19">
      <c r="A158" s="9">
        <v>45017</v>
      </c>
      <c r="B158" s="38">
        <v>21.389944879120399</v>
      </c>
      <c r="C158" s="38">
        <v>11.978748587346933</v>
      </c>
      <c r="D158" s="38">
        <v>31.789218242635133</v>
      </c>
      <c r="E158" s="38">
        <v>32.882297398469028</v>
      </c>
      <c r="F158" s="38">
        <v>30.224917501252328</v>
      </c>
      <c r="G158" s="38">
        <v>21.203066954504866</v>
      </c>
      <c r="H158" s="38">
        <v>21.384818604774033</v>
      </c>
      <c r="I158" s="38">
        <v>11.961868184257543</v>
      </c>
      <c r="J158" s="38">
        <v>31.79417553479702</v>
      </c>
      <c r="K158" s="38">
        <v>32.883705367289018</v>
      </c>
      <c r="L158" s="38">
        <v>30.228889178906702</v>
      </c>
      <c r="M158" s="38">
        <v>21.233297403908665</v>
      </c>
      <c r="N158" s="38">
        <v>36.529743145899552</v>
      </c>
      <c r="O158" s="38">
        <v>47.544293315137857</v>
      </c>
      <c r="P158" s="38" t="s">
        <v>271</v>
      </c>
      <c r="Q158" s="38" t="s">
        <v>271</v>
      </c>
      <c r="R158" s="38" t="s">
        <v>271</v>
      </c>
      <c r="S158" s="38" t="s">
        <v>271</v>
      </c>
    </row>
    <row r="159" spans="1:19">
      <c r="A159" s="9">
        <v>45047</v>
      </c>
      <c r="B159" s="38">
        <v>20.341675884186856</v>
      </c>
      <c r="C159" s="38">
        <v>11.3455758904439</v>
      </c>
      <c r="D159" s="38">
        <v>31.567244989257471</v>
      </c>
      <c r="E159" s="38">
        <v>32.971238316159543</v>
      </c>
      <c r="F159" s="38">
        <v>29.883883633856481</v>
      </c>
      <c r="G159" s="38">
        <v>18.805986137596378</v>
      </c>
      <c r="H159" s="38">
        <v>20.391410077358518</v>
      </c>
      <c r="I159" s="38">
        <v>11.330608346900593</v>
      </c>
      <c r="J159" s="38">
        <v>31.803653665782196</v>
      </c>
      <c r="K159" s="38">
        <v>32.971238337798191</v>
      </c>
      <c r="L159" s="38">
        <v>31.383934333826758</v>
      </c>
      <c r="M159" s="38">
        <v>18.868934697752309</v>
      </c>
      <c r="N159" s="38">
        <v>9.4908432435124457</v>
      </c>
      <c r="O159" s="38">
        <v>46.378749154746423</v>
      </c>
      <c r="P159" s="38">
        <v>7.4775999999999998</v>
      </c>
      <c r="Q159" s="38">
        <v>21.402899999999999</v>
      </c>
      <c r="R159" s="38" t="s">
        <v>271</v>
      </c>
      <c r="S159" s="38" t="s">
        <v>271</v>
      </c>
    </row>
    <row r="160" spans="1:19">
      <c r="A160" s="9">
        <v>45078</v>
      </c>
      <c r="B160" s="38">
        <v>19.672457953553774</v>
      </c>
      <c r="C160" s="38">
        <v>10.961417430995569</v>
      </c>
      <c r="D160" s="38">
        <v>30.634829004355666</v>
      </c>
      <c r="E160" s="38">
        <v>32.038103950173948</v>
      </c>
      <c r="F160" s="38">
        <v>30.360341923742912</v>
      </c>
      <c r="G160" s="38">
        <v>18.850580086832014</v>
      </c>
      <c r="H160" s="38">
        <v>19.668783904464185</v>
      </c>
      <c r="I160" s="38">
        <v>10.948159464504345</v>
      </c>
      <c r="J160" s="38">
        <v>30.643228463636831</v>
      </c>
      <c r="K160" s="38">
        <v>32.038103950173948</v>
      </c>
      <c r="L160" s="38">
        <v>30.364318390274992</v>
      </c>
      <c r="M160" s="38">
        <v>18.893301940408055</v>
      </c>
      <c r="N160" s="38">
        <v>29.429152696104442</v>
      </c>
      <c r="O160" s="38">
        <v>46.178584512348259</v>
      </c>
      <c r="P160" s="38" t="s">
        <v>271</v>
      </c>
      <c r="Q160" s="38" t="s">
        <v>271</v>
      </c>
      <c r="R160" s="38" t="s">
        <v>271</v>
      </c>
      <c r="S160" s="38" t="s">
        <v>271</v>
      </c>
    </row>
    <row r="161" spans="1:19">
      <c r="A161" s="9">
        <v>45108</v>
      </c>
      <c r="B161" s="38">
        <v>19.322756683724084</v>
      </c>
      <c r="C161" s="38">
        <v>10.688199831430131</v>
      </c>
      <c r="D161" s="38">
        <v>30.19524077603775</v>
      </c>
      <c r="E161" s="38">
        <v>31.958920500721351</v>
      </c>
      <c r="F161" s="38">
        <v>29.370435736651082</v>
      </c>
      <c r="G161" s="38">
        <v>15.848115836213546</v>
      </c>
      <c r="H161" s="38">
        <v>19.320120858547295</v>
      </c>
      <c r="I161" s="38">
        <v>10.676755685694113</v>
      </c>
      <c r="J161" s="38">
        <v>30.203705803140629</v>
      </c>
      <c r="K161" s="38">
        <v>31.962906479186735</v>
      </c>
      <c r="L161" s="38">
        <v>29.402155556909086</v>
      </c>
      <c r="M161" s="38">
        <v>15.848115836213546</v>
      </c>
      <c r="N161" s="38">
        <v>27.614070693149571</v>
      </c>
      <c r="O161" s="38">
        <v>46.779916277938732</v>
      </c>
      <c r="P161" s="38" t="s">
        <v>271</v>
      </c>
      <c r="Q161" s="38" t="s">
        <v>271</v>
      </c>
      <c r="R161" s="38" t="s">
        <v>271</v>
      </c>
      <c r="S161" s="38" t="s">
        <v>271</v>
      </c>
    </row>
    <row r="162" spans="1:19">
      <c r="A162" s="9">
        <v>45139</v>
      </c>
      <c r="B162" s="38">
        <v>19.437593089307899</v>
      </c>
      <c r="C162" s="38">
        <v>11.030478276590223</v>
      </c>
      <c r="D162" s="38">
        <v>29.926516901779348</v>
      </c>
      <c r="E162" s="38">
        <v>31.791833093338969</v>
      </c>
      <c r="F162" s="38">
        <v>28.251464885262006</v>
      </c>
      <c r="G162" s="38">
        <v>15.632000433319362</v>
      </c>
      <c r="H162" s="38">
        <v>19.438343633859652</v>
      </c>
      <c r="I162" s="38">
        <v>11.02125433993816</v>
      </c>
      <c r="J162" s="38">
        <v>29.942494952866657</v>
      </c>
      <c r="K162" s="38">
        <v>31.791833093338969</v>
      </c>
      <c r="L162" s="38">
        <v>28.251464885262006</v>
      </c>
      <c r="M162" s="38">
        <v>15.740346566169872</v>
      </c>
      <c r="N162" s="38">
        <v>17.560042987744527</v>
      </c>
      <c r="O162" s="38">
        <v>45.009231766891105</v>
      </c>
      <c r="P162" s="38">
        <v>0.19059999999999999</v>
      </c>
      <c r="Q162" s="38">
        <v>0</v>
      </c>
      <c r="R162" s="38" t="s">
        <v>271</v>
      </c>
      <c r="S162" s="38" t="s">
        <v>271</v>
      </c>
    </row>
    <row r="163" spans="1:19">
      <c r="A163" s="9">
        <v>45170</v>
      </c>
      <c r="B163" s="38">
        <v>19.509704008416449</v>
      </c>
      <c r="C163" s="38">
        <v>11.053656092659558</v>
      </c>
      <c r="D163" s="38">
        <v>29.818909862847111</v>
      </c>
      <c r="E163" s="38">
        <v>31.847166546902109</v>
      </c>
      <c r="F163" s="38">
        <v>28.890274692929765</v>
      </c>
      <c r="G163" s="38">
        <v>14.774660223882526</v>
      </c>
      <c r="H163" s="38">
        <v>19.511793600359084</v>
      </c>
      <c r="I163" s="38">
        <v>11.047697574730428</v>
      </c>
      <c r="J163" s="38">
        <v>29.83674380634756</v>
      </c>
      <c r="K163" s="38">
        <v>31.847166596920818</v>
      </c>
      <c r="L163" s="38">
        <v>28.985089816711952</v>
      </c>
      <c r="M163" s="38">
        <v>14.778353313674376</v>
      </c>
      <c r="N163" s="38">
        <v>15.095921369407497</v>
      </c>
      <c r="O163" s="38">
        <v>39.572967527606217</v>
      </c>
      <c r="P163" s="38">
        <v>7.2699915362596368</v>
      </c>
      <c r="Q163" s="38">
        <v>34.901181818181819</v>
      </c>
      <c r="R163" s="38" t="s">
        <v>271</v>
      </c>
      <c r="S163" s="38" t="s">
        <v>271</v>
      </c>
    </row>
    <row r="164" spans="1:19">
      <c r="A164" s="9">
        <v>45200</v>
      </c>
      <c r="B164" s="38">
        <v>19.590904117611334</v>
      </c>
      <c r="C164" s="38">
        <v>11.362649914706969</v>
      </c>
      <c r="D164" s="38">
        <v>29.797341842160456</v>
      </c>
      <c r="E164" s="38">
        <v>31.664620778990152</v>
      </c>
      <c r="F164" s="38">
        <v>26.679537060071819</v>
      </c>
      <c r="G164" s="38">
        <v>20.941801546563283</v>
      </c>
      <c r="H164" s="38">
        <v>19.589624105536107</v>
      </c>
      <c r="I164" s="38">
        <v>11.357769938523004</v>
      </c>
      <c r="J164" s="38">
        <v>29.801416016620376</v>
      </c>
      <c r="K164" s="38">
        <v>31.664806309383358</v>
      </c>
      <c r="L164" s="38">
        <v>26.679537060071819</v>
      </c>
      <c r="M164" s="38">
        <v>20.959419504271967</v>
      </c>
      <c r="N164" s="38">
        <v>25.421760092522657</v>
      </c>
      <c r="O164" s="38">
        <v>39.201548802222753</v>
      </c>
      <c r="P164" s="38">
        <v>13.473929563148154</v>
      </c>
      <c r="Q164" s="38">
        <v>14.066739651250948</v>
      </c>
      <c r="R164" s="38" t="s">
        <v>271</v>
      </c>
      <c r="S164" s="38" t="s">
        <v>271</v>
      </c>
    </row>
    <row r="165" spans="1:19">
      <c r="A165" s="9">
        <v>45231</v>
      </c>
      <c r="B165" s="38">
        <v>18.716666762768252</v>
      </c>
      <c r="C165" s="38">
        <v>10.988722069137159</v>
      </c>
      <c r="D165" s="38">
        <v>28.009960147979911</v>
      </c>
      <c r="E165" s="38">
        <v>29.446240413893133</v>
      </c>
      <c r="F165" s="38">
        <v>26.311478622350005</v>
      </c>
      <c r="G165" s="38">
        <v>19.97242894198515</v>
      </c>
      <c r="H165" s="38">
        <v>18.715876803406442</v>
      </c>
      <c r="I165" s="38">
        <v>10.982767637766029</v>
      </c>
      <c r="J165" s="38">
        <v>28.012231019921416</v>
      </c>
      <c r="K165" s="38">
        <v>29.446240805607683</v>
      </c>
      <c r="L165" s="38">
        <v>26.311478622350005</v>
      </c>
      <c r="M165" s="38">
        <v>19.988361618739312</v>
      </c>
      <c r="N165" s="38">
        <v>21.575567933565768</v>
      </c>
      <c r="O165" s="38">
        <v>24.94228821937579</v>
      </c>
      <c r="P165" s="38">
        <v>0.1062</v>
      </c>
      <c r="Q165" s="38">
        <v>37.828899999999997</v>
      </c>
      <c r="R165" s="38" t="s">
        <v>271</v>
      </c>
      <c r="S165" s="38" t="s">
        <v>271</v>
      </c>
    </row>
    <row r="166" spans="1:19">
      <c r="A166" s="9">
        <v>45261</v>
      </c>
      <c r="B166" s="38">
        <v>18.74315110710878</v>
      </c>
      <c r="C166" s="38">
        <v>11.128335564121375</v>
      </c>
      <c r="D166" s="38">
        <v>28.615111232853046</v>
      </c>
      <c r="E166" s="38">
        <v>30.337021033988002</v>
      </c>
      <c r="F166" s="38">
        <v>26.409777410286658</v>
      </c>
      <c r="G166" s="38">
        <v>19.693965741235111</v>
      </c>
      <c r="H166" s="38">
        <v>18.740573696483494</v>
      </c>
      <c r="I166" s="38">
        <v>11.121877153428443</v>
      </c>
      <c r="J166" s="38">
        <v>28.615111309996792</v>
      </c>
      <c r="K166" s="38">
        <v>30.337021166436926</v>
      </c>
      <c r="L166" s="38">
        <v>26.409777410286658</v>
      </c>
      <c r="M166" s="38">
        <v>19.693965741235111</v>
      </c>
      <c r="N166" s="38">
        <v>38.226084185032697</v>
      </c>
      <c r="O166" s="38">
        <v>38.223111588521597</v>
      </c>
      <c r="P166" s="38" t="s">
        <v>271</v>
      </c>
      <c r="Q166" s="38" t="s">
        <v>271</v>
      </c>
      <c r="R166" s="38" t="s">
        <v>271</v>
      </c>
      <c r="S166" s="38" t="s">
        <v>271</v>
      </c>
    </row>
    <row r="167" spans="1:19">
      <c r="A167" s="9">
        <v>45292</v>
      </c>
      <c r="B167" s="38">
        <v>19.033159031342606</v>
      </c>
      <c r="C167" s="38">
        <v>11.268377855955913</v>
      </c>
      <c r="D167" s="38">
        <v>29.725613078743141</v>
      </c>
      <c r="E167" s="38">
        <v>31.147238645470154</v>
      </c>
      <c r="F167" s="38">
        <v>28.193261074494405</v>
      </c>
      <c r="G167" s="38">
        <v>21.804693668778846</v>
      </c>
      <c r="H167" s="38">
        <v>19.029378563979108</v>
      </c>
      <c r="I167" s="38">
        <v>11.258299757772553</v>
      </c>
      <c r="J167" s="38">
        <v>29.728786646704762</v>
      </c>
      <c r="K167" s="38">
        <v>31.147238808474192</v>
      </c>
      <c r="L167" s="38">
        <v>28.193261074494405</v>
      </c>
      <c r="M167" s="38">
        <v>21.824615676737448</v>
      </c>
      <c r="N167" s="38">
        <v>35.780768809530542</v>
      </c>
      <c r="O167" s="38">
        <v>45.26879243430178</v>
      </c>
      <c r="P167" s="38" t="s">
        <v>271</v>
      </c>
      <c r="Q167" s="38" t="s">
        <v>271</v>
      </c>
      <c r="R167" s="38" t="s">
        <v>271</v>
      </c>
      <c r="S167" s="38" t="s">
        <v>271</v>
      </c>
    </row>
    <row r="168" spans="1:19">
      <c r="A168" s="9">
        <v>45323</v>
      </c>
      <c r="B168" s="38">
        <v>19.037980685833595</v>
      </c>
      <c r="C168" s="38">
        <v>11.425923924015107</v>
      </c>
      <c r="D168" s="38">
        <v>29.436491884573282</v>
      </c>
      <c r="E168" s="38">
        <v>31.166631358216044</v>
      </c>
      <c r="F168" s="38">
        <v>26.128578522448382</v>
      </c>
      <c r="G168" s="38">
        <v>21.770929448213572</v>
      </c>
      <c r="H168" s="38">
        <v>19.03240743459677</v>
      </c>
      <c r="I168" s="38">
        <v>11.411322424401597</v>
      </c>
      <c r="J168" s="38">
        <v>29.440557012110848</v>
      </c>
      <c r="K168" s="38">
        <v>31.166631370153535</v>
      </c>
      <c r="L168" s="38">
        <v>26.128578522448382</v>
      </c>
      <c r="M168" s="38">
        <v>21.799833363554299</v>
      </c>
      <c r="N168" s="38">
        <v>37.15508440530256</v>
      </c>
      <c r="O168" s="38">
        <v>46.287944854676027</v>
      </c>
      <c r="P168" s="38" t="s">
        <v>271</v>
      </c>
      <c r="Q168" s="38" t="s">
        <v>271</v>
      </c>
      <c r="R168" s="38" t="s">
        <v>271</v>
      </c>
      <c r="S168" s="38" t="s">
        <v>271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0" customFormat="1" ht="14.4">
      <c r="A1" s="4" t="s">
        <v>129</v>
      </c>
    </row>
    <row r="2" spans="1:21" s="10" customFormat="1" ht="5.25" customHeight="1">
      <c r="A2" s="41"/>
    </row>
    <row r="3" spans="1:21" ht="25.5" customHeight="1">
      <c r="A3" s="227" t="s">
        <v>110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</row>
    <row r="4" spans="1:21" ht="12.75" customHeight="1">
      <c r="A4" s="110" t="s">
        <v>186</v>
      </c>
    </row>
    <row r="5" spans="1:21" ht="12.75" customHeight="1">
      <c r="A5" s="22" t="s">
        <v>53</v>
      </c>
    </row>
    <row r="6" spans="1:21" s="25" customFormat="1" ht="12.75" customHeight="1">
      <c r="A6" s="222" t="s">
        <v>0</v>
      </c>
      <c r="B6" s="212" t="s">
        <v>1</v>
      </c>
      <c r="C6" s="212" t="s">
        <v>4</v>
      </c>
      <c r="D6" s="200" t="s">
        <v>2</v>
      </c>
      <c r="E6" s="200"/>
      <c r="F6" s="200"/>
      <c r="G6" s="200"/>
      <c r="H6" s="200"/>
      <c r="I6" s="200" t="s">
        <v>3</v>
      </c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30" t="s">
        <v>5</v>
      </c>
    </row>
    <row r="7" spans="1:21" s="25" customFormat="1">
      <c r="A7" s="222"/>
      <c r="B7" s="212"/>
      <c r="C7" s="212"/>
      <c r="D7" s="249" t="s">
        <v>69</v>
      </c>
      <c r="E7" s="249" t="s">
        <v>6</v>
      </c>
      <c r="F7" s="200" t="s">
        <v>7</v>
      </c>
      <c r="G7" s="201"/>
      <c r="H7" s="201"/>
      <c r="I7" s="200" t="s">
        <v>8</v>
      </c>
      <c r="J7" s="200"/>
      <c r="K7" s="200"/>
      <c r="L7" s="201"/>
      <c r="M7" s="201"/>
      <c r="N7" s="201"/>
      <c r="O7" s="200" t="s">
        <v>9</v>
      </c>
      <c r="P7" s="200"/>
      <c r="Q7" s="200"/>
      <c r="R7" s="201"/>
      <c r="S7" s="201"/>
      <c r="T7" s="201"/>
      <c r="U7" s="253"/>
    </row>
    <row r="8" spans="1:21" ht="68.25" customHeight="1">
      <c r="A8" s="222"/>
      <c r="B8" s="212"/>
      <c r="C8" s="212"/>
      <c r="D8" s="249"/>
      <c r="E8" s="249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69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69</v>
      </c>
      <c r="Q8" s="19" t="s">
        <v>6</v>
      </c>
      <c r="R8" s="19" t="s">
        <v>10</v>
      </c>
      <c r="S8" s="19" t="s">
        <v>11</v>
      </c>
      <c r="T8" s="19" t="s">
        <v>12</v>
      </c>
      <c r="U8" s="254"/>
    </row>
    <row r="9" spans="1:21" hidden="1">
      <c r="A9" s="129"/>
      <c r="B9" s="128"/>
      <c r="C9" s="128"/>
      <c r="D9" s="133"/>
      <c r="E9" s="133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35"/>
    </row>
    <row r="10" spans="1:21" collapsed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  <c r="T10" s="44">
        <v>20</v>
      </c>
      <c r="U10" s="15">
        <v>21</v>
      </c>
    </row>
    <row r="11" spans="1:21" ht="12.75" hidden="1" customHeight="1" outlineLevel="1">
      <c r="A11" s="9">
        <v>40544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</row>
    <row r="12" spans="1:21" hidden="1" outlineLevel="1">
      <c r="A12" s="9">
        <v>40575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</row>
    <row r="13" spans="1:21" hidden="1" outlineLevel="1">
      <c r="A13" s="9">
        <v>40603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</row>
    <row r="14" spans="1:21" hidden="1" outlineLevel="1">
      <c r="A14" s="9">
        <v>40634</v>
      </c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</row>
    <row r="15" spans="1:21" hidden="1" outlineLevel="1">
      <c r="A15" s="9">
        <v>40664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</row>
    <row r="16" spans="1:21" hidden="1" outlineLevel="1">
      <c r="A16" s="9">
        <v>40695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</row>
    <row r="17" spans="1:20" hidden="1" outlineLevel="1">
      <c r="A17" s="9">
        <v>40725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</row>
    <row r="18" spans="1:20" hidden="1" outlineLevel="1">
      <c r="A18" s="9">
        <v>40756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</row>
    <row r="19" spans="1:20" hidden="1" outlineLevel="1">
      <c r="A19" s="9">
        <v>40787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</row>
    <row r="20" spans="1:20" hidden="1" outlineLevel="1">
      <c r="A20" s="9">
        <v>40817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</row>
    <row r="21" spans="1:20" hidden="1" outlineLevel="1">
      <c r="A21" s="9">
        <v>40848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</row>
    <row r="22" spans="1:20" hidden="1" outlineLevel="1">
      <c r="A22" s="9">
        <v>40878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</row>
    <row r="23" spans="1:20" hidden="1" outlineLevel="1">
      <c r="A23" s="9">
        <v>40909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</row>
    <row r="24" spans="1:20" hidden="1" outlineLevel="1">
      <c r="A24" s="9">
        <v>40940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</row>
    <row r="25" spans="1:20" hidden="1" outlineLevel="1">
      <c r="A25" s="9">
        <v>40969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</row>
    <row r="26" spans="1:20" hidden="1" outlineLevel="1">
      <c r="A26" s="9">
        <v>41000</v>
      </c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</row>
    <row r="27" spans="1:20" hidden="1" outlineLevel="1">
      <c r="A27" s="9">
        <v>41030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</row>
    <row r="28" spans="1:20" hidden="1" outlineLevel="1">
      <c r="A28" s="9">
        <v>41061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</row>
    <row r="29" spans="1:20" hidden="1" outlineLevel="1">
      <c r="A29" s="9">
        <v>41091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</row>
    <row r="30" spans="1:20" hidden="1" outlineLevel="1">
      <c r="A30" s="9">
        <v>41122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</row>
    <row r="31" spans="1:20" hidden="1" outlineLevel="1">
      <c r="A31" s="9">
        <v>41153</v>
      </c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</row>
    <row r="32" spans="1:20" hidden="1" outlineLevel="1">
      <c r="A32" s="9">
        <v>41183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</row>
    <row r="33" spans="1:21" hidden="1" outlineLevel="1">
      <c r="A33" s="9">
        <v>41214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</row>
    <row r="34" spans="1:21" hidden="1" outlineLevel="1">
      <c r="A34" s="9">
        <v>41244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</row>
    <row r="35" spans="1:21" hidden="1" outlineLevel="1">
      <c r="A35" s="9">
        <v>41275</v>
      </c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</row>
    <row r="36" spans="1:21" hidden="1" outlineLevel="1">
      <c r="A36" s="9">
        <v>41306</v>
      </c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</row>
    <row r="37" spans="1:21" hidden="1" outlineLevel="1">
      <c r="A37" s="9">
        <v>41334</v>
      </c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</row>
    <row r="38" spans="1:21" hidden="1" outlineLevel="1">
      <c r="A38" s="9">
        <v>41365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</row>
    <row r="39" spans="1:21" hidden="1" outlineLevel="1">
      <c r="A39" s="9">
        <v>41395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</row>
    <row r="40" spans="1:21" hidden="1" outlineLevel="1">
      <c r="A40" s="9">
        <v>41426</v>
      </c>
      <c r="B40" s="38">
        <v>11.400061126994087</v>
      </c>
      <c r="C40" s="38">
        <v>14.5243</v>
      </c>
      <c r="D40" s="38">
        <v>0</v>
      </c>
      <c r="E40" s="38">
        <v>14.5243</v>
      </c>
      <c r="F40" s="38">
        <v>5.0190000000000001</v>
      </c>
      <c r="G40" s="38">
        <v>15.446400000000001</v>
      </c>
      <c r="H40" s="38">
        <v>14.1381</v>
      </c>
      <c r="I40" s="38">
        <v>15.680399999999999</v>
      </c>
      <c r="J40" s="38">
        <v>0</v>
      </c>
      <c r="K40" s="38">
        <v>15.680399999999999</v>
      </c>
      <c r="L40" s="38">
        <v>5.0190000000000001</v>
      </c>
      <c r="M40" s="38">
        <v>23.798999999999999</v>
      </c>
      <c r="N40" s="38">
        <v>14.156499999999999</v>
      </c>
      <c r="O40" s="38">
        <v>12.0367</v>
      </c>
      <c r="P40" s="38">
        <v>0</v>
      </c>
      <c r="Q40" s="38">
        <v>12.0367</v>
      </c>
      <c r="R40" s="38">
        <v>0</v>
      </c>
      <c r="S40" s="38">
        <v>12.035500000000001</v>
      </c>
      <c r="T40" s="38">
        <v>12.1136</v>
      </c>
      <c r="U40" s="38">
        <v>11.389464605950227</v>
      </c>
    </row>
    <row r="41" spans="1:21" hidden="1" outlineLevel="1">
      <c r="A41" s="9">
        <v>41456</v>
      </c>
      <c r="B41" s="38">
        <v>11.480796135284114</v>
      </c>
      <c r="C41" s="38">
        <v>16.955400000000001</v>
      </c>
      <c r="D41" s="38">
        <v>0</v>
      </c>
      <c r="E41" s="38">
        <v>16.955400000000001</v>
      </c>
      <c r="F41" s="38">
        <v>13.2646</v>
      </c>
      <c r="G41" s="38">
        <v>18.690200000000001</v>
      </c>
      <c r="H41" s="38">
        <v>13.890700000000001</v>
      </c>
      <c r="I41" s="38">
        <v>17.647200000000002</v>
      </c>
      <c r="J41" s="38">
        <v>0</v>
      </c>
      <c r="K41" s="38">
        <v>17.647200000000002</v>
      </c>
      <c r="L41" s="38">
        <v>13.2646</v>
      </c>
      <c r="M41" s="38">
        <v>19.719000000000001</v>
      </c>
      <c r="N41" s="38">
        <v>14.009600000000001</v>
      </c>
      <c r="O41" s="38">
        <v>11.395899999999999</v>
      </c>
      <c r="P41" s="38">
        <v>0</v>
      </c>
      <c r="Q41" s="38">
        <v>11.395899999999999</v>
      </c>
      <c r="R41" s="38">
        <v>0</v>
      </c>
      <c r="S41" s="38">
        <v>10.5</v>
      </c>
      <c r="T41" s="38">
        <v>13.0586</v>
      </c>
      <c r="U41" s="38">
        <v>11.450107921379997</v>
      </c>
    </row>
    <row r="42" spans="1:21" hidden="1" outlineLevel="1">
      <c r="A42" s="9">
        <v>41487</v>
      </c>
      <c r="B42" s="38">
        <v>11.211020597229824</v>
      </c>
      <c r="C42" s="38">
        <v>9.6644000000000005</v>
      </c>
      <c r="D42" s="38">
        <v>0</v>
      </c>
      <c r="E42" s="38">
        <v>9.6644000000000005</v>
      </c>
      <c r="F42" s="38">
        <v>4.0993000000000004</v>
      </c>
      <c r="G42" s="38">
        <v>17.611899999999999</v>
      </c>
      <c r="H42" s="38">
        <v>14.0746</v>
      </c>
      <c r="I42" s="38">
        <v>9.6302000000000003</v>
      </c>
      <c r="J42" s="38">
        <v>0</v>
      </c>
      <c r="K42" s="38">
        <v>9.6302000000000003</v>
      </c>
      <c r="L42" s="38">
        <v>4.0240999999999998</v>
      </c>
      <c r="M42" s="38">
        <v>17.611899999999999</v>
      </c>
      <c r="N42" s="38">
        <v>14.0596</v>
      </c>
      <c r="O42" s="38">
        <v>14.577</v>
      </c>
      <c r="P42" s="38">
        <v>0</v>
      </c>
      <c r="Q42" s="38">
        <v>14.577</v>
      </c>
      <c r="R42" s="38">
        <v>14.555099999999999</v>
      </c>
      <c r="S42" s="38">
        <v>0</v>
      </c>
      <c r="T42" s="38">
        <v>14.606899999999998</v>
      </c>
      <c r="U42" s="38">
        <v>11.219391362667331</v>
      </c>
    </row>
    <row r="43" spans="1:21" hidden="1" outlineLevel="1">
      <c r="A43" s="9">
        <v>41518</v>
      </c>
      <c r="B43" s="38">
        <v>11.339383687153317</v>
      </c>
      <c r="C43" s="38">
        <v>5.7150999999999996</v>
      </c>
      <c r="D43" s="38">
        <v>0</v>
      </c>
      <c r="E43" s="38">
        <v>5.7150999999999996</v>
      </c>
      <c r="F43" s="38">
        <v>3.1891000000000003</v>
      </c>
      <c r="G43" s="38">
        <v>17.0961</v>
      </c>
      <c r="H43" s="38">
        <v>13.3843</v>
      </c>
      <c r="I43" s="38">
        <v>5.0755999999999997</v>
      </c>
      <c r="J43" s="38">
        <v>0</v>
      </c>
      <c r="K43" s="38">
        <v>5.0755999999999997</v>
      </c>
      <c r="L43" s="38">
        <v>2.8243</v>
      </c>
      <c r="M43" s="38">
        <v>17.962399999999999</v>
      </c>
      <c r="N43" s="38">
        <v>14.8941</v>
      </c>
      <c r="O43" s="38">
        <v>12.867900000000001</v>
      </c>
      <c r="P43" s="38">
        <v>0</v>
      </c>
      <c r="Q43" s="38">
        <v>12.867900000000001</v>
      </c>
      <c r="R43" s="38">
        <v>14.555999999999999</v>
      </c>
      <c r="S43" s="38">
        <v>10.131399999999999</v>
      </c>
      <c r="T43" s="38">
        <v>12.880800000000001</v>
      </c>
      <c r="U43" s="38">
        <v>11.360740427924377</v>
      </c>
    </row>
    <row r="44" spans="1:21" hidden="1" outlineLevel="1">
      <c r="A44" s="9">
        <v>41548</v>
      </c>
      <c r="B44" s="38">
        <v>10.682800789010063</v>
      </c>
      <c r="C44" s="38">
        <v>14.626099999999999</v>
      </c>
      <c r="D44" s="38">
        <v>0</v>
      </c>
      <c r="E44" s="38">
        <v>14.626099999999999</v>
      </c>
      <c r="F44" s="38">
        <v>2.3369</v>
      </c>
      <c r="G44" s="38">
        <v>20.508500000000002</v>
      </c>
      <c r="H44" s="38">
        <v>13.8812</v>
      </c>
      <c r="I44" s="38">
        <v>15.2676</v>
      </c>
      <c r="J44" s="38">
        <v>0</v>
      </c>
      <c r="K44" s="38">
        <v>15.2676</v>
      </c>
      <c r="L44" s="38">
        <v>2.3304999999999998</v>
      </c>
      <c r="M44" s="38">
        <v>23.390899999999998</v>
      </c>
      <c r="N44" s="38">
        <v>14.036899999999999</v>
      </c>
      <c r="O44" s="38">
        <v>11.4154</v>
      </c>
      <c r="P44" s="38">
        <v>0</v>
      </c>
      <c r="Q44" s="38">
        <v>11.4154</v>
      </c>
      <c r="R44" s="38">
        <v>14.556799999999999</v>
      </c>
      <c r="S44" s="38">
        <v>10.829700000000003</v>
      </c>
      <c r="T44" s="38">
        <v>13.2697</v>
      </c>
      <c r="U44" s="38">
        <v>10.64577295515798</v>
      </c>
    </row>
    <row r="45" spans="1:21" hidden="1" outlineLevel="1">
      <c r="A45" s="9">
        <v>41579</v>
      </c>
      <c r="B45" s="38">
        <v>11.306947225324958</v>
      </c>
      <c r="C45" s="38">
        <v>11.386100000000001</v>
      </c>
      <c r="D45" s="38">
        <v>0</v>
      </c>
      <c r="E45" s="38">
        <v>11.386100000000001</v>
      </c>
      <c r="F45" s="38">
        <v>8.1950000000000003</v>
      </c>
      <c r="G45" s="38">
        <v>17.7834</v>
      </c>
      <c r="H45" s="38">
        <v>13.696099999999999</v>
      </c>
      <c r="I45" s="38">
        <v>11.0068</v>
      </c>
      <c r="J45" s="38">
        <v>0</v>
      </c>
      <c r="K45" s="38">
        <v>11.0068</v>
      </c>
      <c r="L45" s="38">
        <v>8.1950000000000003</v>
      </c>
      <c r="M45" s="38">
        <v>19.056999999999999</v>
      </c>
      <c r="N45" s="38">
        <v>14.8954</v>
      </c>
      <c r="O45" s="38">
        <v>14.138800000000002</v>
      </c>
      <c r="P45" s="38">
        <v>0</v>
      </c>
      <c r="Q45" s="38">
        <v>14.138800000000002</v>
      </c>
      <c r="R45" s="38">
        <v>0</v>
      </c>
      <c r="S45" s="38">
        <v>14.3972</v>
      </c>
      <c r="T45" s="38">
        <v>13.542899999999998</v>
      </c>
      <c r="U45" s="38">
        <v>11.306622794864658</v>
      </c>
    </row>
    <row r="46" spans="1:21" hidden="1" outlineLevel="1">
      <c r="A46" s="9">
        <v>41609</v>
      </c>
      <c r="B46" s="38">
        <v>13.187100757079376</v>
      </c>
      <c r="C46" s="38">
        <v>9.2988</v>
      </c>
      <c r="D46" s="38">
        <v>0</v>
      </c>
      <c r="E46" s="38">
        <v>9.2988</v>
      </c>
      <c r="F46" s="38">
        <v>5.4</v>
      </c>
      <c r="G46" s="38">
        <v>17.229399999999998</v>
      </c>
      <c r="H46" s="38">
        <v>13.570699999999999</v>
      </c>
      <c r="I46" s="38">
        <v>8.4552999999999994</v>
      </c>
      <c r="J46" s="38">
        <v>0</v>
      </c>
      <c r="K46" s="38">
        <v>8.4552999999999994</v>
      </c>
      <c r="L46" s="38">
        <v>5.3869999999999996</v>
      </c>
      <c r="M46" s="38">
        <v>20.874700000000001</v>
      </c>
      <c r="N46" s="38">
        <v>14.895099999999999</v>
      </c>
      <c r="O46" s="38">
        <v>12.5548</v>
      </c>
      <c r="P46" s="38">
        <v>0</v>
      </c>
      <c r="Q46" s="38">
        <v>12.5548</v>
      </c>
      <c r="R46" s="38">
        <v>14.558400000000001</v>
      </c>
      <c r="S46" s="38">
        <v>11.5823</v>
      </c>
      <c r="T46" s="38">
        <v>13.391</v>
      </c>
      <c r="U46" s="38">
        <v>13.192126696530028</v>
      </c>
    </row>
    <row r="47" spans="1:21" hidden="1" outlineLevel="1">
      <c r="A47" s="9">
        <v>41640</v>
      </c>
      <c r="B47" s="38">
        <v>11.570259585747955</v>
      </c>
      <c r="C47" s="38">
        <v>9.6189999999999998</v>
      </c>
      <c r="D47" s="38">
        <v>0</v>
      </c>
      <c r="E47" s="38">
        <v>9.6189999999999998</v>
      </c>
      <c r="F47" s="38">
        <v>5.0511999999999997</v>
      </c>
      <c r="G47" s="38">
        <v>18.135400000000001</v>
      </c>
      <c r="H47" s="38">
        <v>13.949200000000001</v>
      </c>
      <c r="I47" s="38">
        <v>9.2544000000000004</v>
      </c>
      <c r="J47" s="38">
        <v>0</v>
      </c>
      <c r="K47" s="38">
        <v>9.2544000000000004</v>
      </c>
      <c r="L47" s="38">
        <v>4.6337000000000002</v>
      </c>
      <c r="M47" s="38">
        <v>18.8597</v>
      </c>
      <c r="N47" s="38">
        <v>17.250399999999999</v>
      </c>
      <c r="O47" s="38">
        <v>12.523199999999999</v>
      </c>
      <c r="P47" s="38">
        <v>0</v>
      </c>
      <c r="Q47" s="38">
        <v>12.523199999999999</v>
      </c>
      <c r="R47" s="38">
        <v>14.560700000000001</v>
      </c>
      <c r="S47" s="38">
        <v>10.928399999999998</v>
      </c>
      <c r="T47" s="38">
        <v>12.332799999999999</v>
      </c>
      <c r="U47" s="38">
        <v>11.572861285618805</v>
      </c>
    </row>
    <row r="48" spans="1:21" hidden="1" outlineLevel="1">
      <c r="A48" s="9">
        <v>41671</v>
      </c>
      <c r="B48" s="38">
        <v>14.565427698640292</v>
      </c>
      <c r="C48" s="38">
        <v>4.4207000000000001</v>
      </c>
      <c r="D48" s="38">
        <v>0</v>
      </c>
      <c r="E48" s="38">
        <v>4.4207000000000001</v>
      </c>
      <c r="F48" s="38">
        <v>2.7902999999999998</v>
      </c>
      <c r="G48" s="38">
        <v>17.1952</v>
      </c>
      <c r="H48" s="38">
        <v>14.895200000000001</v>
      </c>
      <c r="I48" s="38">
        <v>4.1595000000000004</v>
      </c>
      <c r="J48" s="38">
        <v>0</v>
      </c>
      <c r="K48" s="38">
        <v>4.1595000000000004</v>
      </c>
      <c r="L48" s="38">
        <v>2.6320000000000001</v>
      </c>
      <c r="M48" s="38">
        <v>18.899999999999999</v>
      </c>
      <c r="N48" s="38">
        <v>14.895200000000001</v>
      </c>
      <c r="O48" s="38">
        <v>12.268599999999999</v>
      </c>
      <c r="P48" s="38">
        <v>0</v>
      </c>
      <c r="Q48" s="38">
        <v>12.268599999999999</v>
      </c>
      <c r="R48" s="38">
        <v>14.56</v>
      </c>
      <c r="S48" s="38">
        <v>10.9579</v>
      </c>
      <c r="T48" s="38">
        <v>0</v>
      </c>
      <c r="U48" s="38">
        <v>14.574489863806132</v>
      </c>
    </row>
    <row r="49" spans="1:21" hidden="1" outlineLevel="1">
      <c r="A49" s="9">
        <v>41699</v>
      </c>
      <c r="B49" s="38">
        <v>15.162695889200144</v>
      </c>
      <c r="C49" s="38">
        <v>20.234100000000002</v>
      </c>
      <c r="D49" s="38">
        <v>0</v>
      </c>
      <c r="E49" s="38">
        <v>20.234100000000002</v>
      </c>
      <c r="F49" s="38">
        <v>21.213999999999999</v>
      </c>
      <c r="G49" s="38">
        <v>20.059799999999999</v>
      </c>
      <c r="H49" s="38">
        <v>14.894299999999999</v>
      </c>
      <c r="I49" s="38">
        <v>20.373200000000001</v>
      </c>
      <c r="J49" s="38">
        <v>0</v>
      </c>
      <c r="K49" s="38">
        <v>20.373200000000001</v>
      </c>
      <c r="L49" s="38">
        <v>21.479199999999999</v>
      </c>
      <c r="M49" s="38">
        <v>20.059799999999999</v>
      </c>
      <c r="N49" s="38">
        <v>14.894299999999999</v>
      </c>
      <c r="O49" s="38">
        <v>14.5627</v>
      </c>
      <c r="P49" s="38">
        <v>0</v>
      </c>
      <c r="Q49" s="38">
        <v>14.5627</v>
      </c>
      <c r="R49" s="38">
        <v>14.5627</v>
      </c>
      <c r="S49" s="38">
        <v>0</v>
      </c>
      <c r="T49" s="38">
        <v>0</v>
      </c>
      <c r="U49" s="38">
        <v>15.161137633610938</v>
      </c>
    </row>
    <row r="50" spans="1:21" hidden="1" outlineLevel="1">
      <c r="A50" s="9">
        <v>41730</v>
      </c>
      <c r="B50" s="38">
        <v>13.609089585887777</v>
      </c>
      <c r="C50" s="38">
        <v>17.8002</v>
      </c>
      <c r="D50" s="38">
        <v>0</v>
      </c>
      <c r="E50" s="38">
        <v>17.8002</v>
      </c>
      <c r="F50" s="38">
        <v>19.983699999999999</v>
      </c>
      <c r="G50" s="38">
        <v>20.6038</v>
      </c>
      <c r="H50" s="38">
        <v>10.648300000000001</v>
      </c>
      <c r="I50" s="38">
        <v>21.255500000000001</v>
      </c>
      <c r="J50" s="38">
        <v>0</v>
      </c>
      <c r="K50" s="38">
        <v>21.255500000000001</v>
      </c>
      <c r="L50" s="38">
        <v>20</v>
      </c>
      <c r="M50" s="38">
        <v>22.118300000000001</v>
      </c>
      <c r="N50" s="38">
        <v>14.847</v>
      </c>
      <c r="O50" s="38">
        <v>10.2857</v>
      </c>
      <c r="P50" s="38">
        <v>0</v>
      </c>
      <c r="Q50" s="38">
        <v>10.2857</v>
      </c>
      <c r="R50" s="38">
        <v>14.571400000000001</v>
      </c>
      <c r="S50" s="38">
        <v>11.4474</v>
      </c>
      <c r="T50" s="38">
        <v>9.8501999999999992</v>
      </c>
      <c r="U50" s="38">
        <v>13.607404554396979</v>
      </c>
    </row>
    <row r="51" spans="1:21" hidden="1" outlineLevel="1">
      <c r="A51" s="9">
        <v>41760</v>
      </c>
      <c r="B51" s="38">
        <v>13.463739060062682</v>
      </c>
      <c r="C51" s="38">
        <v>16.492899999999999</v>
      </c>
      <c r="D51" s="38">
        <v>0</v>
      </c>
      <c r="E51" s="38">
        <v>16.492899999999999</v>
      </c>
      <c r="F51" s="38">
        <v>21</v>
      </c>
      <c r="G51" s="38">
        <v>17.911899999999999</v>
      </c>
      <c r="H51" s="38">
        <v>11.498799999999999</v>
      </c>
      <c r="I51" s="38">
        <v>19.996400000000001</v>
      </c>
      <c r="J51" s="38">
        <v>0</v>
      </c>
      <c r="K51" s="38">
        <v>19.996400000000001</v>
      </c>
      <c r="L51" s="38">
        <v>21</v>
      </c>
      <c r="M51" s="38">
        <v>20.555</v>
      </c>
      <c r="N51" s="38">
        <v>14.893700000000001</v>
      </c>
      <c r="O51" s="38">
        <v>10.922000000000001</v>
      </c>
      <c r="P51" s="38">
        <v>0</v>
      </c>
      <c r="Q51" s="38">
        <v>10.922000000000001</v>
      </c>
      <c r="R51" s="38">
        <v>0</v>
      </c>
      <c r="S51" s="38">
        <v>11.472699999999998</v>
      </c>
      <c r="T51" s="38">
        <v>10.2798</v>
      </c>
      <c r="U51" s="38">
        <v>13.463101592328094</v>
      </c>
    </row>
    <row r="52" spans="1:21" hidden="1" outlineLevel="1">
      <c r="A52" s="9">
        <v>41791</v>
      </c>
      <c r="B52" s="38">
        <v>13.341928441793659</v>
      </c>
      <c r="C52" s="38">
        <v>16.822800000000001</v>
      </c>
      <c r="D52" s="38">
        <v>0</v>
      </c>
      <c r="E52" s="38">
        <v>16.822800000000001</v>
      </c>
      <c r="F52" s="38">
        <v>19.158799999999999</v>
      </c>
      <c r="G52" s="38">
        <v>22.3276</v>
      </c>
      <c r="H52" s="38">
        <v>13.746600000000001</v>
      </c>
      <c r="I52" s="38">
        <v>17.2454</v>
      </c>
      <c r="J52" s="38">
        <v>0</v>
      </c>
      <c r="K52" s="38">
        <v>17.2454</v>
      </c>
      <c r="L52" s="38">
        <v>19.409700000000001</v>
      </c>
      <c r="M52" s="38">
        <v>23.0274</v>
      </c>
      <c r="N52" s="38">
        <v>14.0242</v>
      </c>
      <c r="O52" s="38">
        <v>10.979799999999999</v>
      </c>
      <c r="P52" s="38">
        <v>0</v>
      </c>
      <c r="Q52" s="38">
        <v>10.979799999999999</v>
      </c>
      <c r="R52" s="38">
        <v>14.5261</v>
      </c>
      <c r="S52" s="38">
        <v>11.4474</v>
      </c>
      <c r="T52" s="38">
        <v>10.2798</v>
      </c>
      <c r="U52" s="38">
        <v>13.340009746549455</v>
      </c>
    </row>
    <row r="53" spans="1:21" hidden="1" outlineLevel="1">
      <c r="A53" s="9">
        <v>41821</v>
      </c>
      <c r="B53" s="38">
        <v>12.424790314406639</v>
      </c>
      <c r="C53" s="38">
        <v>14.989100000000001</v>
      </c>
      <c r="D53" s="38">
        <v>0</v>
      </c>
      <c r="E53" s="38">
        <v>14.989100000000001</v>
      </c>
      <c r="F53" s="38">
        <v>14.6852</v>
      </c>
      <c r="G53" s="38">
        <v>22.349</v>
      </c>
      <c r="H53" s="38">
        <v>13.8254</v>
      </c>
      <c r="I53" s="38">
        <v>15.2402</v>
      </c>
      <c r="J53" s="38">
        <v>0</v>
      </c>
      <c r="K53" s="38">
        <v>15.2402</v>
      </c>
      <c r="L53" s="38">
        <v>16.8627</v>
      </c>
      <c r="M53" s="38">
        <v>22.349</v>
      </c>
      <c r="N53" s="38">
        <v>14.042899999999998</v>
      </c>
      <c r="O53" s="38">
        <v>10.742000000000001</v>
      </c>
      <c r="P53" s="38">
        <v>0</v>
      </c>
      <c r="Q53" s="38">
        <v>10.742000000000001</v>
      </c>
      <c r="R53" s="38">
        <v>14.3721</v>
      </c>
      <c r="S53" s="38">
        <v>0</v>
      </c>
      <c r="T53" s="38">
        <v>10.2798</v>
      </c>
      <c r="U53" s="38">
        <v>12.42390211928341</v>
      </c>
    </row>
    <row r="54" spans="1:21" hidden="1" outlineLevel="1">
      <c r="A54" s="9">
        <v>41852</v>
      </c>
      <c r="B54" s="38">
        <v>11.940947979976865</v>
      </c>
      <c r="C54" s="38">
        <v>18.768999999999998</v>
      </c>
      <c r="D54" s="38">
        <v>0</v>
      </c>
      <c r="E54" s="38">
        <v>18.768999999999998</v>
      </c>
      <c r="F54" s="38">
        <v>19.991</v>
      </c>
      <c r="G54" s="38">
        <v>22.757000000000001</v>
      </c>
      <c r="H54" s="38">
        <v>14.013199999999999</v>
      </c>
      <c r="I54" s="38">
        <v>18.772500000000001</v>
      </c>
      <c r="J54" s="38">
        <v>0</v>
      </c>
      <c r="K54" s="38">
        <v>18.772500000000001</v>
      </c>
      <c r="L54" s="38">
        <v>20</v>
      </c>
      <c r="M54" s="38">
        <v>22.757000000000001</v>
      </c>
      <c r="N54" s="38">
        <v>14.013199999999999</v>
      </c>
      <c r="O54" s="38">
        <v>13.722799999999999</v>
      </c>
      <c r="P54" s="38">
        <v>0</v>
      </c>
      <c r="Q54" s="38">
        <v>13.722799999999999</v>
      </c>
      <c r="R54" s="38">
        <v>13.722799999999999</v>
      </c>
      <c r="S54" s="38">
        <v>0</v>
      </c>
      <c r="T54" s="38">
        <v>0</v>
      </c>
      <c r="U54" s="38">
        <v>11.931557310448303</v>
      </c>
    </row>
    <row r="55" spans="1:21" hidden="1" outlineLevel="1">
      <c r="A55" s="9">
        <v>41883</v>
      </c>
      <c r="B55" s="38">
        <v>13.369617801143136</v>
      </c>
      <c r="C55" s="38">
        <v>15.7706</v>
      </c>
      <c r="D55" s="38">
        <v>0</v>
      </c>
      <c r="E55" s="38">
        <v>15.7706</v>
      </c>
      <c r="F55" s="38">
        <v>20.027799999999999</v>
      </c>
      <c r="G55" s="38">
        <v>21.344200000000001</v>
      </c>
      <c r="H55" s="38">
        <v>14.0052</v>
      </c>
      <c r="I55" s="38">
        <v>15.7706</v>
      </c>
      <c r="J55" s="38">
        <v>0</v>
      </c>
      <c r="K55" s="38">
        <v>15.7706</v>
      </c>
      <c r="L55" s="38">
        <v>20.027799999999999</v>
      </c>
      <c r="M55" s="38">
        <v>21.344200000000001</v>
      </c>
      <c r="N55" s="38">
        <v>14.0052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13.368346356984139</v>
      </c>
    </row>
    <row r="56" spans="1:21" hidden="1" outlineLevel="1">
      <c r="A56" s="9">
        <v>41913</v>
      </c>
      <c r="B56" s="38">
        <v>12.204372787084958</v>
      </c>
      <c r="C56" s="38">
        <v>9.4426000000000005</v>
      </c>
      <c r="D56" s="38">
        <v>0</v>
      </c>
      <c r="E56" s="38">
        <v>9.4426000000000005</v>
      </c>
      <c r="F56" s="38">
        <v>10.0245</v>
      </c>
      <c r="G56" s="38">
        <v>8.7027999999999999</v>
      </c>
      <c r="H56" s="38">
        <v>14.277100000000003</v>
      </c>
      <c r="I56" s="38">
        <v>6.817899999999999</v>
      </c>
      <c r="J56" s="38">
        <v>0</v>
      </c>
      <c r="K56" s="38">
        <v>6.817899999999999</v>
      </c>
      <c r="L56" s="38">
        <v>20.659400000000002</v>
      </c>
      <c r="M56" s="38">
        <v>5.2519999999999998</v>
      </c>
      <c r="N56" s="38">
        <v>14.1288</v>
      </c>
      <c r="O56" s="38">
        <v>10.990500000000001</v>
      </c>
      <c r="P56" s="38">
        <v>0</v>
      </c>
      <c r="Q56" s="38">
        <v>10.990500000000001</v>
      </c>
      <c r="R56" s="38">
        <v>9.9981000000000009</v>
      </c>
      <c r="S56" s="38">
        <v>11.081799999999999</v>
      </c>
      <c r="T56" s="38">
        <v>14.584199999999999</v>
      </c>
      <c r="U56" s="38">
        <v>12.21807106708135</v>
      </c>
    </row>
    <row r="57" spans="1:21" hidden="1" outlineLevel="1">
      <c r="A57" s="9">
        <v>41944</v>
      </c>
      <c r="B57" s="38">
        <v>13.023234692613544</v>
      </c>
      <c r="C57" s="38">
        <v>9.5067000000000004</v>
      </c>
      <c r="D57" s="38">
        <v>0</v>
      </c>
      <c r="E57" s="38">
        <v>9.5067000000000004</v>
      </c>
      <c r="F57" s="38">
        <v>23.4756</v>
      </c>
      <c r="G57" s="38">
        <v>6.2619999999999987</v>
      </c>
      <c r="H57" s="38">
        <v>9.7406000000000006</v>
      </c>
      <c r="I57" s="38">
        <v>9.5564999999999998</v>
      </c>
      <c r="J57" s="38">
        <v>0</v>
      </c>
      <c r="K57" s="38">
        <v>9.5564999999999998</v>
      </c>
      <c r="L57" s="38">
        <v>23.4756</v>
      </c>
      <c r="M57" s="38">
        <v>6.2619999999999987</v>
      </c>
      <c r="N57" s="38">
        <v>14.1013</v>
      </c>
      <c r="O57" s="38">
        <v>9.5</v>
      </c>
      <c r="P57" s="38">
        <v>0</v>
      </c>
      <c r="Q57" s="38">
        <v>9.5</v>
      </c>
      <c r="R57" s="38">
        <v>0</v>
      </c>
      <c r="S57" s="38">
        <v>0</v>
      </c>
      <c r="T57" s="38">
        <v>9.5</v>
      </c>
      <c r="U57" s="38">
        <v>13.08717133179292</v>
      </c>
    </row>
    <row r="58" spans="1:21" hidden="1" outlineLevel="1">
      <c r="A58" s="9">
        <v>41974</v>
      </c>
      <c r="B58" s="38">
        <v>13.684513377269486</v>
      </c>
      <c r="C58" s="38">
        <v>10.624399999999998</v>
      </c>
      <c r="D58" s="38">
        <v>0</v>
      </c>
      <c r="E58" s="38">
        <v>10.624399999999998</v>
      </c>
      <c r="F58" s="38">
        <v>5.8015999999999996</v>
      </c>
      <c r="G58" s="38">
        <v>9.3779000000000003</v>
      </c>
      <c r="H58" s="38">
        <v>14.023099999999999</v>
      </c>
      <c r="I58" s="38">
        <v>10.6312</v>
      </c>
      <c r="J58" s="38">
        <v>0</v>
      </c>
      <c r="K58" s="38">
        <v>10.6312</v>
      </c>
      <c r="L58" s="38">
        <v>5.8015999999999996</v>
      </c>
      <c r="M58" s="38">
        <v>9.3802000000000003</v>
      </c>
      <c r="N58" s="38">
        <v>14.023099999999999</v>
      </c>
      <c r="O58" s="38">
        <v>9</v>
      </c>
      <c r="P58" s="38">
        <v>0</v>
      </c>
      <c r="Q58" s="38">
        <v>9</v>
      </c>
      <c r="R58" s="38">
        <v>0</v>
      </c>
      <c r="S58" s="38">
        <v>9</v>
      </c>
      <c r="T58" s="38">
        <v>0</v>
      </c>
      <c r="U58" s="38">
        <v>13.691453709580998</v>
      </c>
    </row>
    <row r="59" spans="1:21" hidden="1" outlineLevel="1">
      <c r="A59" s="9">
        <v>42005</v>
      </c>
      <c r="B59" s="38">
        <v>13.440120550609157</v>
      </c>
      <c r="C59" s="38">
        <v>18.543099999999999</v>
      </c>
      <c r="D59" s="38">
        <v>0</v>
      </c>
      <c r="E59" s="38">
        <v>18.543099999999999</v>
      </c>
      <c r="F59" s="38">
        <v>18.261600000000001</v>
      </c>
      <c r="G59" s="38">
        <v>20.9876</v>
      </c>
      <c r="H59" s="38">
        <v>14.051600000000001</v>
      </c>
      <c r="I59" s="38">
        <v>18.543099999999999</v>
      </c>
      <c r="J59" s="38">
        <v>0</v>
      </c>
      <c r="K59" s="38">
        <v>18.543099999999999</v>
      </c>
      <c r="L59" s="38">
        <v>18.261600000000001</v>
      </c>
      <c r="M59" s="38">
        <v>20.9876</v>
      </c>
      <c r="N59" s="38">
        <v>14.051600000000001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13.436551564193239</v>
      </c>
    </row>
    <row r="60" spans="1:21" hidden="1" outlineLevel="1">
      <c r="A60" s="9">
        <v>42036</v>
      </c>
      <c r="B60" s="38">
        <v>13.969280527826722</v>
      </c>
      <c r="C60" s="38">
        <v>8.2763000000000009</v>
      </c>
      <c r="D60" s="38">
        <v>0</v>
      </c>
      <c r="E60" s="38">
        <v>8.2763000000000009</v>
      </c>
      <c r="F60" s="38">
        <v>22.159199999999998</v>
      </c>
      <c r="G60" s="38">
        <v>5.0994999999999999</v>
      </c>
      <c r="H60" s="38">
        <v>14.892300000000001</v>
      </c>
      <c r="I60" s="38">
        <v>8.2763000000000009</v>
      </c>
      <c r="J60" s="38">
        <v>0</v>
      </c>
      <c r="K60" s="38">
        <v>8.2763000000000009</v>
      </c>
      <c r="L60" s="38">
        <v>22.159199999999998</v>
      </c>
      <c r="M60" s="38">
        <v>5.0994999999999999</v>
      </c>
      <c r="N60" s="38">
        <v>14.892300000000001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13.971982372931695</v>
      </c>
    </row>
    <row r="61" spans="1:21" hidden="1" outlineLevel="1">
      <c r="A61" s="9">
        <v>42064</v>
      </c>
      <c r="B61" s="38">
        <v>15.029184079439544</v>
      </c>
      <c r="C61" s="38">
        <v>11.7692</v>
      </c>
      <c r="D61" s="38">
        <v>0</v>
      </c>
      <c r="E61" s="38">
        <v>11.7692</v>
      </c>
      <c r="F61" s="38">
        <v>31.606400000000001</v>
      </c>
      <c r="G61" s="38">
        <v>7.8081999999999994</v>
      </c>
      <c r="H61" s="38">
        <v>14.8919</v>
      </c>
      <c r="I61" s="38">
        <v>11.7692</v>
      </c>
      <c r="J61" s="38">
        <v>0</v>
      </c>
      <c r="K61" s="38">
        <v>11.7692</v>
      </c>
      <c r="L61" s="38">
        <v>31.606400000000001</v>
      </c>
      <c r="M61" s="38">
        <v>7.8081999999999994</v>
      </c>
      <c r="N61" s="38">
        <v>14.8919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15.030087302435371</v>
      </c>
    </row>
    <row r="62" spans="1:21" hidden="1" outlineLevel="1">
      <c r="A62" s="9">
        <v>42095</v>
      </c>
      <c r="B62" s="38">
        <v>17.647363021766544</v>
      </c>
      <c r="C62" s="38">
        <v>16.1736</v>
      </c>
      <c r="D62" s="38">
        <v>0</v>
      </c>
      <c r="E62" s="38">
        <v>16.1736</v>
      </c>
      <c r="F62" s="38">
        <v>27.997299999999999</v>
      </c>
      <c r="G62" s="38">
        <v>15.286300000000001</v>
      </c>
      <c r="H62" s="38">
        <v>14.891900000000001</v>
      </c>
      <c r="I62" s="38">
        <v>16.1736</v>
      </c>
      <c r="J62" s="38">
        <v>0</v>
      </c>
      <c r="K62" s="38">
        <v>16.1736</v>
      </c>
      <c r="L62" s="38">
        <v>27.997299999999999</v>
      </c>
      <c r="M62" s="38">
        <v>15.286300000000001</v>
      </c>
      <c r="N62" s="38">
        <v>14.891900000000001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17.648368930958036</v>
      </c>
    </row>
    <row r="63" spans="1:21" hidden="1" outlineLevel="1">
      <c r="A63" s="9">
        <v>42125</v>
      </c>
      <c r="B63" s="38">
        <v>17.519145259618924</v>
      </c>
      <c r="C63" s="38">
        <v>26.5031</v>
      </c>
      <c r="D63" s="38">
        <v>0</v>
      </c>
      <c r="E63" s="38">
        <v>26.5031</v>
      </c>
      <c r="F63" s="38">
        <v>28</v>
      </c>
      <c r="G63" s="38">
        <v>21</v>
      </c>
      <c r="H63" s="38">
        <v>14.892000000000001</v>
      </c>
      <c r="I63" s="38">
        <v>26.5031</v>
      </c>
      <c r="J63" s="38">
        <v>0</v>
      </c>
      <c r="K63" s="38">
        <v>26.5031</v>
      </c>
      <c r="L63" s="38">
        <v>28</v>
      </c>
      <c r="M63" s="38">
        <v>21</v>
      </c>
      <c r="N63" s="38">
        <v>14.892000000000001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17.517156517074213</v>
      </c>
    </row>
    <row r="64" spans="1:21" hidden="1" outlineLevel="1">
      <c r="A64" s="9">
        <v>42156</v>
      </c>
      <c r="B64" s="38">
        <v>17.279786861629596</v>
      </c>
      <c r="C64" s="38">
        <v>26.445299999999996</v>
      </c>
      <c r="D64" s="38">
        <v>0</v>
      </c>
      <c r="E64" s="38">
        <v>26.445299999999996</v>
      </c>
      <c r="F64" s="38">
        <v>27.1935</v>
      </c>
      <c r="G64" s="38">
        <v>0</v>
      </c>
      <c r="H64" s="38">
        <v>14.892099999999999</v>
      </c>
      <c r="I64" s="38">
        <v>26.445299999999996</v>
      </c>
      <c r="J64" s="38">
        <v>0</v>
      </c>
      <c r="K64" s="38">
        <v>26.445299999999996</v>
      </c>
      <c r="L64" s="38">
        <v>27.1935</v>
      </c>
      <c r="M64" s="38">
        <v>0</v>
      </c>
      <c r="N64" s="38">
        <v>14.892099999999999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17.278208328881639</v>
      </c>
    </row>
    <row r="65" spans="1:21" hidden="1" outlineLevel="1">
      <c r="A65" s="9">
        <v>42186</v>
      </c>
      <c r="B65" s="38">
        <v>16.816545008841349</v>
      </c>
      <c r="C65" s="38">
        <v>22.103100000000001</v>
      </c>
      <c r="D65" s="38">
        <v>0</v>
      </c>
      <c r="E65" s="38">
        <v>22.103100000000001</v>
      </c>
      <c r="F65" s="38">
        <v>22.170400000000001</v>
      </c>
      <c r="G65" s="38">
        <v>0</v>
      </c>
      <c r="H65" s="38">
        <v>14.8919</v>
      </c>
      <c r="I65" s="38">
        <v>22.103100000000001</v>
      </c>
      <c r="J65" s="38">
        <v>0</v>
      </c>
      <c r="K65" s="38">
        <v>22.103100000000001</v>
      </c>
      <c r="L65" s="38">
        <v>22.170400000000001</v>
      </c>
      <c r="M65" s="38">
        <v>0</v>
      </c>
      <c r="N65" s="38">
        <v>14.8919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16.815489396656321</v>
      </c>
    </row>
    <row r="66" spans="1:21" hidden="1" outlineLevel="1">
      <c r="A66" s="9">
        <v>42217</v>
      </c>
      <c r="B66" s="38">
        <v>16.133902560238923</v>
      </c>
      <c r="C66" s="38">
        <v>24.2286</v>
      </c>
      <c r="D66" s="38">
        <v>0</v>
      </c>
      <c r="E66" s="38">
        <v>24.2286</v>
      </c>
      <c r="F66" s="38">
        <v>26.042400000000001</v>
      </c>
      <c r="G66" s="38">
        <v>9.0449999999999999</v>
      </c>
      <c r="H66" s="38">
        <v>14.891800000000002</v>
      </c>
      <c r="I66" s="38">
        <v>26.004100000000001</v>
      </c>
      <c r="J66" s="38">
        <v>0</v>
      </c>
      <c r="K66" s="38">
        <v>26.004100000000001</v>
      </c>
      <c r="L66" s="38">
        <v>26.042400000000001</v>
      </c>
      <c r="M66" s="38">
        <v>0</v>
      </c>
      <c r="N66" s="38">
        <v>14.891800000000002</v>
      </c>
      <c r="O66" s="38">
        <v>9.0449999999999999</v>
      </c>
      <c r="P66" s="38">
        <v>0</v>
      </c>
      <c r="Q66" s="38">
        <v>9.0449999999999999</v>
      </c>
      <c r="R66" s="38">
        <v>0</v>
      </c>
      <c r="S66" s="38">
        <v>9.0449999999999999</v>
      </c>
      <c r="T66" s="38">
        <v>0</v>
      </c>
      <c r="U66" s="38">
        <v>16.130618607212035</v>
      </c>
    </row>
    <row r="67" spans="1:21" hidden="1" outlineLevel="1">
      <c r="A67" s="9">
        <v>42248</v>
      </c>
      <c r="B67" s="38">
        <v>16.653732226211932</v>
      </c>
      <c r="C67" s="38">
        <v>14.9953</v>
      </c>
      <c r="D67" s="38">
        <v>0</v>
      </c>
      <c r="E67" s="38">
        <v>14.9953</v>
      </c>
      <c r="F67" s="38">
        <v>25.782399999999999</v>
      </c>
      <c r="G67" s="38">
        <v>11.7461</v>
      </c>
      <c r="H67" s="38">
        <v>14.8918</v>
      </c>
      <c r="I67" s="38">
        <v>15.0235</v>
      </c>
      <c r="J67" s="38">
        <v>0</v>
      </c>
      <c r="K67" s="38">
        <v>15.0235</v>
      </c>
      <c r="L67" s="38">
        <v>25.782399999999999</v>
      </c>
      <c r="M67" s="38">
        <v>11.5076</v>
      </c>
      <c r="N67" s="38">
        <v>14.8918</v>
      </c>
      <c r="O67" s="38">
        <v>14.553599999999999</v>
      </c>
      <c r="P67" s="38">
        <v>0</v>
      </c>
      <c r="Q67" s="38">
        <v>14.553599999999999</v>
      </c>
      <c r="R67" s="38">
        <v>0</v>
      </c>
      <c r="S67" s="38">
        <v>14.553599999999999</v>
      </c>
      <c r="T67" s="38">
        <v>0</v>
      </c>
      <c r="U67" s="38">
        <v>16.655872898475188</v>
      </c>
    </row>
    <row r="68" spans="1:21" hidden="1" outlineLevel="1">
      <c r="A68" s="9">
        <v>42278</v>
      </c>
      <c r="B68" s="38">
        <v>16.271123283051153</v>
      </c>
      <c r="C68" s="38">
        <v>14.5976</v>
      </c>
      <c r="D68" s="38">
        <v>0</v>
      </c>
      <c r="E68" s="38">
        <v>14.5976</v>
      </c>
      <c r="F68" s="38">
        <v>22.956499999999998</v>
      </c>
      <c r="G68" s="38">
        <v>10.284800000000001</v>
      </c>
      <c r="H68" s="38">
        <v>14.891000000000002</v>
      </c>
      <c r="I68" s="38">
        <v>14.5976</v>
      </c>
      <c r="J68" s="38">
        <v>0</v>
      </c>
      <c r="K68" s="38">
        <v>14.5976</v>
      </c>
      <c r="L68" s="38">
        <v>22.956499999999998</v>
      </c>
      <c r="M68" s="38">
        <v>10.284800000000001</v>
      </c>
      <c r="N68" s="38">
        <v>14.891000000000002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16.273181842688476</v>
      </c>
    </row>
    <row r="69" spans="1:21" hidden="1" outlineLevel="1">
      <c r="A69" s="9">
        <v>42309</v>
      </c>
      <c r="B69" s="38">
        <v>16.219403126242621</v>
      </c>
      <c r="C69" s="38">
        <v>23.052099999999999</v>
      </c>
      <c r="D69" s="38">
        <v>0</v>
      </c>
      <c r="E69" s="38">
        <v>23.052099999999999</v>
      </c>
      <c r="F69" s="38">
        <v>23.0852</v>
      </c>
      <c r="G69" s="38">
        <v>0</v>
      </c>
      <c r="H69" s="38">
        <v>14.891999999999999</v>
      </c>
      <c r="I69" s="38">
        <v>23.052099999999999</v>
      </c>
      <c r="J69" s="38">
        <v>0</v>
      </c>
      <c r="K69" s="38">
        <v>23.052099999999999</v>
      </c>
      <c r="L69" s="38">
        <v>23.0852</v>
      </c>
      <c r="M69" s="38">
        <v>0</v>
      </c>
      <c r="N69" s="38">
        <v>14.891999999999999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16.215929167110573</v>
      </c>
    </row>
    <row r="70" spans="1:21" hidden="1" outlineLevel="1">
      <c r="A70" s="9">
        <v>42339</v>
      </c>
      <c r="B70" s="38">
        <v>16.871063498052031</v>
      </c>
      <c r="C70" s="38">
        <v>13.831699999999998</v>
      </c>
      <c r="D70" s="38">
        <v>0</v>
      </c>
      <c r="E70" s="38">
        <v>13.831699999999998</v>
      </c>
      <c r="F70" s="38">
        <v>24.187899999999999</v>
      </c>
      <c r="G70" s="38">
        <v>5.9825999999999997</v>
      </c>
      <c r="H70" s="38">
        <v>14.8917</v>
      </c>
      <c r="I70" s="38">
        <v>13.831699999999998</v>
      </c>
      <c r="J70" s="38">
        <v>0</v>
      </c>
      <c r="K70" s="38">
        <v>13.831699999999998</v>
      </c>
      <c r="L70" s="38">
        <v>24.187899999999999</v>
      </c>
      <c r="M70" s="38">
        <v>5.9825999999999997</v>
      </c>
      <c r="N70" s="38">
        <v>14.8917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16.882224468389317</v>
      </c>
    </row>
    <row r="71" spans="1:21" hidden="1" outlineLevel="1">
      <c r="A71" s="9">
        <v>42370</v>
      </c>
      <c r="B71" s="38">
        <v>15.515756116990341</v>
      </c>
      <c r="C71" s="38">
        <v>10.886099999999999</v>
      </c>
      <c r="D71" s="38">
        <v>0</v>
      </c>
      <c r="E71" s="38">
        <v>10.886099999999999</v>
      </c>
      <c r="F71" s="38">
        <v>26</v>
      </c>
      <c r="G71" s="38">
        <v>7.0000000000000009</v>
      </c>
      <c r="H71" s="38">
        <v>14.8909</v>
      </c>
      <c r="I71" s="38">
        <v>25.433299999999999</v>
      </c>
      <c r="J71" s="38">
        <v>0</v>
      </c>
      <c r="K71" s="38">
        <v>25.433299999999999</v>
      </c>
      <c r="L71" s="38">
        <v>26</v>
      </c>
      <c r="M71" s="38">
        <v>0</v>
      </c>
      <c r="N71" s="38">
        <v>14.8909</v>
      </c>
      <c r="O71" s="38">
        <v>7.0000000000000009</v>
      </c>
      <c r="P71" s="38">
        <v>0</v>
      </c>
      <c r="Q71" s="38">
        <v>7.0000000000000009</v>
      </c>
      <c r="R71" s="38">
        <v>0</v>
      </c>
      <c r="S71" s="38">
        <v>7.0000000000000009</v>
      </c>
      <c r="T71" s="38">
        <v>0</v>
      </c>
      <c r="U71" s="38">
        <v>15.516657154358674</v>
      </c>
    </row>
    <row r="72" spans="1:21" hidden="1" outlineLevel="1">
      <c r="A72" s="9">
        <v>42401</v>
      </c>
      <c r="B72" s="38">
        <v>15.10474750274191</v>
      </c>
      <c r="C72" s="38">
        <v>24.926100000000002</v>
      </c>
      <c r="D72" s="38">
        <v>0</v>
      </c>
      <c r="E72" s="38">
        <v>24.926100000000002</v>
      </c>
      <c r="F72" s="38">
        <v>24.928799999999999</v>
      </c>
      <c r="G72" s="38">
        <v>25</v>
      </c>
      <c r="H72" s="38">
        <v>14.904899999999998</v>
      </c>
      <c r="I72" s="38">
        <v>24.926100000000002</v>
      </c>
      <c r="J72" s="38">
        <v>0</v>
      </c>
      <c r="K72" s="38">
        <v>24.926100000000002</v>
      </c>
      <c r="L72" s="38">
        <v>24.928799999999999</v>
      </c>
      <c r="M72" s="38">
        <v>25</v>
      </c>
      <c r="N72" s="38">
        <v>14.904899999999998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15.102033932310359</v>
      </c>
    </row>
    <row r="73" spans="1:21" hidden="1" outlineLevel="1">
      <c r="A73" s="9">
        <v>42430</v>
      </c>
      <c r="B73" s="38">
        <v>15.391981408569171</v>
      </c>
      <c r="C73" s="38">
        <v>25.58</v>
      </c>
      <c r="D73" s="38">
        <v>0</v>
      </c>
      <c r="E73" s="38">
        <v>25.58</v>
      </c>
      <c r="F73" s="38">
        <v>25.616700000000002</v>
      </c>
      <c r="G73" s="38">
        <v>21.000000000000004</v>
      </c>
      <c r="H73" s="38">
        <v>0</v>
      </c>
      <c r="I73" s="38">
        <v>25.58</v>
      </c>
      <c r="J73" s="38">
        <v>0</v>
      </c>
      <c r="K73" s="38">
        <v>25.58</v>
      </c>
      <c r="L73" s="38">
        <v>25.616700000000002</v>
      </c>
      <c r="M73" s="38">
        <v>21.000000000000004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15.385035054702499</v>
      </c>
    </row>
    <row r="74" spans="1:21" hidden="1" outlineLevel="1">
      <c r="A74" s="9">
        <v>42461</v>
      </c>
      <c r="B74" s="38">
        <v>15.548550133279432</v>
      </c>
      <c r="C74" s="38">
        <v>16.126100000000001</v>
      </c>
      <c r="D74" s="38">
        <v>0</v>
      </c>
      <c r="E74" s="38">
        <v>16.126100000000001</v>
      </c>
      <c r="F74" s="38">
        <v>23.246099999999998</v>
      </c>
      <c r="G74" s="38">
        <v>7</v>
      </c>
      <c r="H74" s="38">
        <v>0</v>
      </c>
      <c r="I74" s="38">
        <v>23.246099999999998</v>
      </c>
      <c r="J74" s="38">
        <v>0</v>
      </c>
      <c r="K74" s="38">
        <v>23.246099999999998</v>
      </c>
      <c r="L74" s="38">
        <v>23.246099999999998</v>
      </c>
      <c r="M74" s="38">
        <v>0</v>
      </c>
      <c r="N74" s="38">
        <v>0</v>
      </c>
      <c r="O74" s="38">
        <v>7</v>
      </c>
      <c r="P74" s="38">
        <v>0</v>
      </c>
      <c r="Q74" s="38">
        <v>7</v>
      </c>
      <c r="R74" s="38">
        <v>0</v>
      </c>
      <c r="S74" s="38">
        <v>7</v>
      </c>
      <c r="T74" s="38">
        <v>0</v>
      </c>
      <c r="U74" s="38">
        <v>15.548476078921817</v>
      </c>
    </row>
    <row r="75" spans="1:21" hidden="1" outlineLevel="1">
      <c r="A75" s="9">
        <v>42491</v>
      </c>
      <c r="B75" s="38">
        <v>15.345433017922918</v>
      </c>
      <c r="C75" s="38">
        <v>23.598800000000001</v>
      </c>
      <c r="D75" s="38">
        <v>0</v>
      </c>
      <c r="E75" s="38">
        <v>23.598800000000001</v>
      </c>
      <c r="F75" s="38">
        <v>23.751799999999999</v>
      </c>
      <c r="G75" s="38">
        <v>23.0181</v>
      </c>
      <c r="H75" s="38">
        <v>0</v>
      </c>
      <c r="I75" s="38">
        <v>23.598800000000001</v>
      </c>
      <c r="J75" s="38">
        <v>0</v>
      </c>
      <c r="K75" s="38">
        <v>23.598800000000001</v>
      </c>
      <c r="L75" s="38">
        <v>23.751799999999999</v>
      </c>
      <c r="M75" s="38">
        <v>23.0181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15.336598797382569</v>
      </c>
    </row>
    <row r="76" spans="1:21" hidden="1" outlineLevel="1">
      <c r="A76" s="9">
        <v>42522</v>
      </c>
      <c r="B76" s="38">
        <v>14.925530460045517</v>
      </c>
      <c r="C76" s="38">
        <v>23.3429</v>
      </c>
      <c r="D76" s="38">
        <v>0</v>
      </c>
      <c r="E76" s="38">
        <v>23.3429</v>
      </c>
      <c r="F76" s="38">
        <v>24</v>
      </c>
      <c r="G76" s="38">
        <v>23</v>
      </c>
      <c r="H76" s="38">
        <v>0</v>
      </c>
      <c r="I76" s="38">
        <v>23.3429</v>
      </c>
      <c r="J76" s="38">
        <v>0</v>
      </c>
      <c r="K76" s="38">
        <v>23.3429</v>
      </c>
      <c r="L76" s="38">
        <v>24</v>
      </c>
      <c r="M76" s="38">
        <v>23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14.922074787704192</v>
      </c>
    </row>
    <row r="77" spans="1:21" hidden="1" outlineLevel="1">
      <c r="A77" s="9">
        <v>42552</v>
      </c>
      <c r="B77" s="38">
        <v>13.867528749072349</v>
      </c>
      <c r="C77" s="38">
        <v>22.752600000000001</v>
      </c>
      <c r="D77" s="38">
        <v>0</v>
      </c>
      <c r="E77" s="38">
        <v>22.752600000000001</v>
      </c>
      <c r="F77" s="38">
        <v>23.999999999999996</v>
      </c>
      <c r="G77" s="38">
        <v>23</v>
      </c>
      <c r="H77" s="38">
        <v>22.5</v>
      </c>
      <c r="I77" s="38">
        <v>22.752600000000001</v>
      </c>
      <c r="J77" s="38">
        <v>0</v>
      </c>
      <c r="K77" s="38">
        <v>22.752600000000001</v>
      </c>
      <c r="L77" s="38">
        <v>23.999999999999996</v>
      </c>
      <c r="M77" s="38">
        <v>23</v>
      </c>
      <c r="N77" s="38">
        <v>22.5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13.862481291409853</v>
      </c>
    </row>
    <row r="78" spans="1:21" hidden="1" outlineLevel="1">
      <c r="A78" s="9">
        <v>42583</v>
      </c>
      <c r="B78" s="38">
        <v>13.78122687227973</v>
      </c>
      <c r="C78" s="38">
        <v>21.418399999999998</v>
      </c>
      <c r="D78" s="38">
        <v>0</v>
      </c>
      <c r="E78" s="38">
        <v>21.418399999999998</v>
      </c>
      <c r="F78" s="38">
        <v>21.6907</v>
      </c>
      <c r="G78" s="38">
        <v>20.7927</v>
      </c>
      <c r="H78" s="38">
        <v>0</v>
      </c>
      <c r="I78" s="38">
        <v>21.914300000000001</v>
      </c>
      <c r="J78" s="38">
        <v>0</v>
      </c>
      <c r="K78" s="38">
        <v>21.914300000000001</v>
      </c>
      <c r="L78" s="38">
        <v>21.6907</v>
      </c>
      <c r="M78" s="38">
        <v>22.497399999999999</v>
      </c>
      <c r="N78" s="38">
        <v>0</v>
      </c>
      <c r="O78" s="38">
        <v>8.1638000000000002</v>
      </c>
      <c r="P78" s="38">
        <v>0</v>
      </c>
      <c r="Q78" s="38">
        <v>8.1638000000000002</v>
      </c>
      <c r="R78" s="38">
        <v>0</v>
      </c>
      <c r="S78" s="38">
        <v>8.1638000000000002</v>
      </c>
      <c r="T78" s="38">
        <v>0</v>
      </c>
      <c r="U78" s="38">
        <v>13.775993519555255</v>
      </c>
    </row>
    <row r="79" spans="1:21" hidden="1" outlineLevel="1">
      <c r="A79" s="9">
        <v>42614</v>
      </c>
      <c r="B79" s="38">
        <v>13.046520683107502</v>
      </c>
      <c r="C79" s="38">
        <v>21.872900000000001</v>
      </c>
      <c r="D79" s="38">
        <v>0</v>
      </c>
      <c r="E79" s="38">
        <v>21.872900000000001</v>
      </c>
      <c r="F79" s="38">
        <v>21.5</v>
      </c>
      <c r="G79" s="38">
        <v>23.070799999999998</v>
      </c>
      <c r="H79" s="38">
        <v>0</v>
      </c>
      <c r="I79" s="38">
        <v>21.872900000000001</v>
      </c>
      <c r="J79" s="38">
        <v>0</v>
      </c>
      <c r="K79" s="38">
        <v>21.872900000000001</v>
      </c>
      <c r="L79" s="38">
        <v>21.5</v>
      </c>
      <c r="M79" s="38">
        <v>23.070799999999998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13.045142311078951</v>
      </c>
    </row>
    <row r="80" spans="1:21" hidden="1" outlineLevel="1">
      <c r="A80" s="9">
        <v>42644</v>
      </c>
      <c r="B80" s="38">
        <v>13.27775365207971</v>
      </c>
      <c r="C80" s="38">
        <v>24.057099999999998</v>
      </c>
      <c r="D80" s="38">
        <v>0</v>
      </c>
      <c r="E80" s="38">
        <v>24.057099999999998</v>
      </c>
      <c r="F80" s="38">
        <v>24.510899999999999</v>
      </c>
      <c r="G80" s="38">
        <v>22.252600000000001</v>
      </c>
      <c r="H80" s="38">
        <v>0</v>
      </c>
      <c r="I80" s="38">
        <v>24.057099999999998</v>
      </c>
      <c r="J80" s="38">
        <v>0</v>
      </c>
      <c r="K80" s="38">
        <v>24.057099999999998</v>
      </c>
      <c r="L80" s="38">
        <v>24.510899999999999</v>
      </c>
      <c r="M80" s="38">
        <v>22.252600000000001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13.274571687089507</v>
      </c>
    </row>
    <row r="81" spans="1:21" hidden="1" outlineLevel="1">
      <c r="A81" s="9">
        <v>42675</v>
      </c>
      <c r="B81" s="38">
        <v>12.906156646808478</v>
      </c>
      <c r="C81" s="38">
        <v>21.754100000000001</v>
      </c>
      <c r="D81" s="38">
        <v>0</v>
      </c>
      <c r="E81" s="38">
        <v>21.754100000000001</v>
      </c>
      <c r="F81" s="38">
        <v>21.5</v>
      </c>
      <c r="G81" s="38">
        <v>22.174700000000001</v>
      </c>
      <c r="H81" s="38">
        <v>0</v>
      </c>
      <c r="I81" s="38">
        <v>21.754100000000001</v>
      </c>
      <c r="J81" s="38">
        <v>0</v>
      </c>
      <c r="K81" s="38">
        <v>21.754100000000001</v>
      </c>
      <c r="L81" s="38">
        <v>21.5</v>
      </c>
      <c r="M81" s="38">
        <v>22.174700000000001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12.903416402727384</v>
      </c>
    </row>
    <row r="82" spans="1:21" hidden="1" outlineLevel="1">
      <c r="A82" s="9">
        <v>42705</v>
      </c>
      <c r="B82" s="38">
        <v>12.77644329379422</v>
      </c>
      <c r="C82" s="38">
        <v>14.501699999999998</v>
      </c>
      <c r="D82" s="38">
        <v>0</v>
      </c>
      <c r="E82" s="38">
        <v>14.501699999999998</v>
      </c>
      <c r="F82" s="38">
        <v>21.5</v>
      </c>
      <c r="G82" s="38">
        <v>23</v>
      </c>
      <c r="H82" s="38">
        <v>10</v>
      </c>
      <c r="I82" s="38">
        <v>21.621600000000001</v>
      </c>
      <c r="J82" s="38">
        <v>0</v>
      </c>
      <c r="K82" s="38">
        <v>21.621600000000001</v>
      </c>
      <c r="L82" s="38">
        <v>21.5</v>
      </c>
      <c r="M82" s="38">
        <v>23</v>
      </c>
      <c r="N82" s="38">
        <v>0</v>
      </c>
      <c r="O82" s="38">
        <v>10</v>
      </c>
      <c r="P82" s="38">
        <v>0</v>
      </c>
      <c r="Q82" s="38">
        <v>10</v>
      </c>
      <c r="R82" s="38">
        <v>0</v>
      </c>
      <c r="S82" s="38">
        <v>0</v>
      </c>
      <c r="T82" s="38">
        <v>10</v>
      </c>
      <c r="U82" s="38">
        <v>12.775621688317802</v>
      </c>
    </row>
    <row r="83" spans="1:21" hidden="1" outlineLevel="1">
      <c r="A83" s="9">
        <v>42736</v>
      </c>
      <c r="B83" s="38">
        <v>12.041693728794373</v>
      </c>
      <c r="C83" s="38">
        <v>21.5</v>
      </c>
      <c r="D83" s="38">
        <v>0</v>
      </c>
      <c r="E83" s="38">
        <v>21.5</v>
      </c>
      <c r="F83" s="38">
        <v>21.5</v>
      </c>
      <c r="G83" s="38">
        <v>0</v>
      </c>
      <c r="H83" s="38">
        <v>0</v>
      </c>
      <c r="I83" s="38">
        <v>21.5</v>
      </c>
      <c r="J83" s="38">
        <v>0</v>
      </c>
      <c r="K83" s="38">
        <v>21.5</v>
      </c>
      <c r="L83" s="38">
        <v>21.5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12.040559243741443</v>
      </c>
    </row>
    <row r="84" spans="1:21" hidden="1" outlineLevel="1">
      <c r="A84" s="9">
        <v>42767</v>
      </c>
      <c r="B84" s="38">
        <v>12.252584429640647</v>
      </c>
      <c r="C84" s="38">
        <v>10.1873</v>
      </c>
      <c r="D84" s="38">
        <v>0</v>
      </c>
      <c r="E84" s="38">
        <v>10.1873</v>
      </c>
      <c r="F84" s="38">
        <v>21.5</v>
      </c>
      <c r="G84" s="38">
        <v>10</v>
      </c>
      <c r="H84" s="38">
        <v>0</v>
      </c>
      <c r="I84" s="38">
        <v>21.5</v>
      </c>
      <c r="J84" s="38">
        <v>0</v>
      </c>
      <c r="K84" s="38">
        <v>21.5</v>
      </c>
      <c r="L84" s="38">
        <v>21.5</v>
      </c>
      <c r="M84" s="38">
        <v>0</v>
      </c>
      <c r="N84" s="38">
        <v>0</v>
      </c>
      <c r="O84" s="38">
        <v>10</v>
      </c>
      <c r="P84" s="38">
        <v>0</v>
      </c>
      <c r="Q84" s="38">
        <v>10</v>
      </c>
      <c r="R84" s="38">
        <v>0</v>
      </c>
      <c r="S84" s="38">
        <v>10</v>
      </c>
      <c r="T84" s="38">
        <v>0</v>
      </c>
      <c r="U84" s="38">
        <v>12.260610628203368</v>
      </c>
    </row>
    <row r="85" spans="1:21" hidden="1" outlineLevel="1">
      <c r="A85" s="9">
        <v>42795</v>
      </c>
      <c r="B85" s="38">
        <v>12.479817207803592</v>
      </c>
      <c r="C85" s="38">
        <v>10.0487</v>
      </c>
      <c r="D85" s="38">
        <v>0</v>
      </c>
      <c r="E85" s="38">
        <v>10.0487</v>
      </c>
      <c r="F85" s="38">
        <v>21.500000000000004</v>
      </c>
      <c r="G85" s="38">
        <v>20.244399999999999</v>
      </c>
      <c r="H85" s="38">
        <v>9.5</v>
      </c>
      <c r="I85" s="38">
        <v>20.5517</v>
      </c>
      <c r="J85" s="38">
        <v>0</v>
      </c>
      <c r="K85" s="38">
        <v>20.5517</v>
      </c>
      <c r="L85" s="38">
        <v>21.500000000000004</v>
      </c>
      <c r="M85" s="38">
        <v>20.244399999999999</v>
      </c>
      <c r="N85" s="38">
        <v>0</v>
      </c>
      <c r="O85" s="38">
        <v>9.5</v>
      </c>
      <c r="P85" s="38">
        <v>0</v>
      </c>
      <c r="Q85" s="38">
        <v>9.5</v>
      </c>
      <c r="R85" s="38">
        <v>0</v>
      </c>
      <c r="S85" s="38">
        <v>0</v>
      </c>
      <c r="T85" s="38">
        <v>9.5</v>
      </c>
      <c r="U85" s="38">
        <v>12.528664694965361</v>
      </c>
    </row>
    <row r="86" spans="1:21" hidden="1" outlineLevel="1">
      <c r="A86" s="9">
        <v>42826</v>
      </c>
      <c r="B86" s="38">
        <v>12.079841604212573</v>
      </c>
      <c r="C86" s="38">
        <v>21</v>
      </c>
      <c r="D86" s="38">
        <v>0</v>
      </c>
      <c r="E86" s="38">
        <v>21</v>
      </c>
      <c r="F86" s="38">
        <v>0</v>
      </c>
      <c r="G86" s="38">
        <v>21</v>
      </c>
      <c r="H86" s="38">
        <v>0</v>
      </c>
      <c r="I86" s="38">
        <v>21</v>
      </c>
      <c r="J86" s="38">
        <v>0</v>
      </c>
      <c r="K86" s="38">
        <v>21</v>
      </c>
      <c r="L86" s="38">
        <v>0</v>
      </c>
      <c r="M86" s="38">
        <v>21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12.07871100925613</v>
      </c>
    </row>
    <row r="87" spans="1:21" hidden="1" outlineLevel="1">
      <c r="A87" s="9">
        <v>42856</v>
      </c>
      <c r="B87" s="38">
        <v>12.175285465762292</v>
      </c>
      <c r="C87" s="38">
        <v>21.000000000000004</v>
      </c>
      <c r="D87" s="38">
        <v>0</v>
      </c>
      <c r="E87" s="38">
        <v>21.000000000000004</v>
      </c>
      <c r="F87" s="38">
        <v>0</v>
      </c>
      <c r="G87" s="38">
        <v>21.000000000000004</v>
      </c>
      <c r="H87" s="38">
        <v>0</v>
      </c>
      <c r="I87" s="38">
        <v>21.000000000000004</v>
      </c>
      <c r="J87" s="38">
        <v>0</v>
      </c>
      <c r="K87" s="38">
        <v>21.000000000000004</v>
      </c>
      <c r="L87" s="38">
        <v>0</v>
      </c>
      <c r="M87" s="38">
        <v>21.000000000000004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12.174612540931129</v>
      </c>
    </row>
    <row r="88" spans="1:21" hidden="1" outlineLevel="1">
      <c r="A88" s="9">
        <v>42887</v>
      </c>
      <c r="B88" s="38">
        <v>11.958543432768433</v>
      </c>
      <c r="C88" s="38">
        <v>14.246199999999998</v>
      </c>
      <c r="D88" s="38">
        <v>0</v>
      </c>
      <c r="E88" s="38">
        <v>14.246199999999998</v>
      </c>
      <c r="F88" s="38">
        <v>14.14</v>
      </c>
      <c r="G88" s="38">
        <v>21</v>
      </c>
      <c r="H88" s="38">
        <v>0</v>
      </c>
      <c r="I88" s="38">
        <v>21</v>
      </c>
      <c r="J88" s="38">
        <v>0</v>
      </c>
      <c r="K88" s="38">
        <v>21</v>
      </c>
      <c r="L88" s="38">
        <v>0</v>
      </c>
      <c r="M88" s="38">
        <v>21</v>
      </c>
      <c r="N88" s="38">
        <v>0</v>
      </c>
      <c r="O88" s="38">
        <v>14.14</v>
      </c>
      <c r="P88" s="38">
        <v>0</v>
      </c>
      <c r="Q88" s="38">
        <v>14.14</v>
      </c>
      <c r="R88" s="38">
        <v>14.14</v>
      </c>
      <c r="S88" s="38">
        <v>0</v>
      </c>
      <c r="T88" s="38">
        <v>0</v>
      </c>
      <c r="U88" s="38">
        <v>11.943871586149166</v>
      </c>
    </row>
    <row r="89" spans="1:21" hidden="1" outlineLevel="1">
      <c r="A89" s="9">
        <v>42917</v>
      </c>
      <c r="B89" s="38">
        <v>10.791082848309893</v>
      </c>
      <c r="C89" s="38">
        <v>39.931999999999995</v>
      </c>
      <c r="D89" s="38">
        <v>0</v>
      </c>
      <c r="E89" s="38">
        <v>39.931999999999995</v>
      </c>
      <c r="F89" s="38">
        <v>41</v>
      </c>
      <c r="G89" s="38">
        <v>21</v>
      </c>
      <c r="H89" s="38">
        <v>0</v>
      </c>
      <c r="I89" s="38">
        <v>39.931999999999995</v>
      </c>
      <c r="J89" s="38">
        <v>0</v>
      </c>
      <c r="K89" s="38">
        <v>39.931999999999995</v>
      </c>
      <c r="L89" s="38">
        <v>41</v>
      </c>
      <c r="M89" s="38">
        <v>21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10.72293611445915</v>
      </c>
    </row>
    <row r="90" spans="1:21" hidden="1" outlineLevel="1">
      <c r="A90" s="9">
        <v>42948</v>
      </c>
      <c r="B90" s="38">
        <v>11.362380060875012</v>
      </c>
      <c r="C90" s="38">
        <v>21.107142857142858</v>
      </c>
      <c r="D90" s="38">
        <v>0</v>
      </c>
      <c r="E90" s="38">
        <v>21.107142857142858</v>
      </c>
      <c r="F90" s="38">
        <v>0</v>
      </c>
      <c r="G90" s="38">
        <v>21</v>
      </c>
      <c r="H90" s="38">
        <v>22</v>
      </c>
      <c r="I90" s="38">
        <v>21.107142857142858</v>
      </c>
      <c r="J90" s="38">
        <v>0</v>
      </c>
      <c r="K90" s="38">
        <v>21.107142857142858</v>
      </c>
      <c r="L90" s="38">
        <v>0</v>
      </c>
      <c r="M90" s="38">
        <v>21</v>
      </c>
      <c r="N90" s="38">
        <v>22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11.361354702623142</v>
      </c>
    </row>
    <row r="91" spans="1:21" hidden="1" outlineLevel="1">
      <c r="A91" s="9">
        <v>42979</v>
      </c>
      <c r="B91" s="38">
        <v>11.684162047432418</v>
      </c>
      <c r="C91" s="38">
        <v>12.759399999999999</v>
      </c>
      <c r="D91" s="38">
        <v>0</v>
      </c>
      <c r="E91" s="38">
        <v>12.759399999999999</v>
      </c>
      <c r="F91" s="38">
        <v>0</v>
      </c>
      <c r="G91" s="38">
        <v>12.759399999999999</v>
      </c>
      <c r="H91" s="38">
        <v>0</v>
      </c>
      <c r="I91" s="38">
        <v>12.759399999999999</v>
      </c>
      <c r="J91" s="38">
        <v>0</v>
      </c>
      <c r="K91" s="38">
        <v>12.759399999999999</v>
      </c>
      <c r="L91" s="38">
        <v>0</v>
      </c>
      <c r="M91" s="38">
        <v>12.759399999999999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11.680636444048023</v>
      </c>
    </row>
    <row r="92" spans="1:21" hidden="1" outlineLevel="1">
      <c r="A92" s="9">
        <v>43009</v>
      </c>
      <c r="B92" s="38">
        <v>12.092647706879799</v>
      </c>
      <c r="C92" s="38">
        <v>25.505400000000002</v>
      </c>
      <c r="D92" s="38">
        <v>0</v>
      </c>
      <c r="E92" s="38">
        <v>25.505400000000002</v>
      </c>
      <c r="F92" s="38">
        <v>25.904999999999998</v>
      </c>
      <c r="G92" s="38">
        <v>21</v>
      </c>
      <c r="H92" s="38">
        <v>0</v>
      </c>
      <c r="I92" s="38">
        <v>25.505400000000002</v>
      </c>
      <c r="J92" s="38">
        <v>0</v>
      </c>
      <c r="K92" s="38">
        <v>25.505400000000002</v>
      </c>
      <c r="L92" s="38">
        <v>25.904999999999998</v>
      </c>
      <c r="M92" s="38">
        <v>21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12.091024455642316</v>
      </c>
    </row>
    <row r="93" spans="1:21" hidden="1" outlineLevel="1">
      <c r="A93" s="9">
        <v>43040</v>
      </c>
      <c r="B93" s="38">
        <v>13.093050037141351</v>
      </c>
      <c r="C93" s="38">
        <v>21</v>
      </c>
      <c r="D93" s="38">
        <v>0</v>
      </c>
      <c r="E93" s="38">
        <v>21</v>
      </c>
      <c r="F93" s="38">
        <v>21</v>
      </c>
      <c r="G93" s="38">
        <v>21</v>
      </c>
      <c r="H93" s="38">
        <v>0</v>
      </c>
      <c r="I93" s="38">
        <v>21</v>
      </c>
      <c r="J93" s="38">
        <v>0</v>
      </c>
      <c r="K93" s="38">
        <v>21</v>
      </c>
      <c r="L93" s="38">
        <v>21</v>
      </c>
      <c r="M93" s="38">
        <v>21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13.092434408615926</v>
      </c>
    </row>
    <row r="94" spans="1:21" hidden="1" outlineLevel="1">
      <c r="A94" s="9">
        <v>43070</v>
      </c>
      <c r="B94" s="38">
        <v>13.535973634213622</v>
      </c>
      <c r="C94" s="38">
        <v>20.491</v>
      </c>
      <c r="D94" s="38">
        <v>0</v>
      </c>
      <c r="E94" s="38">
        <v>20.491</v>
      </c>
      <c r="F94" s="38">
        <v>21</v>
      </c>
      <c r="G94" s="38">
        <v>19.5976</v>
      </c>
      <c r="H94" s="38">
        <v>0</v>
      </c>
      <c r="I94" s="38">
        <v>20.491</v>
      </c>
      <c r="J94" s="38">
        <v>0</v>
      </c>
      <c r="K94" s="38">
        <v>20.491</v>
      </c>
      <c r="L94" s="38">
        <v>21</v>
      </c>
      <c r="M94" s="38">
        <v>19.5976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13.532476223177678</v>
      </c>
    </row>
    <row r="95" spans="1:21" hidden="1" outlineLevel="1">
      <c r="A95" s="9">
        <v>43101</v>
      </c>
      <c r="B95" s="38">
        <v>13.925676150480719</v>
      </c>
      <c r="C95" s="38">
        <v>14.4</v>
      </c>
      <c r="D95" s="38">
        <v>0</v>
      </c>
      <c r="E95" s="38">
        <v>14.4</v>
      </c>
      <c r="F95" s="38">
        <v>0</v>
      </c>
      <c r="G95" s="38">
        <v>14.4</v>
      </c>
      <c r="H95" s="38">
        <v>0</v>
      </c>
      <c r="I95" s="38">
        <v>14.4</v>
      </c>
      <c r="J95" s="38">
        <v>0</v>
      </c>
      <c r="K95" s="38">
        <v>14.4</v>
      </c>
      <c r="L95" s="38">
        <v>0</v>
      </c>
      <c r="M95" s="38">
        <v>14.4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13.92573105535498</v>
      </c>
    </row>
    <row r="96" spans="1:21" hidden="1" outlineLevel="1">
      <c r="A96" s="9">
        <v>43132</v>
      </c>
      <c r="B96" s="38">
        <v>14.407731120738468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14.407737072028478</v>
      </c>
    </row>
    <row r="97" spans="1:21" hidden="1" outlineLevel="1">
      <c r="A97" s="9">
        <v>43160</v>
      </c>
      <c r="B97" s="38">
        <v>15.106477935014047</v>
      </c>
      <c r="C97" s="38">
        <v>19.254300000000001</v>
      </c>
      <c r="D97" s="38">
        <v>0</v>
      </c>
      <c r="E97" s="38">
        <v>19.254300000000001</v>
      </c>
      <c r="F97" s="38">
        <v>21</v>
      </c>
      <c r="G97" s="38">
        <v>19.0564</v>
      </c>
      <c r="H97" s="38">
        <v>0</v>
      </c>
      <c r="I97" s="38">
        <v>19.254300000000001</v>
      </c>
      <c r="J97" s="38">
        <v>0</v>
      </c>
      <c r="K97" s="38">
        <v>19.254300000000001</v>
      </c>
      <c r="L97" s="38">
        <v>21</v>
      </c>
      <c r="M97" s="38">
        <v>19.0564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15.098391547869213</v>
      </c>
    </row>
    <row r="98" spans="1:21" hidden="1" outlineLevel="1">
      <c r="A98" s="9">
        <v>43191</v>
      </c>
      <c r="B98" s="38">
        <v>14.952236899387108</v>
      </c>
      <c r="C98" s="38">
        <v>9.8811</v>
      </c>
      <c r="D98" s="38">
        <v>0</v>
      </c>
      <c r="E98" s="38">
        <v>9.8811</v>
      </c>
      <c r="F98" s="38">
        <v>9.7169000000000008</v>
      </c>
      <c r="G98" s="38">
        <v>19.614999999999998</v>
      </c>
      <c r="H98" s="38">
        <v>0</v>
      </c>
      <c r="I98" s="38">
        <v>20.343900000000001</v>
      </c>
      <c r="J98" s="38">
        <v>0</v>
      </c>
      <c r="K98" s="38">
        <v>20.343900000000001</v>
      </c>
      <c r="L98" s="38">
        <v>21</v>
      </c>
      <c r="M98" s="38">
        <v>19.614999999999998</v>
      </c>
      <c r="N98" s="38">
        <v>0</v>
      </c>
      <c r="O98" s="38">
        <v>9.5014000000000003</v>
      </c>
      <c r="P98" s="38">
        <v>0</v>
      </c>
      <c r="Q98" s="38">
        <v>9.5014000000000003</v>
      </c>
      <c r="R98" s="38">
        <v>9.5014000000000003</v>
      </c>
      <c r="S98" s="38">
        <v>0</v>
      </c>
      <c r="T98" s="38">
        <v>0</v>
      </c>
      <c r="U98" s="38">
        <v>14.967058081943991</v>
      </c>
    </row>
    <row r="99" spans="1:21" hidden="1" outlineLevel="1">
      <c r="A99" s="9">
        <v>43221</v>
      </c>
      <c r="B99" s="38">
        <v>15.566435884291234</v>
      </c>
      <c r="C99" s="38">
        <v>20.559699999999999</v>
      </c>
      <c r="D99" s="38">
        <v>0</v>
      </c>
      <c r="E99" s="38">
        <v>20.559699999999999</v>
      </c>
      <c r="F99" s="38">
        <v>21</v>
      </c>
      <c r="G99" s="38">
        <v>18.6221</v>
      </c>
      <c r="H99" s="38">
        <v>0</v>
      </c>
      <c r="I99" s="38">
        <v>20.559699999999999</v>
      </c>
      <c r="J99" s="38">
        <v>0</v>
      </c>
      <c r="K99" s="38">
        <v>20.559699999999999</v>
      </c>
      <c r="L99" s="38">
        <v>21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15.565689361840676</v>
      </c>
    </row>
    <row r="100" spans="1:21" hidden="1" outlineLevel="1">
      <c r="A100" s="9">
        <v>43252</v>
      </c>
      <c r="B100" s="38">
        <v>15.534951133294927</v>
      </c>
      <c r="C100" s="38">
        <v>9.5230999999999995</v>
      </c>
      <c r="D100" s="38">
        <v>0</v>
      </c>
      <c r="E100" s="38">
        <v>9.5230999999999995</v>
      </c>
      <c r="F100" s="38">
        <v>21</v>
      </c>
      <c r="G100" s="38">
        <v>7.7546999999999988</v>
      </c>
      <c r="H100" s="38">
        <v>0</v>
      </c>
      <c r="I100" s="38">
        <v>20.800699999999999</v>
      </c>
      <c r="J100" s="38">
        <v>0</v>
      </c>
      <c r="K100" s="38">
        <v>20.800699999999999</v>
      </c>
      <c r="L100" s="38">
        <v>21</v>
      </c>
      <c r="M100" s="38">
        <v>17.399999999999999</v>
      </c>
      <c r="N100" s="38">
        <v>0</v>
      </c>
      <c r="O100" s="38">
        <v>7.6668000000000003</v>
      </c>
      <c r="P100" s="38">
        <v>0</v>
      </c>
      <c r="Q100" s="38">
        <v>7.6668000000000003</v>
      </c>
      <c r="R100" s="38">
        <v>0</v>
      </c>
      <c r="S100" s="38">
        <v>7.6668000000000003</v>
      </c>
      <c r="T100" s="38">
        <v>0</v>
      </c>
      <c r="U100" s="38">
        <v>15.538217858127597</v>
      </c>
    </row>
    <row r="101" spans="1:21" hidden="1" outlineLevel="1">
      <c r="A101" s="9">
        <v>43282</v>
      </c>
      <c r="B101" s="38">
        <v>15.487954235824134</v>
      </c>
      <c r="C101" s="38">
        <v>21.235900000000001</v>
      </c>
      <c r="D101" s="38">
        <v>0</v>
      </c>
      <c r="E101" s="38">
        <v>21.235900000000001</v>
      </c>
      <c r="F101" s="38">
        <v>21</v>
      </c>
      <c r="G101" s="38">
        <v>21.385000000000002</v>
      </c>
      <c r="H101" s="38">
        <v>0</v>
      </c>
      <c r="I101" s="38">
        <v>21.235900000000001</v>
      </c>
      <c r="J101" s="38">
        <v>0</v>
      </c>
      <c r="K101" s="38">
        <v>21.235900000000001</v>
      </c>
      <c r="L101" s="38">
        <v>21</v>
      </c>
      <c r="M101" s="38">
        <v>21.385000000000002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15.486792051476812</v>
      </c>
    </row>
    <row r="102" spans="1:21" hidden="1" outlineLevel="1">
      <c r="A102" s="9">
        <v>43313</v>
      </c>
      <c r="B102" s="38">
        <v>16.5374607721586</v>
      </c>
      <c r="C102" s="38">
        <v>21.309799999999999</v>
      </c>
      <c r="D102" s="38">
        <v>0</v>
      </c>
      <c r="E102" s="38">
        <v>21.309799999999999</v>
      </c>
      <c r="F102" s="38">
        <v>21</v>
      </c>
      <c r="G102" s="38">
        <v>21.408300000000001</v>
      </c>
      <c r="H102" s="38">
        <v>0</v>
      </c>
      <c r="I102" s="38">
        <v>23.0197</v>
      </c>
      <c r="J102" s="38">
        <v>0</v>
      </c>
      <c r="K102" s="38">
        <v>23.0197</v>
      </c>
      <c r="L102" s="38">
        <v>21</v>
      </c>
      <c r="M102" s="38">
        <v>23.8613</v>
      </c>
      <c r="N102" s="38">
        <v>0</v>
      </c>
      <c r="O102" s="38">
        <v>13.5</v>
      </c>
      <c r="P102" s="38">
        <v>0</v>
      </c>
      <c r="Q102" s="38">
        <v>13.5</v>
      </c>
      <c r="R102" s="38">
        <v>0</v>
      </c>
      <c r="S102" s="38">
        <v>13.5</v>
      </c>
      <c r="T102" s="38">
        <v>0</v>
      </c>
      <c r="U102" s="38">
        <v>16.536166399899219</v>
      </c>
    </row>
    <row r="103" spans="1:21" hidden="1" outlineLevel="1">
      <c r="A103" s="9">
        <v>43344</v>
      </c>
      <c r="B103" s="38">
        <v>17.346310996308656</v>
      </c>
      <c r="C103" s="38">
        <v>21.4815</v>
      </c>
      <c r="D103" s="38">
        <v>0</v>
      </c>
      <c r="E103" s="38">
        <v>21.4815</v>
      </c>
      <c r="F103" s="38">
        <v>22</v>
      </c>
      <c r="G103" s="38">
        <v>19.264299999999999</v>
      </c>
      <c r="H103" s="38">
        <v>0</v>
      </c>
      <c r="I103" s="38">
        <v>21.4815</v>
      </c>
      <c r="J103" s="38">
        <v>0</v>
      </c>
      <c r="K103" s="38">
        <v>21.4815</v>
      </c>
      <c r="L103" s="38">
        <v>22</v>
      </c>
      <c r="M103" s="38">
        <v>19.264299999999999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17.343075622551055</v>
      </c>
    </row>
    <row r="104" spans="1:21" hidden="1" outlineLevel="1">
      <c r="A104" s="9">
        <v>43374</v>
      </c>
      <c r="B104" s="38">
        <v>16.337525057184674</v>
      </c>
      <c r="C104" s="38">
        <v>8.7486999999999995</v>
      </c>
      <c r="D104" s="38">
        <v>0</v>
      </c>
      <c r="E104" s="38">
        <v>8.7486999999999995</v>
      </c>
      <c r="F104" s="38">
        <v>22</v>
      </c>
      <c r="G104" s="38">
        <v>8.5197000000000003</v>
      </c>
      <c r="H104" s="38">
        <v>0</v>
      </c>
      <c r="I104" s="38">
        <v>21.693899999999999</v>
      </c>
      <c r="J104" s="38">
        <v>0</v>
      </c>
      <c r="K104" s="38">
        <v>21.693899999999999</v>
      </c>
      <c r="L104" s="38">
        <v>22</v>
      </c>
      <c r="M104" s="38">
        <v>19</v>
      </c>
      <c r="N104" s="38">
        <v>0</v>
      </c>
      <c r="O104" s="38">
        <v>8.4991000000000003</v>
      </c>
      <c r="P104" s="38">
        <v>0</v>
      </c>
      <c r="Q104" s="38">
        <v>8.4991000000000003</v>
      </c>
      <c r="R104" s="38">
        <v>0</v>
      </c>
      <c r="S104" s="38">
        <v>8.4991000000000003</v>
      </c>
      <c r="T104" s="38">
        <v>0</v>
      </c>
      <c r="U104" s="38">
        <v>16.360550804474922</v>
      </c>
    </row>
    <row r="105" spans="1:21" hidden="1" outlineLevel="1">
      <c r="A105" s="9">
        <v>43405</v>
      </c>
      <c r="B105" s="38">
        <v>16.240478128452224</v>
      </c>
      <c r="C105" s="38">
        <v>19.179199999999998</v>
      </c>
      <c r="D105" s="38">
        <v>0</v>
      </c>
      <c r="E105" s="38">
        <v>19.179199999999998</v>
      </c>
      <c r="F105" s="38">
        <v>22</v>
      </c>
      <c r="G105" s="38">
        <v>13.7445</v>
      </c>
      <c r="H105" s="38">
        <v>19.166599999999999</v>
      </c>
      <c r="I105" s="38">
        <v>19.5627</v>
      </c>
      <c r="J105" s="38">
        <v>0</v>
      </c>
      <c r="K105" s="38">
        <v>19.5627</v>
      </c>
      <c r="L105" s="38">
        <v>22</v>
      </c>
      <c r="M105" s="38">
        <v>19</v>
      </c>
      <c r="N105" s="38">
        <v>19.166599999999999</v>
      </c>
      <c r="O105" s="38">
        <v>7.6668000000000003</v>
      </c>
      <c r="P105" s="38">
        <v>0</v>
      </c>
      <c r="Q105" s="38">
        <v>7.6668000000000003</v>
      </c>
      <c r="R105" s="38">
        <v>0</v>
      </c>
      <c r="S105" s="38">
        <v>7.6668000000000003</v>
      </c>
      <c r="T105" s="38">
        <v>0</v>
      </c>
      <c r="U105" s="38">
        <v>16.239602966361055</v>
      </c>
    </row>
    <row r="106" spans="1:21" hidden="1" outlineLevel="1">
      <c r="A106" s="9">
        <v>43435</v>
      </c>
      <c r="B106" s="38">
        <v>16.949549097076332</v>
      </c>
      <c r="C106" s="38">
        <v>19.6126</v>
      </c>
      <c r="D106" s="38">
        <v>0</v>
      </c>
      <c r="E106" s="38">
        <v>19.6126</v>
      </c>
      <c r="F106" s="38">
        <v>22</v>
      </c>
      <c r="G106" s="38">
        <v>19.4893</v>
      </c>
      <c r="H106" s="38">
        <v>20.999999999999996</v>
      </c>
      <c r="I106" s="38">
        <v>20.654499999999999</v>
      </c>
      <c r="J106" s="38">
        <v>0</v>
      </c>
      <c r="K106" s="38">
        <v>20.654499999999999</v>
      </c>
      <c r="L106" s="38">
        <v>22</v>
      </c>
      <c r="M106" s="38">
        <v>20.5808</v>
      </c>
      <c r="N106" s="38">
        <v>20.999999999999996</v>
      </c>
      <c r="O106" s="38">
        <v>7.6668000000000003</v>
      </c>
      <c r="P106" s="38">
        <v>0</v>
      </c>
      <c r="Q106" s="38">
        <v>7.6668000000000003</v>
      </c>
      <c r="R106" s="38">
        <v>0</v>
      </c>
      <c r="S106" s="38">
        <v>7.6668000000000003</v>
      </c>
      <c r="T106" s="38">
        <v>0</v>
      </c>
      <c r="U106" s="38">
        <v>16.949188602306297</v>
      </c>
    </row>
    <row r="107" spans="1:21" hidden="1" outlineLevel="1">
      <c r="A107" s="9">
        <v>43466</v>
      </c>
      <c r="B107" s="38">
        <v>15.897734980730917</v>
      </c>
      <c r="C107" s="38">
        <v>17.002099999999999</v>
      </c>
      <c r="D107" s="38">
        <v>0</v>
      </c>
      <c r="E107" s="38">
        <v>17.002099999999999</v>
      </c>
      <c r="F107" s="38">
        <v>25</v>
      </c>
      <c r="G107" s="38">
        <v>9.0396000000000001</v>
      </c>
      <c r="H107" s="38">
        <v>10</v>
      </c>
      <c r="I107" s="38">
        <v>20.778600000000001</v>
      </c>
      <c r="J107" s="38">
        <v>0</v>
      </c>
      <c r="K107" s="38">
        <v>20.778600000000001</v>
      </c>
      <c r="L107" s="38">
        <v>25</v>
      </c>
      <c r="M107" s="38">
        <v>19</v>
      </c>
      <c r="N107" s="38">
        <v>10</v>
      </c>
      <c r="O107" s="38">
        <v>8.8864999999999998</v>
      </c>
      <c r="P107" s="38">
        <v>0</v>
      </c>
      <c r="Q107" s="38">
        <v>8.8864999999999998</v>
      </c>
      <c r="R107" s="38">
        <v>0</v>
      </c>
      <c r="S107" s="38">
        <v>8.8864999999999998</v>
      </c>
      <c r="T107" s="38">
        <v>0</v>
      </c>
      <c r="U107" s="38">
        <v>15.896393218165544</v>
      </c>
    </row>
    <row r="108" spans="1:21" hidden="1" outlineLevel="1">
      <c r="A108" s="9">
        <v>43497</v>
      </c>
      <c r="B108" s="38">
        <v>15.240105084864313</v>
      </c>
      <c r="C108" s="38">
        <v>19.792300000000001</v>
      </c>
      <c r="D108" s="38">
        <v>0</v>
      </c>
      <c r="E108" s="38">
        <v>19.792300000000001</v>
      </c>
      <c r="F108" s="38">
        <v>0</v>
      </c>
      <c r="G108" s="38">
        <v>19.792300000000001</v>
      </c>
      <c r="H108" s="38">
        <v>0</v>
      </c>
      <c r="I108" s="38">
        <v>20.21</v>
      </c>
      <c r="J108" s="38">
        <v>0</v>
      </c>
      <c r="K108" s="38">
        <v>20.21</v>
      </c>
      <c r="L108" s="38">
        <v>0</v>
      </c>
      <c r="M108" s="38">
        <v>20.21</v>
      </c>
      <c r="N108" s="38">
        <v>0</v>
      </c>
      <c r="O108" s="38">
        <v>7.6668000000000003</v>
      </c>
      <c r="P108" s="38">
        <v>0</v>
      </c>
      <c r="Q108" s="38">
        <v>7.6668000000000003</v>
      </c>
      <c r="R108" s="38">
        <v>0</v>
      </c>
      <c r="S108" s="38">
        <v>7.6668000000000003</v>
      </c>
      <c r="T108" s="38">
        <v>0</v>
      </c>
      <c r="U108" s="38">
        <v>15.238606310294996</v>
      </c>
    </row>
    <row r="109" spans="1:21" hidden="1" outlineLevel="1">
      <c r="A109" s="9">
        <v>43525</v>
      </c>
      <c r="B109" s="38">
        <v>15.723165696482411</v>
      </c>
      <c r="C109" s="38">
        <v>20.855699999999999</v>
      </c>
      <c r="D109" s="38">
        <v>0</v>
      </c>
      <c r="E109" s="38">
        <v>20.855699999999999</v>
      </c>
      <c r="F109" s="38">
        <v>22.5</v>
      </c>
      <c r="G109" s="38">
        <v>8</v>
      </c>
      <c r="H109" s="38">
        <v>13.499999999999998</v>
      </c>
      <c r="I109" s="38">
        <v>22.470400000000001</v>
      </c>
      <c r="J109" s="38">
        <v>0</v>
      </c>
      <c r="K109" s="38">
        <v>22.470400000000001</v>
      </c>
      <c r="L109" s="38">
        <v>22.5</v>
      </c>
      <c r="M109" s="38">
        <v>0</v>
      </c>
      <c r="N109" s="38">
        <v>13.499999999999998</v>
      </c>
      <c r="O109" s="38">
        <v>8</v>
      </c>
      <c r="P109" s="38">
        <v>0</v>
      </c>
      <c r="Q109" s="38">
        <v>8</v>
      </c>
      <c r="R109" s="38">
        <v>0</v>
      </c>
      <c r="S109" s="38">
        <v>8</v>
      </c>
      <c r="T109" s="38">
        <v>0</v>
      </c>
      <c r="U109" s="38">
        <v>15.719454697837548</v>
      </c>
    </row>
    <row r="110" spans="1:21" hidden="1" outlineLevel="1">
      <c r="A110" s="9">
        <v>43556</v>
      </c>
      <c r="B110" s="38">
        <v>15.8068364578432</v>
      </c>
      <c r="C110" s="38">
        <v>13.1799</v>
      </c>
      <c r="D110" s="38">
        <v>0</v>
      </c>
      <c r="E110" s="38">
        <v>13.1799</v>
      </c>
      <c r="F110" s="38">
        <v>0</v>
      </c>
      <c r="G110" s="38">
        <v>13.1799</v>
      </c>
      <c r="H110" s="38">
        <v>0</v>
      </c>
      <c r="I110" s="38">
        <v>20.27</v>
      </c>
      <c r="J110" s="38">
        <v>0</v>
      </c>
      <c r="K110" s="38">
        <v>20.27</v>
      </c>
      <c r="L110" s="38">
        <v>0</v>
      </c>
      <c r="M110" s="38">
        <v>20.27</v>
      </c>
      <c r="N110" s="38">
        <v>0</v>
      </c>
      <c r="O110" s="38">
        <v>7.6668000000000003</v>
      </c>
      <c r="P110" s="38">
        <v>0</v>
      </c>
      <c r="Q110" s="38">
        <v>7.6668000000000003</v>
      </c>
      <c r="R110" s="38">
        <v>0</v>
      </c>
      <c r="S110" s="38">
        <v>7.6668000000000003</v>
      </c>
      <c r="T110" s="38">
        <v>0</v>
      </c>
      <c r="U110" s="38">
        <v>15.806959666846454</v>
      </c>
    </row>
    <row r="111" spans="1:21" hidden="1" outlineLevel="1">
      <c r="A111" s="9">
        <v>43586</v>
      </c>
      <c r="B111" s="38">
        <v>15.6481619197009</v>
      </c>
      <c r="C111" s="38">
        <v>18.687899999999999</v>
      </c>
      <c r="D111" s="38">
        <v>0</v>
      </c>
      <c r="E111" s="38">
        <v>18.687899999999999</v>
      </c>
      <c r="F111" s="38">
        <v>0</v>
      </c>
      <c r="G111" s="38">
        <v>18.687899999999999</v>
      </c>
      <c r="H111" s="38">
        <v>0</v>
      </c>
      <c r="I111" s="38">
        <v>19.964700000000001</v>
      </c>
      <c r="J111" s="38">
        <v>0</v>
      </c>
      <c r="K111" s="38">
        <v>19.964700000000001</v>
      </c>
      <c r="L111" s="38">
        <v>0</v>
      </c>
      <c r="M111" s="38">
        <v>19.964700000000001</v>
      </c>
      <c r="N111" s="38">
        <v>0</v>
      </c>
      <c r="O111" s="38">
        <v>7.6668000000000003</v>
      </c>
      <c r="P111" s="38">
        <v>0</v>
      </c>
      <c r="Q111" s="38">
        <v>7.6668000000000003</v>
      </c>
      <c r="R111" s="38">
        <v>0</v>
      </c>
      <c r="S111" s="38">
        <v>7.6668000000000003</v>
      </c>
      <c r="T111" s="38">
        <v>0</v>
      </c>
      <c r="U111" s="38">
        <v>15.647872640858239</v>
      </c>
    </row>
    <row r="112" spans="1:21" hidden="1" outlineLevel="1">
      <c r="A112" s="9">
        <v>43617</v>
      </c>
      <c r="B112" s="38">
        <v>15.35077508914202</v>
      </c>
      <c r="C112" s="38">
        <v>18.0549</v>
      </c>
      <c r="D112" s="38">
        <v>0</v>
      </c>
      <c r="E112" s="38">
        <v>18.0549</v>
      </c>
      <c r="F112" s="38">
        <v>0</v>
      </c>
      <c r="G112" s="38">
        <v>18.0549</v>
      </c>
      <c r="H112" s="38">
        <v>0</v>
      </c>
      <c r="I112" s="38">
        <v>20.1922</v>
      </c>
      <c r="J112" s="38">
        <v>0</v>
      </c>
      <c r="K112" s="38">
        <v>20.1922</v>
      </c>
      <c r="L112" s="38">
        <v>0</v>
      </c>
      <c r="M112" s="38">
        <v>20.1922</v>
      </c>
      <c r="N112" s="38">
        <v>0</v>
      </c>
      <c r="O112" s="38">
        <v>7.6668000000000003</v>
      </c>
      <c r="P112" s="38">
        <v>0</v>
      </c>
      <c r="Q112" s="38">
        <v>7.6668000000000003</v>
      </c>
      <c r="R112" s="38">
        <v>0</v>
      </c>
      <c r="S112" s="38">
        <v>7.6668000000000003</v>
      </c>
      <c r="T112" s="38">
        <v>0</v>
      </c>
      <c r="U112" s="38">
        <v>15.350548372428861</v>
      </c>
    </row>
    <row r="113" spans="1:21" hidden="1" outlineLevel="1">
      <c r="A113" s="9">
        <v>43647</v>
      </c>
      <c r="B113" s="38">
        <v>14.941385003301985</v>
      </c>
      <c r="C113" s="38">
        <v>18.389600000000002</v>
      </c>
      <c r="D113" s="38">
        <v>0</v>
      </c>
      <c r="E113" s="38">
        <v>18.389600000000002</v>
      </c>
      <c r="F113" s="38">
        <v>0</v>
      </c>
      <c r="G113" s="38">
        <v>18.389600000000002</v>
      </c>
      <c r="H113" s="38">
        <v>0</v>
      </c>
      <c r="I113" s="38">
        <v>20.191600000000001</v>
      </c>
      <c r="J113" s="38">
        <v>0</v>
      </c>
      <c r="K113" s="38">
        <v>20.191600000000001</v>
      </c>
      <c r="L113" s="38">
        <v>0</v>
      </c>
      <c r="M113" s="38">
        <v>20.191600000000001</v>
      </c>
      <c r="N113" s="38">
        <v>0</v>
      </c>
      <c r="O113" s="38">
        <v>7.6668000000000003</v>
      </c>
      <c r="P113" s="38">
        <v>0</v>
      </c>
      <c r="Q113" s="38">
        <v>7.6668000000000003</v>
      </c>
      <c r="R113" s="38">
        <v>0</v>
      </c>
      <c r="S113" s="38">
        <v>7.6668000000000003</v>
      </c>
      <c r="T113" s="38">
        <v>0</v>
      </c>
      <c r="U113" s="38">
        <v>14.941124911711803</v>
      </c>
    </row>
    <row r="114" spans="1:21" hidden="1" outlineLevel="1">
      <c r="A114" s="9">
        <v>43678</v>
      </c>
      <c r="B114" s="38">
        <v>15.641466354732351</v>
      </c>
      <c r="C114" s="38">
        <v>21.219799999999999</v>
      </c>
      <c r="D114" s="38">
        <v>0</v>
      </c>
      <c r="E114" s="38">
        <v>21.219799999999999</v>
      </c>
      <c r="F114" s="38">
        <v>29.361599999999999</v>
      </c>
      <c r="G114" s="38">
        <v>20.27</v>
      </c>
      <c r="H114" s="38">
        <v>0</v>
      </c>
      <c r="I114" s="38">
        <v>21.219799999999999</v>
      </c>
      <c r="J114" s="38">
        <v>0</v>
      </c>
      <c r="K114" s="38">
        <v>21.219799999999999</v>
      </c>
      <c r="L114" s="38">
        <v>29.361599999999999</v>
      </c>
      <c r="M114" s="38">
        <v>20.27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15.64129565858287</v>
      </c>
    </row>
    <row r="115" spans="1:21" hidden="1" outlineLevel="1">
      <c r="A115" s="9">
        <v>43709</v>
      </c>
      <c r="B115" s="38">
        <v>14.185026256858325</v>
      </c>
      <c r="C115" s="38">
        <v>24.78</v>
      </c>
      <c r="D115" s="38">
        <v>0</v>
      </c>
      <c r="E115" s="38">
        <v>24.78</v>
      </c>
      <c r="F115" s="38">
        <v>0</v>
      </c>
      <c r="G115" s="38">
        <v>24.78</v>
      </c>
      <c r="H115" s="38">
        <v>0</v>
      </c>
      <c r="I115" s="38">
        <v>24.78</v>
      </c>
      <c r="J115" s="38">
        <v>0</v>
      </c>
      <c r="K115" s="38">
        <v>24.78</v>
      </c>
      <c r="L115" s="38">
        <v>0</v>
      </c>
      <c r="M115" s="38">
        <v>24.78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14.184192487382814</v>
      </c>
    </row>
    <row r="116" spans="1:21" hidden="1" outlineLevel="1">
      <c r="A116" s="9">
        <v>43739</v>
      </c>
      <c r="B116" s="38">
        <v>12.9941351672979</v>
      </c>
      <c r="C116" s="38">
        <v>0</v>
      </c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12.99422352168788</v>
      </c>
    </row>
    <row r="117" spans="1:21" hidden="1" outlineLevel="1">
      <c r="A117" s="9">
        <v>43770</v>
      </c>
      <c r="B117" s="38">
        <v>12.315794137440445</v>
      </c>
      <c r="C117" s="38">
        <v>17.0077</v>
      </c>
      <c r="D117" s="38">
        <v>0</v>
      </c>
      <c r="E117" s="38">
        <v>17.0077</v>
      </c>
      <c r="F117" s="38">
        <v>0</v>
      </c>
      <c r="G117" s="38">
        <v>18.215599999999998</v>
      </c>
      <c r="H117" s="38">
        <v>16.931000000000001</v>
      </c>
      <c r="I117" s="38">
        <v>17.0077</v>
      </c>
      <c r="J117" s="38">
        <v>0</v>
      </c>
      <c r="K117" s="38">
        <v>17.0077</v>
      </c>
      <c r="L117" s="38">
        <v>0</v>
      </c>
      <c r="M117" s="38">
        <v>18.215599999999998</v>
      </c>
      <c r="N117" s="38">
        <v>16.931000000000001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12.303493544585173</v>
      </c>
    </row>
    <row r="118" spans="1:21" hidden="1" outlineLevel="1">
      <c r="A118" s="9">
        <v>43800</v>
      </c>
      <c r="B118" s="38">
        <v>12.558756557806628</v>
      </c>
      <c r="C118" s="38">
        <v>20.9</v>
      </c>
      <c r="D118" s="38">
        <v>0</v>
      </c>
      <c r="E118" s="38">
        <v>20.9</v>
      </c>
      <c r="F118" s="38">
        <v>0</v>
      </c>
      <c r="G118" s="38">
        <v>20.9</v>
      </c>
      <c r="H118" s="38">
        <v>0</v>
      </c>
      <c r="I118" s="38">
        <v>20.9</v>
      </c>
      <c r="J118" s="38">
        <v>0</v>
      </c>
      <c r="K118" s="38">
        <v>20.9</v>
      </c>
      <c r="L118" s="38">
        <v>0</v>
      </c>
      <c r="M118" s="38">
        <v>20.9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12.557592317471691</v>
      </c>
    </row>
    <row r="119" spans="1:21" hidden="1" outlineLevel="1">
      <c r="A119" s="9">
        <v>43831</v>
      </c>
      <c r="B119" s="38">
        <v>10.638977066309771</v>
      </c>
      <c r="C119" s="38">
        <v>16.924700000000001</v>
      </c>
      <c r="D119" s="38">
        <v>0</v>
      </c>
      <c r="E119" s="38">
        <v>16.924700000000001</v>
      </c>
      <c r="F119" s="38">
        <v>22.5</v>
      </c>
      <c r="G119" s="38">
        <v>11</v>
      </c>
      <c r="H119" s="38">
        <v>12</v>
      </c>
      <c r="I119" s="38">
        <v>19.631399999999999</v>
      </c>
      <c r="J119" s="38">
        <v>0</v>
      </c>
      <c r="K119" s="38">
        <v>19.631399999999999</v>
      </c>
      <c r="L119" s="38">
        <v>22.5</v>
      </c>
      <c r="M119" s="38">
        <v>0</v>
      </c>
      <c r="N119" s="38">
        <v>12</v>
      </c>
      <c r="O119" s="38">
        <v>11</v>
      </c>
      <c r="P119" s="38">
        <v>0</v>
      </c>
      <c r="Q119" s="38">
        <v>11</v>
      </c>
      <c r="R119" s="38">
        <v>0</v>
      </c>
      <c r="S119" s="38">
        <v>11</v>
      </c>
      <c r="T119" s="38">
        <v>0</v>
      </c>
      <c r="U119" s="38">
        <v>10.631559059725461</v>
      </c>
    </row>
    <row r="120" spans="1:21" hidden="1" outlineLevel="1">
      <c r="A120" s="9">
        <v>43862</v>
      </c>
      <c r="B120" s="38">
        <v>10.164195219198568</v>
      </c>
      <c r="C120" s="38">
        <v>17.09</v>
      </c>
      <c r="D120" s="38">
        <v>0</v>
      </c>
      <c r="E120" s="38">
        <v>17.09</v>
      </c>
      <c r="F120" s="38">
        <v>0</v>
      </c>
      <c r="G120" s="38">
        <v>17.09</v>
      </c>
      <c r="H120" s="38">
        <v>0</v>
      </c>
      <c r="I120" s="38">
        <v>17.09</v>
      </c>
      <c r="J120" s="38">
        <v>0</v>
      </c>
      <c r="K120" s="38">
        <v>17.09</v>
      </c>
      <c r="L120" s="38">
        <v>0</v>
      </c>
      <c r="M120" s="38">
        <v>17.09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10.162038506408967</v>
      </c>
    </row>
    <row r="121" spans="1:21" hidden="1" outlineLevel="1">
      <c r="A121" s="9">
        <v>43891</v>
      </c>
      <c r="B121" s="38">
        <v>11.799212746046445</v>
      </c>
      <c r="C121" s="38">
        <v>19.346499999999999</v>
      </c>
      <c r="D121" s="38">
        <v>0</v>
      </c>
      <c r="E121" s="38">
        <v>19.346499999999999</v>
      </c>
      <c r="F121" s="38">
        <v>21.2821</v>
      </c>
      <c r="G121" s="38">
        <v>16</v>
      </c>
      <c r="H121" s="38">
        <v>0</v>
      </c>
      <c r="I121" s="38">
        <v>19.346499999999999</v>
      </c>
      <c r="J121" s="38">
        <v>0</v>
      </c>
      <c r="K121" s="38">
        <v>19.346499999999999</v>
      </c>
      <c r="L121" s="38">
        <v>21.2821</v>
      </c>
      <c r="M121" s="38">
        <v>16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11.792739117963066</v>
      </c>
    </row>
    <row r="122" spans="1:21" hidden="1" outlineLevel="1">
      <c r="A122" s="9">
        <v>43922</v>
      </c>
      <c r="B122" s="38">
        <v>11.438783988571103</v>
      </c>
      <c r="C122" s="38">
        <v>24</v>
      </c>
      <c r="D122" s="38">
        <v>0</v>
      </c>
      <c r="E122" s="38">
        <v>24</v>
      </c>
      <c r="F122" s="38">
        <v>24</v>
      </c>
      <c r="G122" s="38">
        <v>0</v>
      </c>
      <c r="H122" s="38">
        <v>0</v>
      </c>
      <c r="I122" s="38">
        <v>24</v>
      </c>
      <c r="J122" s="38">
        <v>0</v>
      </c>
      <c r="K122" s="38">
        <v>24</v>
      </c>
      <c r="L122" s="38">
        <v>24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11.437116101962786</v>
      </c>
    </row>
    <row r="123" spans="1:21" hidden="1" outlineLevel="1">
      <c r="A123" s="9">
        <v>43952</v>
      </c>
      <c r="B123" s="38">
        <v>9.811512583794519</v>
      </c>
      <c r="C123" s="38">
        <v>14.630499999999998</v>
      </c>
      <c r="D123" s="38">
        <v>0</v>
      </c>
      <c r="E123" s="38">
        <v>14.630499999999998</v>
      </c>
      <c r="F123" s="38">
        <v>0</v>
      </c>
      <c r="G123" s="38">
        <v>14.630499999999998</v>
      </c>
      <c r="H123" s="38">
        <v>0</v>
      </c>
      <c r="I123" s="38">
        <v>15.590000000000002</v>
      </c>
      <c r="J123" s="38">
        <v>0</v>
      </c>
      <c r="K123" s="38">
        <v>15.590000000000002</v>
      </c>
      <c r="L123" s="38">
        <v>0</v>
      </c>
      <c r="M123" s="38">
        <v>15.590000000000002</v>
      </c>
      <c r="N123" s="38">
        <v>0</v>
      </c>
      <c r="O123" s="38">
        <v>5</v>
      </c>
      <c r="P123" s="38">
        <v>0</v>
      </c>
      <c r="Q123" s="38">
        <v>5</v>
      </c>
      <c r="R123" s="38">
        <v>0</v>
      </c>
      <c r="S123" s="38">
        <v>5</v>
      </c>
      <c r="T123" s="38">
        <v>0</v>
      </c>
      <c r="U123" s="38">
        <v>9.8114002624808307</v>
      </c>
    </row>
    <row r="124" spans="1:21" hidden="1" outlineLevel="1">
      <c r="A124" s="9">
        <v>43983</v>
      </c>
      <c r="B124" s="38">
        <v>8.76307083944514</v>
      </c>
      <c r="C124" s="38">
        <v>5.0000000000000009</v>
      </c>
      <c r="D124" s="38">
        <v>0</v>
      </c>
      <c r="E124" s="38">
        <v>5.0000000000000009</v>
      </c>
      <c r="F124" s="38">
        <v>0</v>
      </c>
      <c r="G124" s="38">
        <v>5.0000000000000009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5.0000000000000009</v>
      </c>
      <c r="P124" s="38">
        <v>0</v>
      </c>
      <c r="Q124" s="38">
        <v>5.0000000000000009</v>
      </c>
      <c r="R124" s="38">
        <v>0</v>
      </c>
      <c r="S124" s="38">
        <v>5.0000000000000009</v>
      </c>
      <c r="T124" s="38">
        <v>0</v>
      </c>
      <c r="U124" s="38">
        <v>8.7631171972911837</v>
      </c>
    </row>
    <row r="125" spans="1:21" hidden="1" outlineLevel="1">
      <c r="A125" s="9">
        <v>44013</v>
      </c>
      <c r="B125" s="38">
        <v>8.2347711850303096</v>
      </c>
      <c r="C125" s="38">
        <v>13.62</v>
      </c>
      <c r="D125" s="38">
        <v>0</v>
      </c>
      <c r="E125" s="38">
        <v>13.62</v>
      </c>
      <c r="F125" s="38">
        <v>0</v>
      </c>
      <c r="G125" s="38">
        <v>13.62</v>
      </c>
      <c r="H125" s="38">
        <v>0</v>
      </c>
      <c r="I125" s="38">
        <v>13.62</v>
      </c>
      <c r="J125" s="38">
        <v>0</v>
      </c>
      <c r="K125" s="38">
        <v>13.62</v>
      </c>
      <c r="L125" s="38">
        <v>0</v>
      </c>
      <c r="M125" s="38">
        <v>13.62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8.2345514996803661</v>
      </c>
    </row>
    <row r="126" spans="1:21" hidden="1" outlineLevel="1">
      <c r="A126" s="9">
        <v>44044</v>
      </c>
      <c r="B126" s="38">
        <v>7.9838737698767339</v>
      </c>
      <c r="C126" s="38">
        <v>5</v>
      </c>
      <c r="D126" s="38">
        <v>0</v>
      </c>
      <c r="E126" s="38">
        <v>5</v>
      </c>
      <c r="F126" s="38">
        <v>0</v>
      </c>
      <c r="G126" s="38">
        <v>5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5</v>
      </c>
      <c r="P126" s="38">
        <v>0</v>
      </c>
      <c r="Q126" s="38">
        <v>5</v>
      </c>
      <c r="R126" s="38">
        <v>0</v>
      </c>
      <c r="S126" s="38">
        <v>5</v>
      </c>
      <c r="T126" s="38">
        <v>0</v>
      </c>
      <c r="U126" s="38">
        <v>7.9839138994121308</v>
      </c>
    </row>
    <row r="127" spans="1:21" hidden="1" outlineLevel="1">
      <c r="A127" s="9">
        <v>44075</v>
      </c>
      <c r="B127" s="38">
        <v>7.9465616398875314</v>
      </c>
      <c r="C127" s="38">
        <v>16.546900000000001</v>
      </c>
      <c r="D127" s="38">
        <v>0</v>
      </c>
      <c r="E127" s="38">
        <v>16.546900000000001</v>
      </c>
      <c r="F127" s="38">
        <v>0</v>
      </c>
      <c r="G127" s="38">
        <v>16.546900000000001</v>
      </c>
      <c r="H127" s="38">
        <v>0</v>
      </c>
      <c r="I127" s="38">
        <v>16.5869</v>
      </c>
      <c r="J127" s="38">
        <v>0</v>
      </c>
      <c r="K127" s="38">
        <v>16.5869</v>
      </c>
      <c r="L127" s="38">
        <v>0</v>
      </c>
      <c r="M127" s="38">
        <v>16.5869</v>
      </c>
      <c r="N127" s="38">
        <v>0</v>
      </c>
      <c r="O127" s="38">
        <v>5</v>
      </c>
      <c r="P127" s="38">
        <v>0</v>
      </c>
      <c r="Q127" s="38">
        <v>5</v>
      </c>
      <c r="R127" s="38">
        <v>0</v>
      </c>
      <c r="S127" s="38">
        <v>5</v>
      </c>
      <c r="T127" s="38">
        <v>0</v>
      </c>
      <c r="U127" s="38">
        <v>7.9437988677732161</v>
      </c>
    </row>
    <row r="128" spans="1:21" hidden="1" outlineLevel="1">
      <c r="A128" s="9">
        <v>44105</v>
      </c>
      <c r="B128" s="38">
        <v>7.8413372620139734</v>
      </c>
      <c r="C128" s="38">
        <v>7.9874000000000001</v>
      </c>
      <c r="D128" s="38">
        <v>0</v>
      </c>
      <c r="E128" s="38">
        <v>7.9874000000000001</v>
      </c>
      <c r="F128" s="38">
        <v>0</v>
      </c>
      <c r="G128" s="38">
        <v>5</v>
      </c>
      <c r="H128" s="38">
        <v>21</v>
      </c>
      <c r="I128" s="38">
        <v>21</v>
      </c>
      <c r="J128" s="38">
        <v>0</v>
      </c>
      <c r="K128" s="38">
        <v>21</v>
      </c>
      <c r="L128" s="38">
        <v>0</v>
      </c>
      <c r="M128" s="38">
        <v>0</v>
      </c>
      <c r="N128" s="38">
        <v>21</v>
      </c>
      <c r="O128" s="38">
        <v>5</v>
      </c>
      <c r="P128" s="38">
        <v>0</v>
      </c>
      <c r="Q128" s="38">
        <v>5</v>
      </c>
      <c r="R128" s="38">
        <v>0</v>
      </c>
      <c r="S128" s="38">
        <v>5</v>
      </c>
      <c r="T128" s="38">
        <v>0</v>
      </c>
      <c r="U128" s="38">
        <v>7.841306608185806</v>
      </c>
    </row>
    <row r="129" spans="1:21" hidden="1" outlineLevel="1">
      <c r="A129" s="9">
        <v>44136</v>
      </c>
      <c r="B129" s="38">
        <v>7.778346201529903</v>
      </c>
      <c r="C129" s="38">
        <v>9.8516999999999992</v>
      </c>
      <c r="D129" s="38">
        <v>0</v>
      </c>
      <c r="E129" s="38">
        <v>9.8516999999999992</v>
      </c>
      <c r="F129" s="38">
        <v>0</v>
      </c>
      <c r="G129" s="38">
        <v>9.8516999999999992</v>
      </c>
      <c r="H129" s="38">
        <v>0</v>
      </c>
      <c r="I129" s="38">
        <v>13.13</v>
      </c>
      <c r="J129" s="38">
        <v>0</v>
      </c>
      <c r="K129" s="38">
        <v>13.13</v>
      </c>
      <c r="L129" s="38">
        <v>0</v>
      </c>
      <c r="M129" s="38">
        <v>13.13</v>
      </c>
      <c r="N129" s="38">
        <v>0</v>
      </c>
      <c r="O129" s="38">
        <v>5</v>
      </c>
      <c r="P129" s="38">
        <v>0</v>
      </c>
      <c r="Q129" s="38">
        <v>5</v>
      </c>
      <c r="R129" s="38">
        <v>0</v>
      </c>
      <c r="S129" s="38">
        <v>5</v>
      </c>
      <c r="T129" s="38">
        <v>0</v>
      </c>
      <c r="U129" s="38">
        <v>7.7783130465588295</v>
      </c>
    </row>
    <row r="130" spans="1:21" hidden="1" outlineLevel="1">
      <c r="A130" s="9">
        <v>44166</v>
      </c>
      <c r="B130" s="38">
        <v>7.7411193341743187</v>
      </c>
      <c r="C130" s="38">
        <v>12.710800000000001</v>
      </c>
      <c r="D130" s="38">
        <v>0</v>
      </c>
      <c r="E130" s="38">
        <v>12.710800000000001</v>
      </c>
      <c r="F130" s="38">
        <v>0</v>
      </c>
      <c r="G130" s="38">
        <v>12.710800000000001</v>
      </c>
      <c r="H130" s="38">
        <v>0</v>
      </c>
      <c r="I130" s="38">
        <v>12.710800000000001</v>
      </c>
      <c r="J130" s="38">
        <v>0</v>
      </c>
      <c r="K130" s="38">
        <v>12.710800000000001</v>
      </c>
      <c r="L130" s="38">
        <v>0</v>
      </c>
      <c r="M130" s="38">
        <v>12.710800000000001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7.734657287504521</v>
      </c>
    </row>
    <row r="131" spans="1:21" hidden="1" outlineLevel="1">
      <c r="A131" s="9">
        <v>44197</v>
      </c>
      <c r="B131" s="38">
        <v>7.6716548747627407</v>
      </c>
      <c r="C131" s="38">
        <v>9.9983533720918061</v>
      </c>
      <c r="D131" s="38">
        <v>0</v>
      </c>
      <c r="E131" s="38">
        <v>9.9983533720918061</v>
      </c>
      <c r="F131" s="38">
        <v>0</v>
      </c>
      <c r="G131" s="38">
        <v>14.217107495815126</v>
      </c>
      <c r="H131" s="38">
        <v>8</v>
      </c>
      <c r="I131" s="38">
        <v>9.9983533720918061</v>
      </c>
      <c r="J131" s="38">
        <v>0</v>
      </c>
      <c r="K131" s="38">
        <v>9.9983533720918061</v>
      </c>
      <c r="L131" s="38">
        <v>0</v>
      </c>
      <c r="M131" s="38">
        <v>14.217107495815126</v>
      </c>
      <c r="N131" s="38">
        <v>8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7.670832465156062</v>
      </c>
    </row>
    <row r="132" spans="1:21" hidden="1" outlineLevel="1">
      <c r="A132" s="9">
        <v>44228</v>
      </c>
      <c r="B132" s="38">
        <v>7.3531451246305766</v>
      </c>
      <c r="C132" s="38">
        <v>12.2462</v>
      </c>
      <c r="D132" s="38">
        <v>0</v>
      </c>
      <c r="E132" s="38">
        <v>12.2462</v>
      </c>
      <c r="F132" s="38">
        <v>0</v>
      </c>
      <c r="G132" s="38">
        <v>12.2462</v>
      </c>
      <c r="H132" s="38">
        <v>0</v>
      </c>
      <c r="I132" s="38">
        <v>12.3217</v>
      </c>
      <c r="J132" s="38">
        <v>0</v>
      </c>
      <c r="K132" s="38">
        <v>12.3217</v>
      </c>
      <c r="L132" s="38">
        <v>0</v>
      </c>
      <c r="M132" s="38">
        <v>12.3217</v>
      </c>
      <c r="N132" s="38">
        <v>0</v>
      </c>
      <c r="O132" s="38">
        <v>5</v>
      </c>
      <c r="P132" s="38">
        <v>0</v>
      </c>
      <c r="Q132" s="38">
        <v>5</v>
      </c>
      <c r="R132" s="38">
        <v>0</v>
      </c>
      <c r="S132" s="38">
        <v>5</v>
      </c>
      <c r="T132" s="38">
        <v>0</v>
      </c>
      <c r="U132" s="38">
        <v>7.3517402847700026</v>
      </c>
    </row>
    <row r="133" spans="1:21" hidden="1" outlineLevel="1">
      <c r="A133" s="9">
        <v>44256</v>
      </c>
      <c r="B133" s="38">
        <v>7.4407889993426544</v>
      </c>
      <c r="C133" s="38">
        <v>13.6075</v>
      </c>
      <c r="D133" s="38">
        <v>0</v>
      </c>
      <c r="E133" s="38">
        <v>13.6075</v>
      </c>
      <c r="F133" s="38">
        <v>0</v>
      </c>
      <c r="G133" s="38">
        <v>13.6075</v>
      </c>
      <c r="H133" s="38">
        <v>0</v>
      </c>
      <c r="I133" s="38">
        <v>14.3</v>
      </c>
      <c r="J133" s="38">
        <v>0</v>
      </c>
      <c r="K133" s="38">
        <v>14.3</v>
      </c>
      <c r="L133" s="38">
        <v>0</v>
      </c>
      <c r="M133" s="38">
        <v>14.3</v>
      </c>
      <c r="N133" s="38">
        <v>0</v>
      </c>
      <c r="O133" s="38">
        <v>5</v>
      </c>
      <c r="P133" s="38">
        <v>0</v>
      </c>
      <c r="Q133" s="38">
        <v>5</v>
      </c>
      <c r="R133" s="38">
        <v>0</v>
      </c>
      <c r="S133" s="38">
        <v>5</v>
      </c>
      <c r="T133" s="38">
        <v>0</v>
      </c>
      <c r="U133" s="38">
        <v>7.4405749785988879</v>
      </c>
    </row>
    <row r="134" spans="1:21" hidden="1" outlineLevel="1">
      <c r="A134" s="9">
        <v>44287</v>
      </c>
      <c r="B134" s="38">
        <v>7.6642519136462379</v>
      </c>
      <c r="C134" s="38">
        <v>14.1595</v>
      </c>
      <c r="D134" s="38">
        <v>0</v>
      </c>
      <c r="E134" s="38">
        <v>14.1595</v>
      </c>
      <c r="F134" s="38">
        <v>0</v>
      </c>
      <c r="G134" s="38">
        <v>14.1595</v>
      </c>
      <c r="H134" s="38">
        <v>0</v>
      </c>
      <c r="I134" s="38">
        <v>14.322900000000001</v>
      </c>
      <c r="J134" s="38">
        <v>0</v>
      </c>
      <c r="K134" s="38">
        <v>14.322900000000001</v>
      </c>
      <c r="L134" s="38">
        <v>0</v>
      </c>
      <c r="M134" s="38">
        <v>14.322900000000001</v>
      </c>
      <c r="N134" s="38">
        <v>0</v>
      </c>
      <c r="O134" s="38">
        <v>5</v>
      </c>
      <c r="P134" s="38">
        <v>0</v>
      </c>
      <c r="Q134" s="38">
        <v>5</v>
      </c>
      <c r="R134" s="38">
        <v>0</v>
      </c>
      <c r="S134" s="38">
        <v>5</v>
      </c>
      <c r="T134" s="38">
        <v>0</v>
      </c>
      <c r="U134" s="38">
        <v>7.6632856594628818</v>
      </c>
    </row>
    <row r="135" spans="1:21" hidden="1" outlineLevel="1">
      <c r="A135" s="9">
        <v>44317</v>
      </c>
      <c r="B135" s="38">
        <v>8.0328450587015023</v>
      </c>
      <c r="C135" s="38">
        <v>5.0198</v>
      </c>
      <c r="D135" s="38">
        <v>0</v>
      </c>
      <c r="E135" s="38">
        <v>5.0198</v>
      </c>
      <c r="F135" s="38">
        <v>0</v>
      </c>
      <c r="G135" s="38">
        <v>0</v>
      </c>
      <c r="H135" s="38">
        <v>5.0198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5.0198</v>
      </c>
      <c r="P135" s="38">
        <v>0</v>
      </c>
      <c r="Q135" s="38">
        <v>5.0198</v>
      </c>
      <c r="R135" s="38">
        <v>0</v>
      </c>
      <c r="S135" s="38">
        <v>0</v>
      </c>
      <c r="T135" s="38">
        <v>5.0198</v>
      </c>
      <c r="U135" s="38">
        <v>8.0328271534424474</v>
      </c>
    </row>
    <row r="136" spans="1:21" hidden="1" outlineLevel="1">
      <c r="A136" s="9">
        <v>44348</v>
      </c>
      <c r="B136" s="38">
        <v>8.0085698071093958</v>
      </c>
      <c r="C136" s="38">
        <v>5.0199999999999996</v>
      </c>
      <c r="D136" s="38">
        <v>0</v>
      </c>
      <c r="E136" s="38">
        <v>5.0199999999999996</v>
      </c>
      <c r="F136" s="38">
        <v>0</v>
      </c>
      <c r="G136" s="38">
        <v>0</v>
      </c>
      <c r="H136" s="38">
        <v>5.0199999999999996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5.0199999999999996</v>
      </c>
      <c r="P136" s="38">
        <v>0</v>
      </c>
      <c r="Q136" s="38">
        <v>5.0199999999999996</v>
      </c>
      <c r="R136" s="38">
        <v>0</v>
      </c>
      <c r="S136" s="38">
        <v>0</v>
      </c>
      <c r="T136" s="38">
        <v>5.0199999999999996</v>
      </c>
      <c r="U136" s="38">
        <v>8.0085876407567085</v>
      </c>
    </row>
    <row r="137" spans="1:21" hidden="1" outlineLevel="1">
      <c r="A137" s="9">
        <v>44378</v>
      </c>
      <c r="B137" s="38">
        <v>7.9062887842716485</v>
      </c>
      <c r="C137" s="38">
        <v>14.1599</v>
      </c>
      <c r="D137" s="38">
        <v>0</v>
      </c>
      <c r="E137" s="38">
        <v>14.1599</v>
      </c>
      <c r="F137" s="38">
        <v>0</v>
      </c>
      <c r="G137" s="38">
        <v>14.199999999999998</v>
      </c>
      <c r="H137" s="38">
        <v>5.0202</v>
      </c>
      <c r="I137" s="38">
        <v>14.199999999999998</v>
      </c>
      <c r="J137" s="38">
        <v>0</v>
      </c>
      <c r="K137" s="38">
        <v>14.199999999999998</v>
      </c>
      <c r="L137" s="38">
        <v>0</v>
      </c>
      <c r="M137" s="38">
        <v>14.199999999999998</v>
      </c>
      <c r="N137" s="38">
        <v>0</v>
      </c>
      <c r="O137" s="38">
        <v>5.0202</v>
      </c>
      <c r="P137" s="38">
        <v>0</v>
      </c>
      <c r="Q137" s="38">
        <v>5.0202</v>
      </c>
      <c r="R137" s="38">
        <v>0</v>
      </c>
      <c r="S137" s="38">
        <v>0</v>
      </c>
      <c r="T137" s="38">
        <v>5.0202</v>
      </c>
      <c r="U137" s="38">
        <v>7.9060876081746079</v>
      </c>
    </row>
    <row r="138" spans="1:21" hidden="1" outlineLevel="1">
      <c r="A138" s="9">
        <v>44409</v>
      </c>
      <c r="B138" s="38">
        <v>8.0157947762782253</v>
      </c>
      <c r="C138" s="38">
        <v>12.1</v>
      </c>
      <c r="D138" s="38">
        <v>0</v>
      </c>
      <c r="E138" s="38">
        <v>12.1</v>
      </c>
      <c r="F138" s="38">
        <v>0</v>
      </c>
      <c r="G138" s="38">
        <v>12.1</v>
      </c>
      <c r="H138" s="38">
        <v>0</v>
      </c>
      <c r="I138" s="38">
        <v>12.1</v>
      </c>
      <c r="J138" s="38">
        <v>0</v>
      </c>
      <c r="K138" s="38">
        <v>12.1</v>
      </c>
      <c r="L138" s="38">
        <v>0</v>
      </c>
      <c r="M138" s="38">
        <v>12.1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8.0151430213029347</v>
      </c>
    </row>
    <row r="139" spans="1:21" hidden="1" outlineLevel="1">
      <c r="A139" s="9">
        <v>44440</v>
      </c>
      <c r="B139" s="38">
        <v>8.040920190955843</v>
      </c>
      <c r="C139" s="38">
        <v>0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8.0408963880352431</v>
      </c>
    </row>
    <row r="140" spans="1:21" hidden="1" outlineLevel="1">
      <c r="A140" s="9">
        <v>44470</v>
      </c>
      <c r="B140" s="38">
        <v>8.3311480820637147</v>
      </c>
      <c r="C140" s="38">
        <v>15.9915</v>
      </c>
      <c r="D140" s="38">
        <v>0</v>
      </c>
      <c r="E140" s="38">
        <v>15.9915</v>
      </c>
      <c r="F140" s="38">
        <v>0</v>
      </c>
      <c r="G140" s="38">
        <v>15.9915</v>
      </c>
      <c r="H140" s="38">
        <v>0</v>
      </c>
      <c r="I140" s="38">
        <v>15.9915</v>
      </c>
      <c r="J140" s="38">
        <v>0</v>
      </c>
      <c r="K140" s="38">
        <v>15.9915</v>
      </c>
      <c r="L140" s="38">
        <v>0</v>
      </c>
      <c r="M140" s="38">
        <v>15.9915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8.3306013548146431</v>
      </c>
    </row>
    <row r="141" spans="1:21" hidden="1" outlineLevel="1">
      <c r="A141" s="9">
        <v>44501</v>
      </c>
      <c r="B141" s="38">
        <v>8.3312619702881783</v>
      </c>
      <c r="C141" s="38">
        <v>9.5</v>
      </c>
      <c r="D141" s="38">
        <v>0</v>
      </c>
      <c r="E141" s="38">
        <v>9.5</v>
      </c>
      <c r="F141" s="38">
        <v>0</v>
      </c>
      <c r="G141" s="38">
        <v>9.5</v>
      </c>
      <c r="H141" s="38">
        <v>0</v>
      </c>
      <c r="I141" s="38">
        <v>9.5</v>
      </c>
      <c r="J141" s="38">
        <v>0</v>
      </c>
      <c r="K141" s="38">
        <v>9.5</v>
      </c>
      <c r="L141" s="38">
        <v>0</v>
      </c>
      <c r="M141" s="38">
        <v>9.5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8.3312342629402938</v>
      </c>
    </row>
    <row r="142" spans="1:21" hidden="1" outlineLevel="1">
      <c r="A142" s="9">
        <v>44531</v>
      </c>
      <c r="B142" s="38">
        <v>8.1014921361980701</v>
      </c>
      <c r="C142" s="38">
        <v>11.8324</v>
      </c>
      <c r="D142" s="38">
        <v>0</v>
      </c>
      <c r="E142" s="38">
        <v>11.8324</v>
      </c>
      <c r="F142" s="38">
        <v>0</v>
      </c>
      <c r="G142" s="38">
        <v>11.8324</v>
      </c>
      <c r="H142" s="38">
        <v>0</v>
      </c>
      <c r="I142" s="38">
        <v>11.8324</v>
      </c>
      <c r="J142" s="38">
        <v>0</v>
      </c>
      <c r="K142" s="38">
        <v>11.8324</v>
      </c>
      <c r="L142" s="38">
        <v>0</v>
      </c>
      <c r="M142" s="38">
        <v>11.8324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8.1013812597414443</v>
      </c>
    </row>
    <row r="143" spans="1:21" hidden="1" outlineLevel="1">
      <c r="A143" s="9">
        <v>44562</v>
      </c>
      <c r="B143" s="38">
        <v>8.4420242249570645</v>
      </c>
      <c r="C143" s="38">
        <v>12.2936</v>
      </c>
      <c r="D143" s="38">
        <v>0</v>
      </c>
      <c r="E143" s="38">
        <v>12.2936</v>
      </c>
      <c r="F143" s="38">
        <v>0</v>
      </c>
      <c r="G143" s="38">
        <v>14.466799999999999</v>
      </c>
      <c r="H143" s="38">
        <v>12</v>
      </c>
      <c r="I143" s="38">
        <v>12.2936</v>
      </c>
      <c r="J143" s="38">
        <v>0</v>
      </c>
      <c r="K143" s="38">
        <v>12.2936</v>
      </c>
      <c r="L143" s="38">
        <v>0</v>
      </c>
      <c r="M143" s="38">
        <v>14.466799999999999</v>
      </c>
      <c r="N143" s="38">
        <v>12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8.4412178875516517</v>
      </c>
    </row>
    <row r="144" spans="1:21" hidden="1" outlineLevel="1">
      <c r="A144" s="9">
        <v>44593</v>
      </c>
      <c r="B144" s="38">
        <v>9.5102401307302848</v>
      </c>
      <c r="C144" s="38">
        <v>13.1</v>
      </c>
      <c r="D144" s="38">
        <v>0</v>
      </c>
      <c r="E144" s="38">
        <v>13.1</v>
      </c>
      <c r="F144" s="38">
        <v>0</v>
      </c>
      <c r="G144" s="38">
        <v>13.1</v>
      </c>
      <c r="H144" s="38">
        <v>0</v>
      </c>
      <c r="I144" s="38">
        <v>13.1</v>
      </c>
      <c r="J144" s="38">
        <v>0</v>
      </c>
      <c r="K144" s="38">
        <v>13.1</v>
      </c>
      <c r="L144" s="38">
        <v>0</v>
      </c>
      <c r="M144" s="38">
        <v>13.1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9.5092937082966955</v>
      </c>
    </row>
    <row r="145" spans="1:21" hidden="1" outlineLevel="1">
      <c r="A145" s="9">
        <v>44621</v>
      </c>
      <c r="B145" s="38">
        <v>10.998268755349665</v>
      </c>
      <c r="C145" s="38">
        <v>19</v>
      </c>
      <c r="D145" s="38">
        <v>0</v>
      </c>
      <c r="E145" s="38">
        <v>19</v>
      </c>
      <c r="F145" s="38">
        <v>0</v>
      </c>
      <c r="G145" s="38">
        <v>19</v>
      </c>
      <c r="H145" s="38">
        <v>0</v>
      </c>
      <c r="I145" s="38">
        <v>19</v>
      </c>
      <c r="J145" s="38">
        <v>0</v>
      </c>
      <c r="K145" s="38">
        <v>19</v>
      </c>
      <c r="L145" s="38">
        <v>0</v>
      </c>
      <c r="M145" s="38">
        <v>19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10.998352604082021</v>
      </c>
    </row>
    <row r="146" spans="1:21" hidden="1" outlineLevel="1">
      <c r="A146" s="9">
        <v>44652</v>
      </c>
      <c r="B146" s="38">
        <v>11.762903231808428</v>
      </c>
      <c r="C146" s="38">
        <v>14.380000000000003</v>
      </c>
      <c r="D146" s="38">
        <v>0</v>
      </c>
      <c r="E146" s="38">
        <v>14.380000000000003</v>
      </c>
      <c r="F146" s="38">
        <v>0</v>
      </c>
      <c r="G146" s="38">
        <v>14.380000000000003</v>
      </c>
      <c r="H146" s="38">
        <v>0</v>
      </c>
      <c r="I146" s="38">
        <v>14.380000000000003</v>
      </c>
      <c r="J146" s="38">
        <v>0</v>
      </c>
      <c r="K146" s="38">
        <v>14.380000000000003</v>
      </c>
      <c r="L146" s="38">
        <v>0</v>
      </c>
      <c r="M146" s="38">
        <v>14.380000000000003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11.762801393774584</v>
      </c>
    </row>
    <row r="147" spans="1:21" hidden="1" outlineLevel="1">
      <c r="A147" s="9">
        <v>44682</v>
      </c>
      <c r="B147" s="38">
        <v>12.334705149574344</v>
      </c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12.334619481532265</v>
      </c>
    </row>
    <row r="148" spans="1:21" hidden="1" outlineLevel="1">
      <c r="A148" s="9">
        <v>44713</v>
      </c>
      <c r="B148" s="38">
        <v>15.835603042361626</v>
      </c>
      <c r="C148" s="38">
        <v>13</v>
      </c>
      <c r="D148" s="38">
        <v>0</v>
      </c>
      <c r="E148" s="38">
        <v>13</v>
      </c>
      <c r="F148" s="38">
        <v>0</v>
      </c>
      <c r="G148" s="38">
        <v>13</v>
      </c>
      <c r="H148" s="38">
        <v>0</v>
      </c>
      <c r="I148" s="38">
        <v>13</v>
      </c>
      <c r="J148" s="38">
        <v>0</v>
      </c>
      <c r="K148" s="38">
        <v>13</v>
      </c>
      <c r="L148" s="38">
        <v>0</v>
      </c>
      <c r="M148" s="38">
        <v>13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15.835610872087189</v>
      </c>
    </row>
    <row r="149" spans="1:21" hidden="1" outlineLevel="1">
      <c r="A149" s="9">
        <v>44743</v>
      </c>
      <c r="B149" s="38">
        <v>15.575074546765686</v>
      </c>
      <c r="C149" s="38">
        <v>15.089999999999998</v>
      </c>
      <c r="D149" s="38">
        <v>0</v>
      </c>
      <c r="E149" s="38">
        <v>15.089999999999998</v>
      </c>
      <c r="F149" s="38">
        <v>0</v>
      </c>
      <c r="G149" s="38">
        <v>15.089999999999998</v>
      </c>
      <c r="H149" s="38">
        <v>0</v>
      </c>
      <c r="I149" s="38">
        <v>15.089999999999998</v>
      </c>
      <c r="J149" s="38">
        <v>0</v>
      </c>
      <c r="K149" s="38">
        <v>15.089999999999998</v>
      </c>
      <c r="L149" s="38">
        <v>0</v>
      </c>
      <c r="M149" s="38">
        <v>15.089999999999998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15.575106589220407</v>
      </c>
    </row>
    <row r="150" spans="1:21" hidden="1" outlineLevel="1">
      <c r="A150" s="9">
        <v>44774</v>
      </c>
      <c r="B150" s="38">
        <v>16.4496216986227</v>
      </c>
      <c r="C150" s="38">
        <v>19.228999999999999</v>
      </c>
      <c r="D150" s="38">
        <v>0</v>
      </c>
      <c r="E150" s="38">
        <v>19.228999999999999</v>
      </c>
      <c r="F150" s="38">
        <v>19.228999999999999</v>
      </c>
      <c r="G150" s="38">
        <v>0</v>
      </c>
      <c r="H150" s="38">
        <v>0</v>
      </c>
      <c r="I150" s="38">
        <v>19.228999999999999</v>
      </c>
      <c r="J150" s="38">
        <v>0</v>
      </c>
      <c r="K150" s="38">
        <v>19.228999999999999</v>
      </c>
      <c r="L150" s="38">
        <v>19.228999999999999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38">
        <v>0</v>
      </c>
      <c r="U150" s="38">
        <v>16.449430478328026</v>
      </c>
    </row>
    <row r="151" spans="1:21" hidden="1" outlineLevel="1">
      <c r="A151" s="9">
        <v>44805</v>
      </c>
      <c r="B151" s="38">
        <v>15.810948556382606</v>
      </c>
      <c r="C151" s="38">
        <v>16.361000000000001</v>
      </c>
      <c r="D151" s="38">
        <v>0</v>
      </c>
      <c r="E151" s="38">
        <v>16.361000000000001</v>
      </c>
      <c r="F151" s="38">
        <v>0</v>
      </c>
      <c r="G151" s="38">
        <v>16.361000000000001</v>
      </c>
      <c r="H151" s="38">
        <v>0</v>
      </c>
      <c r="I151" s="38">
        <v>16.361000000000001</v>
      </c>
      <c r="J151" s="38">
        <v>0</v>
      </c>
      <c r="K151" s="38">
        <v>16.361000000000001</v>
      </c>
      <c r="L151" s="38">
        <v>0</v>
      </c>
      <c r="M151" s="38">
        <v>16.361000000000001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15.810795243472821</v>
      </c>
    </row>
    <row r="152" spans="1:21" hidden="1" outlineLevel="1">
      <c r="A152" s="9">
        <v>44835</v>
      </c>
      <c r="B152" s="38">
        <v>16.387203057870209</v>
      </c>
      <c r="C152" s="38">
        <v>2.0764999999999998</v>
      </c>
      <c r="D152" s="38">
        <v>0</v>
      </c>
      <c r="E152" s="38">
        <v>2.0764999999999998</v>
      </c>
      <c r="F152" s="38">
        <v>0</v>
      </c>
      <c r="G152" s="38">
        <v>1.9530999999999998</v>
      </c>
      <c r="H152" s="38">
        <v>5.0178000000000003</v>
      </c>
      <c r="I152" s="38">
        <v>18.29</v>
      </c>
      <c r="J152" s="38">
        <v>0</v>
      </c>
      <c r="K152" s="38">
        <v>18.29</v>
      </c>
      <c r="L152" s="38">
        <v>0</v>
      </c>
      <c r="M152" s="38">
        <v>18.29</v>
      </c>
      <c r="N152" s="38">
        <v>0</v>
      </c>
      <c r="O152" s="38">
        <v>1.2372000000000001</v>
      </c>
      <c r="P152" s="38">
        <v>0</v>
      </c>
      <c r="Q152" s="38">
        <v>1.2372000000000001</v>
      </c>
      <c r="R152" s="38">
        <v>0</v>
      </c>
      <c r="S152" s="38">
        <v>1.07</v>
      </c>
      <c r="T152" s="38">
        <v>5.0178000000000003</v>
      </c>
      <c r="U152" s="38">
        <v>16.389728592568687</v>
      </c>
    </row>
    <row r="153" spans="1:21" hidden="1" outlineLevel="1">
      <c r="A153" s="9">
        <v>44866</v>
      </c>
      <c r="B153" s="38">
        <v>16.779909451088486</v>
      </c>
      <c r="C153" s="38">
        <v>5.0183999999999997</v>
      </c>
      <c r="D153" s="38">
        <v>0</v>
      </c>
      <c r="E153" s="38">
        <v>5.0183999999999997</v>
      </c>
      <c r="F153" s="38">
        <v>0</v>
      </c>
      <c r="G153" s="38">
        <v>0</v>
      </c>
      <c r="H153" s="38">
        <v>5.0183999999999997</v>
      </c>
      <c r="I153" s="38">
        <v>0</v>
      </c>
      <c r="J153" s="38">
        <v>0</v>
      </c>
      <c r="K153" s="38">
        <v>0</v>
      </c>
      <c r="L153" s="38">
        <v>0</v>
      </c>
      <c r="M153" s="38">
        <v>0</v>
      </c>
      <c r="N153" s="38">
        <v>0</v>
      </c>
      <c r="O153" s="38">
        <v>5.0183999999999997</v>
      </c>
      <c r="P153" s="38">
        <v>0</v>
      </c>
      <c r="Q153" s="38">
        <v>5.0183999999999997</v>
      </c>
      <c r="R153" s="38">
        <v>0</v>
      </c>
      <c r="S153" s="38">
        <v>0</v>
      </c>
      <c r="T153" s="38">
        <v>5.0183999999999997</v>
      </c>
      <c r="U153" s="38">
        <v>16.780013846601761</v>
      </c>
    </row>
    <row r="154" spans="1:21" hidden="1" outlineLevel="1">
      <c r="A154" s="9">
        <v>44896</v>
      </c>
      <c r="B154" s="38">
        <v>16.245454563011496</v>
      </c>
      <c r="C154" s="38">
        <v>21.432300000000001</v>
      </c>
      <c r="D154" s="38">
        <v>0</v>
      </c>
      <c r="E154" s="38">
        <v>21.432300000000001</v>
      </c>
      <c r="F154" s="38">
        <v>0</v>
      </c>
      <c r="G154" s="38">
        <v>21.554300000000001</v>
      </c>
      <c r="H154" s="38">
        <v>5.0190999999999999</v>
      </c>
      <c r="I154" s="38">
        <v>21.554300000000001</v>
      </c>
      <c r="J154" s="38">
        <v>0</v>
      </c>
      <c r="K154" s="38">
        <v>21.554300000000001</v>
      </c>
      <c r="L154" s="38">
        <v>0</v>
      </c>
      <c r="M154" s="38">
        <v>21.554300000000001</v>
      </c>
      <c r="N154" s="38">
        <v>0</v>
      </c>
      <c r="O154" s="38">
        <v>5.0190999999999999</v>
      </c>
      <c r="P154" s="38">
        <v>0</v>
      </c>
      <c r="Q154" s="38">
        <v>5.0190999999999999</v>
      </c>
      <c r="R154" s="38">
        <v>0</v>
      </c>
      <c r="S154" s="38">
        <v>0</v>
      </c>
      <c r="T154" s="38">
        <v>5.0190999999999999</v>
      </c>
      <c r="U154" s="38">
        <v>16.242419499263956</v>
      </c>
    </row>
    <row r="155" spans="1:21" hidden="1" outlineLevel="1">
      <c r="A155" s="9">
        <v>44927</v>
      </c>
      <c r="B155" s="38">
        <v>17.085513999328974</v>
      </c>
      <c r="C155" s="38">
        <v>5.1698000000000004</v>
      </c>
      <c r="D155" s="38">
        <v>0</v>
      </c>
      <c r="E155" s="38">
        <v>5.1698000000000004</v>
      </c>
      <c r="F155" s="38">
        <v>0</v>
      </c>
      <c r="G155" s="38">
        <v>16.3507</v>
      </c>
      <c r="H155" s="38">
        <v>5.0198</v>
      </c>
      <c r="I155" s="38">
        <v>16.3507</v>
      </c>
      <c r="J155" s="38">
        <v>0</v>
      </c>
      <c r="K155" s="38">
        <v>16.3507</v>
      </c>
      <c r="L155" s="38">
        <v>0</v>
      </c>
      <c r="M155" s="38">
        <v>16.3507</v>
      </c>
      <c r="N155" s="38">
        <v>0</v>
      </c>
      <c r="O155" s="38">
        <v>5.0198</v>
      </c>
      <c r="P155" s="38">
        <v>0</v>
      </c>
      <c r="Q155" s="38">
        <v>5.0198</v>
      </c>
      <c r="R155" s="38">
        <v>0</v>
      </c>
      <c r="S155" s="38">
        <v>0</v>
      </c>
      <c r="T155" s="38">
        <v>5.0198</v>
      </c>
      <c r="U155" s="38">
        <v>17.085572093246935</v>
      </c>
    </row>
    <row r="156" spans="1:21">
      <c r="A156" s="9">
        <v>44958</v>
      </c>
      <c r="B156" s="38">
        <v>16.651950922822351</v>
      </c>
      <c r="C156" s="38">
        <v>18.734999999999999</v>
      </c>
      <c r="D156" s="38">
        <v>0</v>
      </c>
      <c r="E156" s="38">
        <v>18.734999999999999</v>
      </c>
      <c r="F156" s="38">
        <v>0</v>
      </c>
      <c r="G156" s="38">
        <v>19.014700000000001</v>
      </c>
      <c r="H156" s="38">
        <v>5.0206999999999997</v>
      </c>
      <c r="I156" s="38">
        <v>19.014700000000001</v>
      </c>
      <c r="J156" s="38">
        <v>0</v>
      </c>
      <c r="K156" s="38">
        <v>19.014700000000001</v>
      </c>
      <c r="L156" s="38">
        <v>0</v>
      </c>
      <c r="M156" s="38">
        <v>19.014700000000001</v>
      </c>
      <c r="N156" s="38">
        <v>0</v>
      </c>
      <c r="O156" s="38">
        <v>5.0206999999999997</v>
      </c>
      <c r="P156" s="38">
        <v>0</v>
      </c>
      <c r="Q156" s="38">
        <v>5.0206999999999997</v>
      </c>
      <c r="R156" s="38">
        <v>0</v>
      </c>
      <c r="S156" s="38">
        <v>0</v>
      </c>
      <c r="T156" s="38">
        <v>5.0206999999999997</v>
      </c>
      <c r="U156" s="38">
        <v>16.651074393097566</v>
      </c>
    </row>
    <row r="157" spans="1:21">
      <c r="A157" s="9">
        <v>44986</v>
      </c>
      <c r="B157" s="38">
        <v>16.987275497260054</v>
      </c>
      <c r="C157" s="38">
        <v>5.0217999999999998</v>
      </c>
      <c r="D157" s="38">
        <v>0</v>
      </c>
      <c r="E157" s="38">
        <v>5.0217999999999998</v>
      </c>
      <c r="F157" s="38">
        <v>0</v>
      </c>
      <c r="G157" s="38">
        <v>0</v>
      </c>
      <c r="H157" s="38">
        <v>5.0217999999999998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5.0217999999999998</v>
      </c>
      <c r="P157" s="38">
        <v>0</v>
      </c>
      <c r="Q157" s="38">
        <v>5.0217999999999998</v>
      </c>
      <c r="R157" s="38">
        <v>0</v>
      </c>
      <c r="S157" s="38">
        <v>0</v>
      </c>
      <c r="T157" s="38">
        <v>5.0217999999999998</v>
      </c>
      <c r="U157" s="38">
        <v>16.987306897898545</v>
      </c>
    </row>
    <row r="158" spans="1:21">
      <c r="A158" s="9">
        <v>45017</v>
      </c>
      <c r="B158" s="38">
        <v>18.206068381634289</v>
      </c>
      <c r="C158" s="38">
        <v>5.0229999999999997</v>
      </c>
      <c r="D158" s="38">
        <v>0</v>
      </c>
      <c r="E158" s="38">
        <v>5.0229999999999997</v>
      </c>
      <c r="F158" s="38">
        <v>0</v>
      </c>
      <c r="G158" s="38">
        <v>0</v>
      </c>
      <c r="H158" s="38">
        <v>5.0229999999999997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5.0229999999999997</v>
      </c>
      <c r="P158" s="38">
        <v>0</v>
      </c>
      <c r="Q158" s="38">
        <v>5.0229999999999997</v>
      </c>
      <c r="R158" s="38">
        <v>0</v>
      </c>
      <c r="S158" s="38">
        <v>0</v>
      </c>
      <c r="T158" s="38">
        <v>5.0229999999999997</v>
      </c>
      <c r="U158" s="38">
        <v>18.206131894055396</v>
      </c>
    </row>
    <row r="159" spans="1:21">
      <c r="A159" s="9">
        <v>45047</v>
      </c>
      <c r="B159" s="38">
        <v>18.03329027182356</v>
      </c>
      <c r="C159" s="38">
        <v>41.847099999999998</v>
      </c>
      <c r="D159" s="38">
        <v>0</v>
      </c>
      <c r="E159" s="38">
        <v>41.847099999999998</v>
      </c>
      <c r="F159" s="38">
        <v>41.937199999999997</v>
      </c>
      <c r="G159" s="38">
        <v>13</v>
      </c>
      <c r="H159" s="38">
        <v>0</v>
      </c>
      <c r="I159" s="38">
        <v>41.847099999999998</v>
      </c>
      <c r="J159" s="38">
        <v>0</v>
      </c>
      <c r="K159" s="38">
        <v>41.847099999999998</v>
      </c>
      <c r="L159" s="38">
        <v>41.937199999999997</v>
      </c>
      <c r="M159" s="38">
        <v>13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18.032499127002058</v>
      </c>
    </row>
    <row r="160" spans="1:21">
      <c r="A160" s="9">
        <v>45078</v>
      </c>
      <c r="B160" s="38">
        <v>16.569669111640895</v>
      </c>
      <c r="C160" s="38">
        <v>0</v>
      </c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16.569633784623722</v>
      </c>
    </row>
    <row r="161" spans="1:21">
      <c r="A161" s="9">
        <v>45108</v>
      </c>
      <c r="B161" s="38">
        <v>17.364062899964658</v>
      </c>
      <c r="C161" s="38">
        <v>0</v>
      </c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17.364096854982606</v>
      </c>
    </row>
    <row r="162" spans="1:21">
      <c r="A162" s="9">
        <v>45139</v>
      </c>
      <c r="B162" s="38">
        <v>16.601015538873025</v>
      </c>
      <c r="C162" s="38">
        <v>4.2114000000000003</v>
      </c>
      <c r="D162" s="38">
        <v>0</v>
      </c>
      <c r="E162" s="38">
        <v>4.2114000000000003</v>
      </c>
      <c r="F162" s="38">
        <v>4.2114000000000003</v>
      </c>
      <c r="G162" s="38">
        <v>0</v>
      </c>
      <c r="H162" s="38">
        <v>0</v>
      </c>
      <c r="I162" s="38">
        <v>4.2114000000000003</v>
      </c>
      <c r="J162" s="38">
        <v>0</v>
      </c>
      <c r="K162" s="38">
        <v>4.2114000000000003</v>
      </c>
      <c r="L162" s="38">
        <v>4.2114000000000003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16.602176221224489</v>
      </c>
    </row>
    <row r="163" spans="1:21">
      <c r="A163" s="9">
        <v>45170</v>
      </c>
      <c r="B163" s="38">
        <v>15.788460464470095</v>
      </c>
      <c r="C163" s="38">
        <v>9.1318000000000001</v>
      </c>
      <c r="D163" s="38">
        <v>0</v>
      </c>
      <c r="E163" s="38">
        <v>9.1318000000000001</v>
      </c>
      <c r="F163" s="38">
        <v>0</v>
      </c>
      <c r="G163" s="38">
        <v>9.1318000000000001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9.1318000000000001</v>
      </c>
      <c r="P163" s="38">
        <v>0</v>
      </c>
      <c r="Q163" s="38">
        <v>9.1318000000000001</v>
      </c>
      <c r="R163" s="38">
        <v>0</v>
      </c>
      <c r="S163" s="38">
        <v>9.1318000000000001</v>
      </c>
      <c r="T163" s="38">
        <v>0</v>
      </c>
      <c r="U163" s="38">
        <v>15.789233599926707</v>
      </c>
    </row>
    <row r="164" spans="1:21">
      <c r="A164" s="9">
        <v>45200</v>
      </c>
      <c r="B164" s="38">
        <v>16.150803899615319</v>
      </c>
      <c r="C164" s="38">
        <v>20.678999999999998</v>
      </c>
      <c r="D164" s="38">
        <v>0</v>
      </c>
      <c r="E164" s="38">
        <v>20.678999999999998</v>
      </c>
      <c r="F164" s="38">
        <v>0</v>
      </c>
      <c r="G164" s="38">
        <v>20.678999999999998</v>
      </c>
      <c r="H164" s="38">
        <v>0</v>
      </c>
      <c r="I164" s="38">
        <v>20.678999999999998</v>
      </c>
      <c r="J164" s="38">
        <v>0</v>
      </c>
      <c r="K164" s="38">
        <v>20.678999999999998</v>
      </c>
      <c r="L164" s="38">
        <v>0</v>
      </c>
      <c r="M164" s="38">
        <v>20.678999999999998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16.150767648675156</v>
      </c>
    </row>
    <row r="165" spans="1:21">
      <c r="A165" s="9">
        <v>45231</v>
      </c>
      <c r="B165" s="38">
        <v>14.925236292375297</v>
      </c>
      <c r="C165" s="38">
        <v>0</v>
      </c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14.925268794623104</v>
      </c>
    </row>
    <row r="166" spans="1:21">
      <c r="A166" s="9">
        <v>45261</v>
      </c>
      <c r="B166" s="38">
        <v>14.848537846239742</v>
      </c>
      <c r="C166" s="38">
        <v>0</v>
      </c>
      <c r="D166" s="38">
        <v>0</v>
      </c>
      <c r="E166" s="38">
        <v>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14.848515433724076</v>
      </c>
    </row>
    <row r="167" spans="1:21">
      <c r="A167" s="9">
        <v>45292</v>
      </c>
      <c r="B167" s="38">
        <v>15.959665382092172</v>
      </c>
      <c r="C167" s="38">
        <v>18.851199999999999</v>
      </c>
      <c r="D167" s="38">
        <v>0</v>
      </c>
      <c r="E167" s="38">
        <v>18.851199999999999</v>
      </c>
      <c r="F167" s="38">
        <v>0</v>
      </c>
      <c r="G167" s="38">
        <v>18.851199999999999</v>
      </c>
      <c r="H167" s="38">
        <v>0</v>
      </c>
      <c r="I167" s="38">
        <v>18.851199999999999</v>
      </c>
      <c r="J167" s="38">
        <v>0</v>
      </c>
      <c r="K167" s="38">
        <v>18.851199999999999</v>
      </c>
      <c r="L167" s="38">
        <v>0</v>
      </c>
      <c r="M167" s="38">
        <v>18.851199999999999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15.95963410821701</v>
      </c>
    </row>
    <row r="168" spans="1:21">
      <c r="A168" s="9">
        <v>45323</v>
      </c>
      <c r="B168" s="38">
        <v>14.848670549144234</v>
      </c>
      <c r="C168" s="38">
        <v>25.4117</v>
      </c>
      <c r="D168" s="38">
        <v>0</v>
      </c>
      <c r="E168" s="38">
        <v>25.4117</v>
      </c>
      <c r="F168" s="38">
        <v>0</v>
      </c>
      <c r="G168" s="38">
        <v>25.4117</v>
      </c>
      <c r="H168" s="38">
        <v>0</v>
      </c>
      <c r="I168" s="38">
        <v>25.4117</v>
      </c>
      <c r="J168" s="38">
        <v>0</v>
      </c>
      <c r="K168" s="38">
        <v>25.4117</v>
      </c>
      <c r="L168" s="38">
        <v>0</v>
      </c>
      <c r="M168" s="38">
        <v>25.4117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14.848663333548563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8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0" customFormat="1" ht="14.4">
      <c r="A1" s="4" t="s">
        <v>129</v>
      </c>
    </row>
    <row r="2" spans="1:39" s="10" customFormat="1" ht="5.25" customHeight="1">
      <c r="A2" s="41"/>
    </row>
    <row r="3" spans="1:39" ht="27.75" customHeight="1">
      <c r="A3" s="255" t="s">
        <v>109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</row>
    <row r="4" spans="1:39" ht="12.75" customHeight="1">
      <c r="A4" s="110" t="s">
        <v>186</v>
      </c>
    </row>
    <row r="5" spans="1:39" ht="12.75" customHeight="1">
      <c r="A5" s="22" t="s">
        <v>53</v>
      </c>
    </row>
    <row r="6" spans="1:39" s="25" customFormat="1" ht="15.75" customHeight="1">
      <c r="A6" s="222" t="s">
        <v>0</v>
      </c>
      <c r="B6" s="212" t="s">
        <v>1</v>
      </c>
      <c r="C6" s="212" t="s">
        <v>61</v>
      </c>
      <c r="D6" s="200" t="s">
        <v>2</v>
      </c>
      <c r="E6" s="200"/>
      <c r="F6" s="200"/>
      <c r="G6" s="200"/>
      <c r="H6" s="200"/>
      <c r="I6" s="200" t="s">
        <v>3</v>
      </c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12" t="s">
        <v>4</v>
      </c>
      <c r="V6" s="200" t="s">
        <v>2</v>
      </c>
      <c r="W6" s="200"/>
      <c r="X6" s="200"/>
      <c r="Y6" s="200"/>
      <c r="Z6" s="200"/>
      <c r="AA6" s="200" t="s">
        <v>3</v>
      </c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30" t="s">
        <v>60</v>
      </c>
    </row>
    <row r="7" spans="1:39" s="25" customFormat="1" ht="12.75" customHeight="1">
      <c r="A7" s="222"/>
      <c r="B7" s="212"/>
      <c r="C7" s="212"/>
      <c r="D7" s="249" t="s">
        <v>69</v>
      </c>
      <c r="E7" s="249" t="s">
        <v>6</v>
      </c>
      <c r="F7" s="200" t="s">
        <v>7</v>
      </c>
      <c r="G7" s="201"/>
      <c r="H7" s="201"/>
      <c r="I7" s="200" t="s">
        <v>8</v>
      </c>
      <c r="J7" s="200"/>
      <c r="K7" s="200"/>
      <c r="L7" s="201"/>
      <c r="M7" s="201"/>
      <c r="N7" s="201"/>
      <c r="O7" s="200" t="s">
        <v>9</v>
      </c>
      <c r="P7" s="200"/>
      <c r="Q7" s="200"/>
      <c r="R7" s="201"/>
      <c r="S7" s="201"/>
      <c r="T7" s="201"/>
      <c r="U7" s="212"/>
      <c r="V7" s="249" t="s">
        <v>69</v>
      </c>
      <c r="W7" s="249" t="s">
        <v>6</v>
      </c>
      <c r="X7" s="200" t="s">
        <v>7</v>
      </c>
      <c r="Y7" s="201"/>
      <c r="Z7" s="201"/>
      <c r="AA7" s="200" t="s">
        <v>8</v>
      </c>
      <c r="AB7" s="200"/>
      <c r="AC7" s="200"/>
      <c r="AD7" s="201"/>
      <c r="AE7" s="201"/>
      <c r="AF7" s="201"/>
      <c r="AG7" s="200" t="s">
        <v>9</v>
      </c>
      <c r="AH7" s="200"/>
      <c r="AI7" s="200"/>
      <c r="AJ7" s="201"/>
      <c r="AK7" s="201"/>
      <c r="AL7" s="201"/>
      <c r="AM7" s="253"/>
    </row>
    <row r="8" spans="1:39" ht="81" customHeight="1">
      <c r="A8" s="222"/>
      <c r="B8" s="212"/>
      <c r="C8" s="212"/>
      <c r="D8" s="249"/>
      <c r="E8" s="249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69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69</v>
      </c>
      <c r="Q8" s="19" t="s">
        <v>6</v>
      </c>
      <c r="R8" s="19" t="s">
        <v>10</v>
      </c>
      <c r="S8" s="19" t="s">
        <v>11</v>
      </c>
      <c r="T8" s="19" t="s">
        <v>12</v>
      </c>
      <c r="U8" s="212"/>
      <c r="V8" s="249"/>
      <c r="W8" s="249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69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69</v>
      </c>
      <c r="AI8" s="19" t="s">
        <v>6</v>
      </c>
      <c r="AJ8" s="19" t="s">
        <v>10</v>
      </c>
      <c r="AK8" s="19" t="s">
        <v>11</v>
      </c>
      <c r="AL8" s="19" t="s">
        <v>12</v>
      </c>
      <c r="AM8" s="254"/>
    </row>
    <row r="9" spans="1:39" hidden="1">
      <c r="A9" s="129"/>
      <c r="B9" s="128"/>
      <c r="C9" s="128"/>
      <c r="D9" s="133"/>
      <c r="E9" s="133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8"/>
      <c r="V9" s="133"/>
      <c r="W9" s="133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35"/>
    </row>
    <row r="10" spans="1:39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46">
        <v>20</v>
      </c>
      <c r="U10" s="45">
        <v>21</v>
      </c>
      <c r="V10" s="46">
        <v>22</v>
      </c>
      <c r="W10" s="45">
        <v>23</v>
      </c>
      <c r="X10" s="46">
        <v>24</v>
      </c>
      <c r="Y10" s="45">
        <v>25</v>
      </c>
      <c r="Z10" s="46">
        <v>26</v>
      </c>
      <c r="AA10" s="45">
        <v>27</v>
      </c>
      <c r="AB10" s="46">
        <v>28</v>
      </c>
      <c r="AC10" s="45">
        <v>29</v>
      </c>
      <c r="AD10" s="46">
        <v>30</v>
      </c>
      <c r="AE10" s="45">
        <v>31</v>
      </c>
      <c r="AF10" s="46">
        <v>32</v>
      </c>
      <c r="AG10" s="45">
        <v>33</v>
      </c>
      <c r="AH10" s="46">
        <v>34</v>
      </c>
      <c r="AI10" s="45">
        <v>35</v>
      </c>
      <c r="AJ10" s="46">
        <v>36</v>
      </c>
      <c r="AK10" s="45">
        <v>37</v>
      </c>
      <c r="AL10" s="46">
        <v>38</v>
      </c>
      <c r="AM10" s="45">
        <v>39</v>
      </c>
    </row>
    <row r="11" spans="1:39" hidden="1" outlineLevel="1">
      <c r="A11" s="9">
        <v>40544</v>
      </c>
      <c r="B11" s="38">
        <v>21.212125639030823</v>
      </c>
      <c r="C11" s="38">
        <v>22.353766074570757</v>
      </c>
      <c r="D11" s="38">
        <v>30.349131055279098</v>
      </c>
      <c r="E11" s="38">
        <v>21.366066154798403</v>
      </c>
      <c r="F11" s="38">
        <v>19.932591134359647</v>
      </c>
      <c r="G11" s="38">
        <v>26.090101670530046</v>
      </c>
      <c r="H11" s="38">
        <v>14.799133689433502</v>
      </c>
      <c r="I11" s="38">
        <v>22.803531299641651</v>
      </c>
      <c r="J11" s="38">
        <v>30.859783015095523</v>
      </c>
      <c r="K11" s="38">
        <v>21.806516925409074</v>
      </c>
      <c r="L11" s="38">
        <v>20.092762358672637</v>
      </c>
      <c r="M11" s="38">
        <v>26.503431881659598</v>
      </c>
      <c r="N11" s="38">
        <v>18.648187033040251</v>
      </c>
      <c r="O11" s="38">
        <v>11.772046438914259</v>
      </c>
      <c r="P11" s="38">
        <v>17.878136310685825</v>
      </c>
      <c r="Q11" s="38">
        <v>11.047348588291593</v>
      </c>
      <c r="R11" s="38">
        <v>13.979100000000003</v>
      </c>
      <c r="S11" s="38">
        <v>9.2963202311581981</v>
      </c>
      <c r="T11" s="38">
        <v>8.5281633460456501</v>
      </c>
      <c r="U11" s="38">
        <v>10.781870963262783</v>
      </c>
      <c r="V11" s="38" t="s">
        <v>271</v>
      </c>
      <c r="W11" s="38">
        <v>10.781870963262783</v>
      </c>
      <c r="X11" s="38">
        <v>21.777699999999999</v>
      </c>
      <c r="Y11" s="38">
        <v>18.318899999999999</v>
      </c>
      <c r="Z11" s="38">
        <v>10.353748674875941</v>
      </c>
      <c r="AA11" s="38">
        <v>16.785568903803131</v>
      </c>
      <c r="AB11" s="38" t="s">
        <v>271</v>
      </c>
      <c r="AC11" s="38">
        <v>16.785568903803131</v>
      </c>
      <c r="AD11" s="38">
        <v>21.777699999999999</v>
      </c>
      <c r="AE11" s="38">
        <v>19.2346</v>
      </c>
      <c r="AF11" s="38">
        <v>16.339882081340022</v>
      </c>
      <c r="AG11" s="38">
        <v>7.6431361279038423</v>
      </c>
      <c r="AH11" s="38" t="s">
        <v>271</v>
      </c>
      <c r="AI11" s="38">
        <v>7.6431361279038423</v>
      </c>
      <c r="AJ11" s="38" t="s">
        <v>271</v>
      </c>
      <c r="AK11" s="38">
        <v>12.707399999999998</v>
      </c>
      <c r="AL11" s="38">
        <v>7.6006596259774204</v>
      </c>
      <c r="AM11" s="38">
        <v>14.429380417733782</v>
      </c>
    </row>
    <row r="12" spans="1:39" hidden="1" outlineLevel="1">
      <c r="A12" s="9">
        <v>40575</v>
      </c>
      <c r="B12" s="38">
        <v>22.281443871659224</v>
      </c>
      <c r="C12" s="38">
        <v>23.558467661845896</v>
      </c>
      <c r="D12" s="38">
        <v>32.492825493237589</v>
      </c>
      <c r="E12" s="38">
        <v>22.322808925972364</v>
      </c>
      <c r="F12" s="38">
        <v>20.429842837603708</v>
      </c>
      <c r="G12" s="38">
        <v>30.694538883458065</v>
      </c>
      <c r="H12" s="38">
        <v>14.736150012748599</v>
      </c>
      <c r="I12" s="38">
        <v>24.083746302909915</v>
      </c>
      <c r="J12" s="38">
        <v>33.069325034220199</v>
      </c>
      <c r="K12" s="38">
        <v>22.824973401643597</v>
      </c>
      <c r="L12" s="38">
        <v>20.430038883187446</v>
      </c>
      <c r="M12" s="38">
        <v>31.752986440811256</v>
      </c>
      <c r="N12" s="38">
        <v>18.445848565481963</v>
      </c>
      <c r="O12" s="38">
        <v>14.382170557104375</v>
      </c>
      <c r="P12" s="38">
        <v>19.817223427469607</v>
      </c>
      <c r="Q12" s="38">
        <v>13.794174663547945</v>
      </c>
      <c r="R12" s="38">
        <v>20.418900000000001</v>
      </c>
      <c r="S12" s="38">
        <v>11.589075519250885</v>
      </c>
      <c r="T12" s="38">
        <v>10.629964802002062</v>
      </c>
      <c r="U12" s="38">
        <v>14.098718951167831</v>
      </c>
      <c r="V12" s="38" t="s">
        <v>271</v>
      </c>
      <c r="W12" s="38">
        <v>14.098718951167831</v>
      </c>
      <c r="X12" s="38">
        <v>23.697800000000001</v>
      </c>
      <c r="Y12" s="38">
        <v>19.326899999999998</v>
      </c>
      <c r="Z12" s="38">
        <v>13.237514094052516</v>
      </c>
      <c r="AA12" s="38">
        <v>17.395502210782464</v>
      </c>
      <c r="AB12" s="38" t="s">
        <v>271</v>
      </c>
      <c r="AC12" s="38">
        <v>17.395502210782464</v>
      </c>
      <c r="AD12" s="38">
        <v>23.697800000000001</v>
      </c>
      <c r="AE12" s="38">
        <v>19.329000000000001</v>
      </c>
      <c r="AF12" s="38">
        <v>16.723386052607903</v>
      </c>
      <c r="AG12" s="38">
        <v>8.5742252612144281</v>
      </c>
      <c r="AH12" s="38" t="s">
        <v>271</v>
      </c>
      <c r="AI12" s="38">
        <v>8.5742252612144281</v>
      </c>
      <c r="AJ12" s="38" t="s">
        <v>271</v>
      </c>
      <c r="AK12" s="38">
        <v>15.12</v>
      </c>
      <c r="AL12" s="38">
        <v>8.5733255573169007</v>
      </c>
      <c r="AM12" s="38">
        <v>11.527175710987175</v>
      </c>
    </row>
    <row r="13" spans="1:39" hidden="1" outlineLevel="1">
      <c r="A13" s="9">
        <v>40603</v>
      </c>
      <c r="B13" s="38">
        <v>24.302301294578289</v>
      </c>
      <c r="C13" s="38">
        <v>24.864175019463083</v>
      </c>
      <c r="D13" s="38">
        <v>32.993986525176695</v>
      </c>
      <c r="E13" s="38">
        <v>23.611910408958554</v>
      </c>
      <c r="F13" s="38">
        <v>21.452791173976713</v>
      </c>
      <c r="G13" s="38">
        <v>29.62421171219318</v>
      </c>
      <c r="H13" s="38">
        <v>16.619102488179678</v>
      </c>
      <c r="I13" s="38">
        <v>25.362201629188977</v>
      </c>
      <c r="J13" s="38">
        <v>33.649085222317858</v>
      </c>
      <c r="K13" s="38">
        <v>24.099681253847631</v>
      </c>
      <c r="L13" s="38">
        <v>21.880908454684455</v>
      </c>
      <c r="M13" s="38">
        <v>29.971173041853934</v>
      </c>
      <c r="N13" s="38">
        <v>17.630326067717192</v>
      </c>
      <c r="O13" s="38">
        <v>12.681235322791876</v>
      </c>
      <c r="P13" s="38">
        <v>20.125310728146903</v>
      </c>
      <c r="Q13" s="38">
        <v>11.21362927303576</v>
      </c>
      <c r="R13" s="38">
        <v>11.2502</v>
      </c>
      <c r="S13" s="38">
        <v>12.383693487906735</v>
      </c>
      <c r="T13" s="38">
        <v>9.7187719041745275</v>
      </c>
      <c r="U13" s="38">
        <v>14.298402066881799</v>
      </c>
      <c r="V13" s="38" t="s">
        <v>271</v>
      </c>
      <c r="W13" s="38">
        <v>14.298402066881799</v>
      </c>
      <c r="X13" s="38">
        <v>19.167300000000001</v>
      </c>
      <c r="Y13" s="38">
        <v>21.085989219113426</v>
      </c>
      <c r="Z13" s="38">
        <v>13.250864821045111</v>
      </c>
      <c r="AA13" s="38">
        <v>16.089123942159691</v>
      </c>
      <c r="AB13" s="38" t="s">
        <v>271</v>
      </c>
      <c r="AC13" s="38">
        <v>16.089123942159691</v>
      </c>
      <c r="AD13" s="38">
        <v>19.167300000000001</v>
      </c>
      <c r="AE13" s="38">
        <v>21.088520680272108</v>
      </c>
      <c r="AF13" s="38">
        <v>15.052850746221166</v>
      </c>
      <c r="AG13" s="38">
        <v>8.8401604691910833</v>
      </c>
      <c r="AH13" s="38" t="s">
        <v>271</v>
      </c>
      <c r="AI13" s="38">
        <v>8.8401604691910833</v>
      </c>
      <c r="AJ13" s="38" t="s">
        <v>271</v>
      </c>
      <c r="AK13" s="38">
        <v>11.8804</v>
      </c>
      <c r="AL13" s="38">
        <v>8.8398592851475613</v>
      </c>
      <c r="AM13" s="38">
        <v>20.7028915523052</v>
      </c>
    </row>
    <row r="14" spans="1:39" hidden="1" outlineLevel="1">
      <c r="A14" s="9">
        <v>40634</v>
      </c>
      <c r="B14" s="38">
        <v>23.779475659947504</v>
      </c>
      <c r="C14" s="38">
        <v>24.379332823927776</v>
      </c>
      <c r="D14" s="38">
        <v>32.485817554085038</v>
      </c>
      <c r="E14" s="38">
        <v>23.207511500691847</v>
      </c>
      <c r="F14" s="38">
        <v>22.218613147708243</v>
      </c>
      <c r="G14" s="38">
        <v>25.943147550285762</v>
      </c>
      <c r="H14" s="38">
        <v>14.981181304748947</v>
      </c>
      <c r="I14" s="38">
        <v>25.04647065815638</v>
      </c>
      <c r="J14" s="38">
        <v>32.863313401634805</v>
      </c>
      <c r="K14" s="38">
        <v>23.86130160623912</v>
      </c>
      <c r="L14" s="38">
        <v>22.408282027842759</v>
      </c>
      <c r="M14" s="38">
        <v>26.882470432398726</v>
      </c>
      <c r="N14" s="38">
        <v>16.942516613831227</v>
      </c>
      <c r="O14" s="38">
        <v>14.798924462189214</v>
      </c>
      <c r="P14" s="38">
        <v>18.043816721428463</v>
      </c>
      <c r="Q14" s="38">
        <v>14.63021576762395</v>
      </c>
      <c r="R14" s="38">
        <v>16.802900000000001</v>
      </c>
      <c r="S14" s="38">
        <v>15.455329483505253</v>
      </c>
      <c r="T14" s="38">
        <v>11.377471061923879</v>
      </c>
      <c r="U14" s="38">
        <v>14.354142022253658</v>
      </c>
      <c r="V14" s="38" t="s">
        <v>271</v>
      </c>
      <c r="W14" s="38">
        <v>14.354142022253658</v>
      </c>
      <c r="X14" s="38">
        <v>19.937799999999999</v>
      </c>
      <c r="Y14" s="38">
        <v>18.721281563180014</v>
      </c>
      <c r="Z14" s="38">
        <v>13.898552292094006</v>
      </c>
      <c r="AA14" s="38">
        <v>15.428770355750986</v>
      </c>
      <c r="AB14" s="38" t="s">
        <v>271</v>
      </c>
      <c r="AC14" s="38">
        <v>15.428770355750986</v>
      </c>
      <c r="AD14" s="38">
        <v>19.937799999999999</v>
      </c>
      <c r="AE14" s="38">
        <v>18.721281563180014</v>
      </c>
      <c r="AF14" s="38">
        <v>14.970107532774525</v>
      </c>
      <c r="AG14" s="38">
        <v>10.608104027460996</v>
      </c>
      <c r="AH14" s="38" t="s">
        <v>271</v>
      </c>
      <c r="AI14" s="38">
        <v>10.608104027460996</v>
      </c>
      <c r="AJ14" s="38" t="s">
        <v>271</v>
      </c>
      <c r="AK14" s="38" t="s">
        <v>271</v>
      </c>
      <c r="AL14" s="38">
        <v>10.608104027460996</v>
      </c>
      <c r="AM14" s="38">
        <v>21.178851284222414</v>
      </c>
    </row>
    <row r="15" spans="1:39" hidden="1" outlineLevel="1">
      <c r="A15" s="9">
        <v>40664</v>
      </c>
      <c r="B15" s="38">
        <v>24.905935823700297</v>
      </c>
      <c r="C15" s="38">
        <v>25.958067406373868</v>
      </c>
      <c r="D15" s="38">
        <v>33.383640830709524</v>
      </c>
      <c r="E15" s="38">
        <v>24.775495373316549</v>
      </c>
      <c r="F15" s="38">
        <v>24.464516433754326</v>
      </c>
      <c r="G15" s="38">
        <v>27.166291600738514</v>
      </c>
      <c r="H15" s="38">
        <v>15.335424968035374</v>
      </c>
      <c r="I15" s="38">
        <v>26.69975956777963</v>
      </c>
      <c r="J15" s="38">
        <v>33.858612424358363</v>
      </c>
      <c r="K15" s="38">
        <v>25.520354023260406</v>
      </c>
      <c r="L15" s="38">
        <v>24.818365908906092</v>
      </c>
      <c r="M15" s="38">
        <v>28.10005799173225</v>
      </c>
      <c r="N15" s="38">
        <v>16.425607362356306</v>
      </c>
      <c r="O15" s="38">
        <v>14.07452336693097</v>
      </c>
      <c r="P15" s="38">
        <v>18.478594368638095</v>
      </c>
      <c r="Q15" s="38">
        <v>13.731688853233262</v>
      </c>
      <c r="R15" s="38">
        <v>14.651999999999999</v>
      </c>
      <c r="S15" s="38">
        <v>14.225598647458584</v>
      </c>
      <c r="T15" s="38">
        <v>12.152177391210568</v>
      </c>
      <c r="U15" s="38">
        <v>11.995014015670582</v>
      </c>
      <c r="V15" s="38" t="s">
        <v>271</v>
      </c>
      <c r="W15" s="38">
        <v>11.995014015670582</v>
      </c>
      <c r="X15" s="38">
        <v>20.097300000000001</v>
      </c>
      <c r="Y15" s="38">
        <v>18.124548328337561</v>
      </c>
      <c r="Z15" s="38">
        <v>10.838892446274311</v>
      </c>
      <c r="AA15" s="38">
        <v>13.018932560994186</v>
      </c>
      <c r="AB15" s="38" t="s">
        <v>271</v>
      </c>
      <c r="AC15" s="38">
        <v>13.018932560994186</v>
      </c>
      <c r="AD15" s="38">
        <v>20.097300000000001</v>
      </c>
      <c r="AE15" s="38">
        <v>18.124548328337561</v>
      </c>
      <c r="AF15" s="38">
        <v>11.807211337350154</v>
      </c>
      <c r="AG15" s="38">
        <v>6.6118813339946323</v>
      </c>
      <c r="AH15" s="38" t="s">
        <v>271</v>
      </c>
      <c r="AI15" s="38">
        <v>6.6118813339946323</v>
      </c>
      <c r="AJ15" s="38" t="s">
        <v>271</v>
      </c>
      <c r="AK15" s="38" t="s">
        <v>271</v>
      </c>
      <c r="AL15" s="38">
        <v>6.6118813339946323</v>
      </c>
      <c r="AM15" s="38">
        <v>15.246310680997087</v>
      </c>
    </row>
    <row r="16" spans="1:39" hidden="1" outlineLevel="1">
      <c r="A16" s="9">
        <v>40695</v>
      </c>
      <c r="B16" s="38">
        <v>27.163137096111328</v>
      </c>
      <c r="C16" s="38">
        <v>28.079315792543166</v>
      </c>
      <c r="D16" s="38">
        <v>32.41681300057818</v>
      </c>
      <c r="E16" s="38">
        <v>27.382147935568419</v>
      </c>
      <c r="F16" s="38">
        <v>26.904028161165737</v>
      </c>
      <c r="G16" s="38">
        <v>29.753272161866786</v>
      </c>
      <c r="H16" s="38">
        <v>16.666504247047445</v>
      </c>
      <c r="I16" s="38">
        <v>29.090601596729616</v>
      </c>
      <c r="J16" s="38">
        <v>32.697363947963943</v>
      </c>
      <c r="K16" s="38">
        <v>28.481134473432093</v>
      </c>
      <c r="L16" s="38">
        <v>27.124098171884903</v>
      </c>
      <c r="M16" s="38">
        <v>31.941577627660163</v>
      </c>
      <c r="N16" s="38">
        <v>18.991430148969187</v>
      </c>
      <c r="O16" s="38">
        <v>12.814680991149885</v>
      </c>
      <c r="P16" s="38">
        <v>19.258360068301389</v>
      </c>
      <c r="Q16" s="38">
        <v>12.500236372310701</v>
      </c>
      <c r="R16" s="38">
        <v>16.300810871455109</v>
      </c>
      <c r="S16" s="38">
        <v>12.683338736471091</v>
      </c>
      <c r="T16" s="38">
        <v>8.8067559343500594</v>
      </c>
      <c r="U16" s="38">
        <v>15.133072343582011</v>
      </c>
      <c r="V16" s="38" t="s">
        <v>271</v>
      </c>
      <c r="W16" s="38">
        <v>15.133072343582011</v>
      </c>
      <c r="X16" s="38">
        <v>15.606000000000002</v>
      </c>
      <c r="Y16" s="38">
        <v>17.119597900475583</v>
      </c>
      <c r="Z16" s="38">
        <v>14.811277081338696</v>
      </c>
      <c r="AA16" s="38">
        <v>16.868753920667579</v>
      </c>
      <c r="AB16" s="38" t="s">
        <v>271</v>
      </c>
      <c r="AC16" s="38">
        <v>16.868753920667579</v>
      </c>
      <c r="AD16" s="38">
        <v>19.1313</v>
      </c>
      <c r="AE16" s="38">
        <v>17.119597900475583</v>
      </c>
      <c r="AF16" s="38">
        <v>16.108748645192986</v>
      </c>
      <c r="AG16" s="38">
        <v>5.6332372843811189</v>
      </c>
      <c r="AH16" s="38" t="s">
        <v>271</v>
      </c>
      <c r="AI16" s="38">
        <v>5.6332372843811189</v>
      </c>
      <c r="AJ16" s="38">
        <v>4.4589999999999996</v>
      </c>
      <c r="AK16" s="38" t="s">
        <v>271</v>
      </c>
      <c r="AL16" s="38">
        <v>6.4176918526759099</v>
      </c>
      <c r="AM16" s="38">
        <v>19.6869407447338</v>
      </c>
    </row>
    <row r="17" spans="1:39" hidden="1" outlineLevel="1">
      <c r="A17" s="9">
        <v>40725</v>
      </c>
      <c r="B17" s="38">
        <v>25.427251384051544</v>
      </c>
      <c r="C17" s="38">
        <v>26.166929157590687</v>
      </c>
      <c r="D17" s="38">
        <v>31.180207885069667</v>
      </c>
      <c r="E17" s="38">
        <v>25.547271762943513</v>
      </c>
      <c r="F17" s="38">
        <v>25.66917435799915</v>
      </c>
      <c r="G17" s="38">
        <v>28.177003689209986</v>
      </c>
      <c r="H17" s="38">
        <v>13.400153337884777</v>
      </c>
      <c r="I17" s="38">
        <v>27.446364269416357</v>
      </c>
      <c r="J17" s="38">
        <v>31.379416196739051</v>
      </c>
      <c r="K17" s="38">
        <v>26.913957396680885</v>
      </c>
      <c r="L17" s="38">
        <v>26.679140007907783</v>
      </c>
      <c r="M17" s="38">
        <v>28.957231394585708</v>
      </c>
      <c r="N17" s="38">
        <v>14.888453831314054</v>
      </c>
      <c r="O17" s="38">
        <v>13.639689242908357</v>
      </c>
      <c r="P17" s="38">
        <v>19.493342087604081</v>
      </c>
      <c r="Q17" s="38">
        <v>13.520809708681409</v>
      </c>
      <c r="R17" s="38">
        <v>15.542212120171067</v>
      </c>
      <c r="S17" s="38">
        <v>13.050735766746813</v>
      </c>
      <c r="T17" s="38">
        <v>11.145610124228435</v>
      </c>
      <c r="U17" s="38">
        <v>16.025181682212853</v>
      </c>
      <c r="V17" s="38" t="s">
        <v>271</v>
      </c>
      <c r="W17" s="38">
        <v>16.025181682212853</v>
      </c>
      <c r="X17" s="38">
        <v>17.871099999999998</v>
      </c>
      <c r="Y17" s="38">
        <v>19.324200000000001</v>
      </c>
      <c r="Z17" s="38">
        <v>15.389579626838238</v>
      </c>
      <c r="AA17" s="38">
        <v>16.48369680378044</v>
      </c>
      <c r="AB17" s="38" t="s">
        <v>271</v>
      </c>
      <c r="AC17" s="38">
        <v>16.48369680378044</v>
      </c>
      <c r="AD17" s="38">
        <v>22.863399999999999</v>
      </c>
      <c r="AE17" s="38">
        <v>19.324200000000001</v>
      </c>
      <c r="AF17" s="38">
        <v>15.977703268568186</v>
      </c>
      <c r="AG17" s="38">
        <v>12.936450446403452</v>
      </c>
      <c r="AH17" s="38" t="s">
        <v>271</v>
      </c>
      <c r="AI17" s="38">
        <v>12.936450446403452</v>
      </c>
      <c r="AJ17" s="38">
        <v>17.0596</v>
      </c>
      <c r="AK17" s="38" t="s">
        <v>271</v>
      </c>
      <c r="AL17" s="38">
        <v>7.2529509028048853</v>
      </c>
      <c r="AM17" s="38">
        <v>19.428735762043047</v>
      </c>
    </row>
    <row r="18" spans="1:39" hidden="1" outlineLevel="1">
      <c r="A18" s="9">
        <v>40756</v>
      </c>
      <c r="B18" s="38">
        <v>26.585217392919201</v>
      </c>
      <c r="C18" s="38">
        <v>27.891619394737159</v>
      </c>
      <c r="D18" s="38">
        <v>31.948614425449993</v>
      </c>
      <c r="E18" s="38">
        <v>27.324545637837719</v>
      </c>
      <c r="F18" s="38">
        <v>27.850588281372069</v>
      </c>
      <c r="G18" s="38">
        <v>29.275311568925609</v>
      </c>
      <c r="H18" s="38">
        <v>14.462474925638599</v>
      </c>
      <c r="I18" s="38">
        <v>28.423555679148688</v>
      </c>
      <c r="J18" s="38">
        <v>32.113357530114861</v>
      </c>
      <c r="K18" s="38">
        <v>27.891724019550352</v>
      </c>
      <c r="L18" s="38">
        <v>28.513422593574649</v>
      </c>
      <c r="M18" s="38">
        <v>29.459361069383693</v>
      </c>
      <c r="N18" s="38">
        <v>14.606697940794987</v>
      </c>
      <c r="O18" s="38">
        <v>14.859087380913383</v>
      </c>
      <c r="P18" s="38">
        <v>19.476602812066318</v>
      </c>
      <c r="Q18" s="38">
        <v>14.662761833088062</v>
      </c>
      <c r="R18" s="38">
        <v>14.988899999999999</v>
      </c>
      <c r="S18" s="38">
        <v>15.583467708950341</v>
      </c>
      <c r="T18" s="38">
        <v>13.689850368580542</v>
      </c>
      <c r="U18" s="38">
        <v>13.422942040682074</v>
      </c>
      <c r="V18" s="38" t="s">
        <v>271</v>
      </c>
      <c r="W18" s="38">
        <v>13.422942040682074</v>
      </c>
      <c r="X18" s="38">
        <v>17.157613656227237</v>
      </c>
      <c r="Y18" s="38">
        <v>14.947220184825634</v>
      </c>
      <c r="Z18" s="38">
        <v>13.171916560335765</v>
      </c>
      <c r="AA18" s="38">
        <v>15.007313526084921</v>
      </c>
      <c r="AB18" s="38" t="s">
        <v>271</v>
      </c>
      <c r="AC18" s="38">
        <v>15.007313526084921</v>
      </c>
      <c r="AD18" s="38">
        <v>16.60868045510728</v>
      </c>
      <c r="AE18" s="38">
        <v>18.526871834004229</v>
      </c>
      <c r="AF18" s="38">
        <v>14.74831572988127</v>
      </c>
      <c r="AG18" s="38">
        <v>9.6448193759386225</v>
      </c>
      <c r="AH18" s="38" t="s">
        <v>271</v>
      </c>
      <c r="AI18" s="38">
        <v>9.6448193759386225</v>
      </c>
      <c r="AJ18" s="38">
        <v>21.336500000000001</v>
      </c>
      <c r="AK18" s="38">
        <v>11.073600000000003</v>
      </c>
      <c r="AL18" s="38">
        <v>9.2966883596366259</v>
      </c>
      <c r="AM18" s="38">
        <v>19.651084397586828</v>
      </c>
    </row>
    <row r="19" spans="1:39" hidden="1" outlineLevel="1">
      <c r="A19" s="9">
        <v>40787</v>
      </c>
      <c r="B19" s="38">
        <v>24.255594414752913</v>
      </c>
      <c r="C19" s="38">
        <v>25.143793804530322</v>
      </c>
      <c r="D19" s="38">
        <v>30.978403584215812</v>
      </c>
      <c r="E19" s="38">
        <v>24.686308574144697</v>
      </c>
      <c r="F19" s="38">
        <v>23.384352381061571</v>
      </c>
      <c r="G19" s="38">
        <v>27.676710531760289</v>
      </c>
      <c r="H19" s="38">
        <v>16.214392187929526</v>
      </c>
      <c r="I19" s="38">
        <v>26.760922601974752</v>
      </c>
      <c r="J19" s="38">
        <v>31.150177960547055</v>
      </c>
      <c r="K19" s="38">
        <v>26.376098316483596</v>
      </c>
      <c r="L19" s="38">
        <v>25.734965585320793</v>
      </c>
      <c r="M19" s="38">
        <v>27.996190712182301</v>
      </c>
      <c r="N19" s="38">
        <v>18.169609645201472</v>
      </c>
      <c r="O19" s="38">
        <v>13.131042377243425</v>
      </c>
      <c r="P19" s="38">
        <v>23.658570452373365</v>
      </c>
      <c r="Q19" s="38">
        <v>12.981043560347809</v>
      </c>
      <c r="R19" s="38">
        <v>13.161799999999999</v>
      </c>
      <c r="S19" s="38">
        <v>13.843629993514794</v>
      </c>
      <c r="T19" s="38">
        <v>11.835585434921992</v>
      </c>
      <c r="U19" s="38">
        <v>13.268270451034562</v>
      </c>
      <c r="V19" s="38" t="s">
        <v>271</v>
      </c>
      <c r="W19" s="38">
        <v>13.268270451034562</v>
      </c>
      <c r="X19" s="38">
        <v>20.2453</v>
      </c>
      <c r="Y19" s="38">
        <v>6.2997698065124048</v>
      </c>
      <c r="Z19" s="38">
        <v>14.128151536316166</v>
      </c>
      <c r="AA19" s="38">
        <v>13.676031177823987</v>
      </c>
      <c r="AB19" s="38" t="s">
        <v>271</v>
      </c>
      <c r="AC19" s="38">
        <v>13.676031177823987</v>
      </c>
      <c r="AD19" s="38">
        <v>20.2332</v>
      </c>
      <c r="AE19" s="38">
        <v>6.2997698065124048</v>
      </c>
      <c r="AF19" s="38">
        <v>14.745870970660746</v>
      </c>
      <c r="AG19" s="38">
        <v>9.4230700678455062</v>
      </c>
      <c r="AH19" s="38" t="s">
        <v>271</v>
      </c>
      <c r="AI19" s="38">
        <v>9.4230700678455062</v>
      </c>
      <c r="AJ19" s="38">
        <v>20.403799999999997</v>
      </c>
      <c r="AK19" s="38" t="s">
        <v>271</v>
      </c>
      <c r="AL19" s="38">
        <v>9.2057797734667908</v>
      </c>
      <c r="AM19" s="38">
        <v>18.882145639522072</v>
      </c>
    </row>
    <row r="20" spans="1:39" hidden="1" outlineLevel="1">
      <c r="A20" s="9">
        <v>40817</v>
      </c>
      <c r="B20" s="38">
        <v>23.834674245785173</v>
      </c>
      <c r="C20" s="38">
        <v>24.416446864787591</v>
      </c>
      <c r="D20" s="38">
        <v>27.86961255917528</v>
      </c>
      <c r="E20" s="38">
        <v>24.124176643065255</v>
      </c>
      <c r="F20" s="38">
        <v>21.54854013788669</v>
      </c>
      <c r="G20" s="38">
        <v>29.500483434136235</v>
      </c>
      <c r="H20" s="38">
        <v>16.666103430765851</v>
      </c>
      <c r="I20" s="38">
        <v>27.122632965951134</v>
      </c>
      <c r="J20" s="38">
        <v>28.035166838852604</v>
      </c>
      <c r="K20" s="38">
        <v>27.027573590508101</v>
      </c>
      <c r="L20" s="38">
        <v>26.030643817929668</v>
      </c>
      <c r="M20" s="38">
        <v>29.61484932053969</v>
      </c>
      <c r="N20" s="38">
        <v>16.938192896628752</v>
      </c>
      <c r="O20" s="38">
        <v>12.810075651594868</v>
      </c>
      <c r="P20" s="38">
        <v>19.616188865096362</v>
      </c>
      <c r="Q20" s="38">
        <v>12.754300228568246</v>
      </c>
      <c r="R20" s="38">
        <v>12.730600000000001</v>
      </c>
      <c r="S20" s="38">
        <v>14.572038727652659</v>
      </c>
      <c r="T20" s="38">
        <v>12.675780543662805</v>
      </c>
      <c r="U20" s="38">
        <v>14.952545980567407</v>
      </c>
      <c r="V20" s="38" t="s">
        <v>271</v>
      </c>
      <c r="W20" s="38">
        <v>14.952545980567407</v>
      </c>
      <c r="X20" s="38">
        <v>13.9422</v>
      </c>
      <c r="Y20" s="38">
        <v>22.266507372442156</v>
      </c>
      <c r="Z20" s="38">
        <v>14.276701144609538</v>
      </c>
      <c r="AA20" s="38">
        <v>16.068946558262176</v>
      </c>
      <c r="AB20" s="38" t="s">
        <v>271</v>
      </c>
      <c r="AC20" s="38">
        <v>16.068946558262176</v>
      </c>
      <c r="AD20" s="38">
        <v>13.9422</v>
      </c>
      <c r="AE20" s="38">
        <v>23.218589407354234</v>
      </c>
      <c r="AF20" s="38">
        <v>15.365757786521986</v>
      </c>
      <c r="AG20" s="38">
        <v>9.0605124083744073</v>
      </c>
      <c r="AH20" s="38" t="s">
        <v>271</v>
      </c>
      <c r="AI20" s="38">
        <v>9.0605124083744073</v>
      </c>
      <c r="AJ20" s="38" t="s">
        <v>271</v>
      </c>
      <c r="AK20" s="38">
        <v>12</v>
      </c>
      <c r="AL20" s="38">
        <v>8.920726917348583</v>
      </c>
      <c r="AM20" s="38">
        <v>20.570189964936112</v>
      </c>
    </row>
    <row r="21" spans="1:39" hidden="1" outlineLevel="1">
      <c r="A21" s="9">
        <v>40848</v>
      </c>
      <c r="B21" s="38">
        <v>25.152599031426696</v>
      </c>
      <c r="C21" s="38">
        <v>25.905066466728069</v>
      </c>
      <c r="D21" s="38">
        <v>29.698969298299684</v>
      </c>
      <c r="E21" s="38">
        <v>25.587106385561885</v>
      </c>
      <c r="F21" s="38">
        <v>25.944948542352737</v>
      </c>
      <c r="G21" s="38">
        <v>26.631107278727402</v>
      </c>
      <c r="H21" s="38">
        <v>15.612853740983562</v>
      </c>
      <c r="I21" s="38">
        <v>26.271768306684127</v>
      </c>
      <c r="J21" s="38">
        <v>30.143062178001159</v>
      </c>
      <c r="K21" s="38">
        <v>25.952178284673145</v>
      </c>
      <c r="L21" s="38">
        <v>25.962030621492378</v>
      </c>
      <c r="M21" s="38">
        <v>27.26644667666417</v>
      </c>
      <c r="N21" s="38">
        <v>15.972722275257647</v>
      </c>
      <c r="O21" s="38">
        <v>12.832799190482756</v>
      </c>
      <c r="P21" s="38">
        <v>19.192468753785494</v>
      </c>
      <c r="Q21" s="38">
        <v>12.007210673530546</v>
      </c>
      <c r="R21" s="38">
        <v>15.5932</v>
      </c>
      <c r="S21" s="38">
        <v>12.018322552196381</v>
      </c>
      <c r="T21" s="38">
        <v>11.464499698683106</v>
      </c>
      <c r="U21" s="38">
        <v>15.034048487194941</v>
      </c>
      <c r="V21" s="38" t="s">
        <v>271</v>
      </c>
      <c r="W21" s="38">
        <v>15.034048487194941</v>
      </c>
      <c r="X21" s="38">
        <v>0.67249999999999999</v>
      </c>
      <c r="Y21" s="38">
        <v>17.969974916534056</v>
      </c>
      <c r="Z21" s="38">
        <v>15.150423642547461</v>
      </c>
      <c r="AA21" s="38">
        <v>15.228836812146936</v>
      </c>
      <c r="AB21" s="38" t="s">
        <v>271</v>
      </c>
      <c r="AC21" s="38">
        <v>15.228836812146936</v>
      </c>
      <c r="AD21" s="38">
        <v>0.82789999999999997</v>
      </c>
      <c r="AE21" s="38">
        <v>17.990014102414925</v>
      </c>
      <c r="AF21" s="38">
        <v>15.27072088524328</v>
      </c>
      <c r="AG21" s="38">
        <v>5.8224784119169035</v>
      </c>
      <c r="AH21" s="38" t="s">
        <v>271</v>
      </c>
      <c r="AI21" s="38">
        <v>5.8224784119169035</v>
      </c>
      <c r="AJ21" s="38">
        <v>3.6200000000000003E-2</v>
      </c>
      <c r="AK21" s="38">
        <v>13</v>
      </c>
      <c r="AL21" s="38">
        <v>8.0467312980734018</v>
      </c>
      <c r="AM21" s="38">
        <v>22.051964396591266</v>
      </c>
    </row>
    <row r="22" spans="1:39" hidden="1" outlineLevel="1">
      <c r="A22" s="9">
        <v>40878</v>
      </c>
      <c r="B22" s="38">
        <v>24.661297240283659</v>
      </c>
      <c r="C22" s="38">
        <v>25.131090676295027</v>
      </c>
      <c r="D22" s="38">
        <v>34.199219007501007</v>
      </c>
      <c r="E22" s="38">
        <v>24.486021736321465</v>
      </c>
      <c r="F22" s="38">
        <v>22.806212017593683</v>
      </c>
      <c r="G22" s="38">
        <v>28.089424460657817</v>
      </c>
      <c r="H22" s="38">
        <v>16.584778896527617</v>
      </c>
      <c r="I22" s="38">
        <v>25.188804062637338</v>
      </c>
      <c r="J22" s="38">
        <v>34.110410689982018</v>
      </c>
      <c r="K22" s="38">
        <v>24.571788005688809</v>
      </c>
      <c r="L22" s="38">
        <v>22.852056972273314</v>
      </c>
      <c r="M22" s="38">
        <v>28.100357969682758</v>
      </c>
      <c r="N22" s="38">
        <v>17.130413525215399</v>
      </c>
      <c r="O22" s="38">
        <v>17.4767188044551</v>
      </c>
      <c r="P22" s="38">
        <v>36.783488859616504</v>
      </c>
      <c r="Q22" s="38">
        <v>9.4009447138178821</v>
      </c>
      <c r="R22" s="38">
        <v>8.2640999999999991</v>
      </c>
      <c r="S22" s="38">
        <v>13.243283460559796</v>
      </c>
      <c r="T22" s="38">
        <v>9.679726007336324</v>
      </c>
      <c r="U22" s="38">
        <v>16.276036779360769</v>
      </c>
      <c r="V22" s="38" t="s">
        <v>271</v>
      </c>
      <c r="W22" s="38">
        <v>16.276036779360769</v>
      </c>
      <c r="X22" s="38">
        <v>19.621600000000001</v>
      </c>
      <c r="Y22" s="38">
        <v>19.883947119989713</v>
      </c>
      <c r="Z22" s="38">
        <v>15.616440848656977</v>
      </c>
      <c r="AA22" s="38">
        <v>16.818452849521137</v>
      </c>
      <c r="AB22" s="38" t="s">
        <v>271</v>
      </c>
      <c r="AC22" s="38">
        <v>16.818452849521137</v>
      </c>
      <c r="AD22" s="38">
        <v>19.621600000000001</v>
      </c>
      <c r="AE22" s="38">
        <v>19.883947119989713</v>
      </c>
      <c r="AF22" s="38">
        <v>16.214563460642591</v>
      </c>
      <c r="AG22" s="38">
        <v>8.7678476744856209</v>
      </c>
      <c r="AH22" s="38" t="s">
        <v>271</v>
      </c>
      <c r="AI22" s="38">
        <v>8.7678476744856209</v>
      </c>
      <c r="AJ22" s="38" t="s">
        <v>271</v>
      </c>
      <c r="AK22" s="38" t="s">
        <v>271</v>
      </c>
      <c r="AL22" s="38">
        <v>8.7678476744856209</v>
      </c>
      <c r="AM22" s="38">
        <v>23.30560150427819</v>
      </c>
    </row>
    <row r="23" spans="1:39" hidden="1" outlineLevel="1">
      <c r="A23" s="9">
        <v>40909</v>
      </c>
      <c r="B23" s="38">
        <v>24.674828734794268</v>
      </c>
      <c r="C23" s="38">
        <v>25.163511533604353</v>
      </c>
      <c r="D23" s="38">
        <v>32.190130709639575</v>
      </c>
      <c r="E23" s="38">
        <v>24.482495000916831</v>
      </c>
      <c r="F23" s="38">
        <v>22.862525270226463</v>
      </c>
      <c r="G23" s="38">
        <v>30.333359074768474</v>
      </c>
      <c r="H23" s="38">
        <v>9.3898894888262205</v>
      </c>
      <c r="I23" s="38">
        <v>25.236957440837468</v>
      </c>
      <c r="J23" s="38">
        <v>32.408864794707796</v>
      </c>
      <c r="K23" s="38">
        <v>24.54999654511526</v>
      </c>
      <c r="L23" s="38">
        <v>22.862622894008624</v>
      </c>
      <c r="M23" s="38">
        <v>30.39855690707904</v>
      </c>
      <c r="N23" s="38">
        <v>9.4163388816977438</v>
      </c>
      <c r="O23" s="38">
        <v>12.24609131509197</v>
      </c>
      <c r="P23" s="38">
        <v>18.973755515233794</v>
      </c>
      <c r="Q23" s="38">
        <v>9.9501407238448252</v>
      </c>
      <c r="R23" s="38">
        <v>21.198399999999999</v>
      </c>
      <c r="S23" s="38">
        <v>12.402652071173929</v>
      </c>
      <c r="T23" s="38">
        <v>8.769930106263347</v>
      </c>
      <c r="U23" s="38">
        <v>13.023100056119675</v>
      </c>
      <c r="V23" s="38" t="s">
        <v>271</v>
      </c>
      <c r="W23" s="38">
        <v>13.023100056119675</v>
      </c>
      <c r="X23" s="38">
        <v>22.008800000000001</v>
      </c>
      <c r="Y23" s="38">
        <v>20.332051990611177</v>
      </c>
      <c r="Z23" s="38">
        <v>12.682551608651172</v>
      </c>
      <c r="AA23" s="38">
        <v>18.298015661193642</v>
      </c>
      <c r="AB23" s="38" t="s">
        <v>271</v>
      </c>
      <c r="AC23" s="38">
        <v>18.298015661193642</v>
      </c>
      <c r="AD23" s="38">
        <v>22.008800000000001</v>
      </c>
      <c r="AE23" s="38">
        <v>20.332051990611177</v>
      </c>
      <c r="AF23" s="38">
        <v>18.029612858052928</v>
      </c>
      <c r="AG23" s="38">
        <v>8.7314461410260495</v>
      </c>
      <c r="AH23" s="38" t="s">
        <v>271</v>
      </c>
      <c r="AI23" s="38">
        <v>8.7314461410260495</v>
      </c>
      <c r="AJ23" s="38" t="s">
        <v>271</v>
      </c>
      <c r="AK23" s="38" t="s">
        <v>271</v>
      </c>
      <c r="AL23" s="38">
        <v>8.7314461410260495</v>
      </c>
      <c r="AM23" s="38">
        <v>19.67914172254779</v>
      </c>
    </row>
    <row r="24" spans="1:39" hidden="1" outlineLevel="1">
      <c r="A24" s="9">
        <v>40940</v>
      </c>
      <c r="B24" s="38">
        <v>27.88553152571324</v>
      </c>
      <c r="C24" s="38">
        <v>28.515767365359729</v>
      </c>
      <c r="D24" s="38">
        <v>31.065595948979073</v>
      </c>
      <c r="E24" s="38">
        <v>28.316667317988159</v>
      </c>
      <c r="F24" s="38">
        <v>25.398391516521546</v>
      </c>
      <c r="G24" s="38">
        <v>33.887790135299724</v>
      </c>
      <c r="H24" s="38">
        <v>19.509051039064708</v>
      </c>
      <c r="I24" s="38">
        <v>28.771729982210747</v>
      </c>
      <c r="J24" s="38">
        <v>31.378272321168861</v>
      </c>
      <c r="K24" s="38">
        <v>28.571632662541475</v>
      </c>
      <c r="L24" s="38">
        <v>25.454257406901192</v>
      </c>
      <c r="M24" s="38">
        <v>33.922547223329801</v>
      </c>
      <c r="N24" s="38">
        <v>21.889349482369216</v>
      </c>
      <c r="O24" s="38">
        <v>11.159651345294598</v>
      </c>
      <c r="P24" s="38">
        <v>20.933139770054872</v>
      </c>
      <c r="Q24" s="38">
        <v>9.4463700500921011</v>
      </c>
      <c r="R24" s="38">
        <v>13.864800000000001</v>
      </c>
      <c r="S24" s="38">
        <v>13.995237022080374</v>
      </c>
      <c r="T24" s="38">
        <v>7.9509352004652527</v>
      </c>
      <c r="U24" s="38">
        <v>14.578218874937306</v>
      </c>
      <c r="V24" s="38" t="s">
        <v>271</v>
      </c>
      <c r="W24" s="38">
        <v>14.578218874937306</v>
      </c>
      <c r="X24" s="38">
        <v>22.128599999999999</v>
      </c>
      <c r="Y24" s="38">
        <v>19.2118</v>
      </c>
      <c r="Z24" s="38">
        <v>14.216321838940555</v>
      </c>
      <c r="AA24" s="38">
        <v>16.985075501542084</v>
      </c>
      <c r="AB24" s="38" t="s">
        <v>271</v>
      </c>
      <c r="AC24" s="38">
        <v>16.985075501542084</v>
      </c>
      <c r="AD24" s="38">
        <v>22.128599999999999</v>
      </c>
      <c r="AE24" s="38">
        <v>19.212499999999999</v>
      </c>
      <c r="AF24" s="38">
        <v>16.733837788054526</v>
      </c>
      <c r="AG24" s="38">
        <v>8.1196047677564085</v>
      </c>
      <c r="AH24" s="38" t="s">
        <v>271</v>
      </c>
      <c r="AI24" s="38">
        <v>8.1196047677564085</v>
      </c>
      <c r="AJ24" s="38" t="s">
        <v>271</v>
      </c>
      <c r="AK24" s="38">
        <v>16.079999999999998</v>
      </c>
      <c r="AL24" s="38">
        <v>8.1191055239391314</v>
      </c>
      <c r="AM24" s="38">
        <v>21.693261027761348</v>
      </c>
    </row>
    <row r="25" spans="1:39" hidden="1" outlineLevel="1">
      <c r="A25" s="9">
        <v>40969</v>
      </c>
      <c r="B25" s="38">
        <v>28.5046460200357</v>
      </c>
      <c r="C25" s="38">
        <v>29.041751352824825</v>
      </c>
      <c r="D25" s="38">
        <v>30.770517653894807</v>
      </c>
      <c r="E25" s="38">
        <v>28.898221969290695</v>
      </c>
      <c r="F25" s="38">
        <v>25.578635903648916</v>
      </c>
      <c r="G25" s="38">
        <v>35.367656118323531</v>
      </c>
      <c r="H25" s="38">
        <v>21.976439705225204</v>
      </c>
      <c r="I25" s="38">
        <v>29.117769476324188</v>
      </c>
      <c r="J25" s="38">
        <v>31.055901708924111</v>
      </c>
      <c r="K25" s="38">
        <v>28.960211654711234</v>
      </c>
      <c r="L25" s="38">
        <v>25.585191998851183</v>
      </c>
      <c r="M25" s="38">
        <v>35.40344548016084</v>
      </c>
      <c r="N25" s="38">
        <v>23.279403134884276</v>
      </c>
      <c r="O25" s="38">
        <v>13.958799784812102</v>
      </c>
      <c r="P25" s="38">
        <v>19.342087179487176</v>
      </c>
      <c r="Q25" s="38">
        <v>10.760859833759209</v>
      </c>
      <c r="R25" s="38">
        <v>10.9618</v>
      </c>
      <c r="S25" s="38">
        <v>15.60387473921927</v>
      </c>
      <c r="T25" s="38">
        <v>9.5167088986843904</v>
      </c>
      <c r="U25" s="38">
        <v>16.054016166036735</v>
      </c>
      <c r="V25" s="38" t="s">
        <v>271</v>
      </c>
      <c r="W25" s="38">
        <v>16.054016166036735</v>
      </c>
      <c r="X25" s="38">
        <v>9.4642999999999997</v>
      </c>
      <c r="Y25" s="38">
        <v>15.636362050097276</v>
      </c>
      <c r="Z25" s="38">
        <v>16.213295853333413</v>
      </c>
      <c r="AA25" s="38">
        <v>16.537662376817543</v>
      </c>
      <c r="AB25" s="38" t="s">
        <v>271</v>
      </c>
      <c r="AC25" s="38">
        <v>16.537662376817543</v>
      </c>
      <c r="AD25" s="38">
        <v>9.4642999999999997</v>
      </c>
      <c r="AE25" s="38">
        <v>15.636362050097276</v>
      </c>
      <c r="AF25" s="38">
        <v>16.813864405047759</v>
      </c>
      <c r="AG25" s="38">
        <v>8.4796283490400235</v>
      </c>
      <c r="AH25" s="38" t="s">
        <v>271</v>
      </c>
      <c r="AI25" s="38">
        <v>8.4796283490400235</v>
      </c>
      <c r="AJ25" s="38" t="s">
        <v>271</v>
      </c>
      <c r="AK25" s="38" t="s">
        <v>271</v>
      </c>
      <c r="AL25" s="38">
        <v>8.4796283490400235</v>
      </c>
      <c r="AM25" s="38">
        <v>21.737756284253376</v>
      </c>
    </row>
    <row r="26" spans="1:39" hidden="1" outlineLevel="1">
      <c r="A26" s="9">
        <v>41000</v>
      </c>
      <c r="B26" s="38">
        <v>28.34093603261999</v>
      </c>
      <c r="C26" s="38">
        <v>29.914564119717799</v>
      </c>
      <c r="D26" s="38">
        <v>29.379068525374301</v>
      </c>
      <c r="E26" s="38">
        <v>29.967319177914558</v>
      </c>
      <c r="F26" s="38">
        <v>27.416970880883429</v>
      </c>
      <c r="G26" s="38">
        <v>34.011984922175436</v>
      </c>
      <c r="H26" s="38">
        <v>20.73326164149508</v>
      </c>
      <c r="I26" s="38">
        <v>30.055941631636585</v>
      </c>
      <c r="J26" s="38">
        <v>29.740878243382678</v>
      </c>
      <c r="K26" s="38">
        <v>30.086143590147238</v>
      </c>
      <c r="L26" s="38">
        <v>27.464378949516288</v>
      </c>
      <c r="M26" s="38">
        <v>34.027574936018688</v>
      </c>
      <c r="N26" s="38">
        <v>22.062541964120726</v>
      </c>
      <c r="O26" s="38">
        <v>13.538600272123348</v>
      </c>
      <c r="P26" s="38">
        <v>18.611409033936866</v>
      </c>
      <c r="Q26" s="38">
        <v>10.922174548520834</v>
      </c>
      <c r="R26" s="38">
        <v>13.8719</v>
      </c>
      <c r="S26" s="38">
        <v>13.837648785666888</v>
      </c>
      <c r="T26" s="38">
        <v>9.3079853849584957</v>
      </c>
      <c r="U26" s="38">
        <v>11.372139058359885</v>
      </c>
      <c r="V26" s="38" t="s">
        <v>271</v>
      </c>
      <c r="W26" s="38">
        <v>11.372139058359885</v>
      </c>
      <c r="X26" s="38">
        <v>7.0204000000000004</v>
      </c>
      <c r="Y26" s="38">
        <v>5.5634867229083387</v>
      </c>
      <c r="Z26" s="38">
        <v>15.097570734536463</v>
      </c>
      <c r="AA26" s="38">
        <v>12.130853361546661</v>
      </c>
      <c r="AB26" s="38" t="s">
        <v>271</v>
      </c>
      <c r="AC26" s="38">
        <v>12.130853361546661</v>
      </c>
      <c r="AD26" s="38">
        <v>7.0204000000000004</v>
      </c>
      <c r="AE26" s="38">
        <v>8.1496706631334028</v>
      </c>
      <c r="AF26" s="38">
        <v>16.941045509546743</v>
      </c>
      <c r="AG26" s="38">
        <v>8.7848923262291247</v>
      </c>
      <c r="AH26" s="38" t="s">
        <v>271</v>
      </c>
      <c r="AI26" s="38">
        <v>8.7848923262291247</v>
      </c>
      <c r="AJ26" s="38" t="s">
        <v>271</v>
      </c>
      <c r="AK26" s="38">
        <v>1.2665</v>
      </c>
      <c r="AL26" s="38">
        <v>11.00555415114936</v>
      </c>
      <c r="AM26" s="38">
        <v>23.31652002550398</v>
      </c>
    </row>
    <row r="27" spans="1:39" hidden="1" outlineLevel="1">
      <c r="A27" s="9">
        <v>41030</v>
      </c>
      <c r="B27" s="38">
        <v>28.593692480013839</v>
      </c>
      <c r="C27" s="38">
        <v>29.400394293181115</v>
      </c>
      <c r="D27" s="38">
        <v>31.151010182931191</v>
      </c>
      <c r="E27" s="38">
        <v>29.183049282952673</v>
      </c>
      <c r="F27" s="38">
        <v>27.757939829656916</v>
      </c>
      <c r="G27" s="38">
        <v>31.790375980031804</v>
      </c>
      <c r="H27" s="38">
        <v>20.553094968449532</v>
      </c>
      <c r="I27" s="38">
        <v>29.585348185706646</v>
      </c>
      <c r="J27" s="38">
        <v>31.377587917397623</v>
      </c>
      <c r="K27" s="38">
        <v>29.365240891432123</v>
      </c>
      <c r="L27" s="38">
        <v>27.762289918447504</v>
      </c>
      <c r="M27" s="38">
        <v>31.794419537624577</v>
      </c>
      <c r="N27" s="38">
        <v>22.471255938942157</v>
      </c>
      <c r="O27" s="38">
        <v>12.161160957223446</v>
      </c>
      <c r="P27" s="38">
        <v>19.925806171300117</v>
      </c>
      <c r="Q27" s="38">
        <v>10.149545069525336</v>
      </c>
      <c r="R27" s="38">
        <v>13.8246</v>
      </c>
      <c r="S27" s="38">
        <v>14.592212999999999</v>
      </c>
      <c r="T27" s="38">
        <v>10.037962761568899</v>
      </c>
      <c r="U27" s="38">
        <v>16.473583856701424</v>
      </c>
      <c r="V27" s="38" t="s">
        <v>271</v>
      </c>
      <c r="W27" s="38">
        <v>16.473583856701424</v>
      </c>
      <c r="X27" s="38">
        <v>20</v>
      </c>
      <c r="Y27" s="38">
        <v>15.6693</v>
      </c>
      <c r="Z27" s="38">
        <v>16.383601817160471</v>
      </c>
      <c r="AA27" s="38">
        <v>17.921452855943254</v>
      </c>
      <c r="AB27" s="38" t="s">
        <v>271</v>
      </c>
      <c r="AC27" s="38">
        <v>17.921452855943254</v>
      </c>
      <c r="AD27" s="38">
        <v>20</v>
      </c>
      <c r="AE27" s="38">
        <v>18.327200000000001</v>
      </c>
      <c r="AF27" s="38">
        <v>17.801278290452949</v>
      </c>
      <c r="AG27" s="38">
        <v>8.3262922875165977</v>
      </c>
      <c r="AH27" s="38" t="s">
        <v>271</v>
      </c>
      <c r="AI27" s="38">
        <v>8.3262922875165977</v>
      </c>
      <c r="AJ27" s="38" t="s">
        <v>271</v>
      </c>
      <c r="AK27" s="38">
        <v>10</v>
      </c>
      <c r="AL27" s="38">
        <v>8.0845696171991257</v>
      </c>
      <c r="AM27" s="38">
        <v>21.473520139882474</v>
      </c>
    </row>
    <row r="28" spans="1:39" hidden="1" outlineLevel="1">
      <c r="A28" s="9">
        <v>41061</v>
      </c>
      <c r="B28" s="38">
        <v>25.594333180361279</v>
      </c>
      <c r="C28" s="38">
        <v>27.320601469488071</v>
      </c>
      <c r="D28" s="38">
        <v>30.043565405220388</v>
      </c>
      <c r="E28" s="38">
        <v>27.05650525816991</v>
      </c>
      <c r="F28" s="38">
        <v>26.177818235992461</v>
      </c>
      <c r="G28" s="38">
        <v>30.532141704796569</v>
      </c>
      <c r="H28" s="38">
        <v>19.937890506157075</v>
      </c>
      <c r="I28" s="38">
        <v>27.894095532987986</v>
      </c>
      <c r="J28" s="38">
        <v>30.18148226301599</v>
      </c>
      <c r="K28" s="38">
        <v>27.665522391877253</v>
      </c>
      <c r="L28" s="38">
        <v>26.178306117006365</v>
      </c>
      <c r="M28" s="38">
        <v>30.551110840461629</v>
      </c>
      <c r="N28" s="38">
        <v>22.382017726448371</v>
      </c>
      <c r="O28" s="38">
        <v>13.070207956623722</v>
      </c>
      <c r="P28" s="38">
        <v>18.757435609149994</v>
      </c>
      <c r="Q28" s="38">
        <v>12.908828405495319</v>
      </c>
      <c r="R28" s="38">
        <v>24.739499999999996</v>
      </c>
      <c r="S28" s="38">
        <v>14.569983963924329</v>
      </c>
      <c r="T28" s="38">
        <v>12.841944862886603</v>
      </c>
      <c r="U28" s="38">
        <v>13.491627967178013</v>
      </c>
      <c r="V28" s="38" t="s">
        <v>271</v>
      </c>
      <c r="W28" s="38">
        <v>13.491627967178013</v>
      </c>
      <c r="X28" s="38">
        <v>25</v>
      </c>
      <c r="Y28" s="38">
        <v>19.104517966313161</v>
      </c>
      <c r="Z28" s="38">
        <v>13.416952085450582</v>
      </c>
      <c r="AA28" s="38">
        <v>17.798692984134568</v>
      </c>
      <c r="AB28" s="38" t="s">
        <v>271</v>
      </c>
      <c r="AC28" s="38">
        <v>17.798692984134568</v>
      </c>
      <c r="AD28" s="38">
        <v>25</v>
      </c>
      <c r="AE28" s="38">
        <v>19.221028303083141</v>
      </c>
      <c r="AF28" s="38">
        <v>17.72221095272258</v>
      </c>
      <c r="AG28" s="38">
        <v>11.966169437127451</v>
      </c>
      <c r="AH28" s="38" t="s">
        <v>271</v>
      </c>
      <c r="AI28" s="38">
        <v>11.966169437127451</v>
      </c>
      <c r="AJ28" s="38" t="s">
        <v>271</v>
      </c>
      <c r="AK28" s="38">
        <v>12</v>
      </c>
      <c r="AL28" s="38">
        <v>11.966166597053917</v>
      </c>
      <c r="AM28" s="38">
        <v>22.571759710959512</v>
      </c>
    </row>
    <row r="29" spans="1:39" hidden="1" outlineLevel="1">
      <c r="A29" s="9">
        <v>41091</v>
      </c>
      <c r="B29" s="38">
        <v>29.637241614342599</v>
      </c>
      <c r="C29" s="38">
        <v>30.26094524628984</v>
      </c>
      <c r="D29" s="38">
        <v>30.678467597347002</v>
      </c>
      <c r="E29" s="38">
        <v>30.220756989938238</v>
      </c>
      <c r="F29" s="38">
        <v>28.375861353258067</v>
      </c>
      <c r="G29" s="38">
        <v>33.144568882473656</v>
      </c>
      <c r="H29" s="38">
        <v>20.914241289385554</v>
      </c>
      <c r="I29" s="38">
        <v>30.335967422884824</v>
      </c>
      <c r="J29" s="38">
        <v>30.848475509317058</v>
      </c>
      <c r="K29" s="38">
        <v>30.287211310592344</v>
      </c>
      <c r="L29" s="38">
        <v>28.398637013652504</v>
      </c>
      <c r="M29" s="38">
        <v>33.14900164168175</v>
      </c>
      <c r="N29" s="38">
        <v>21.50030127223172</v>
      </c>
      <c r="O29" s="38">
        <v>13.510364473938411</v>
      </c>
      <c r="P29" s="38">
        <v>20.27279849764496</v>
      </c>
      <c r="Q29" s="38">
        <v>10.368753860228237</v>
      </c>
      <c r="R29" s="38">
        <v>14.023200000000001</v>
      </c>
      <c r="S29" s="38">
        <v>14.26233012082854</v>
      </c>
      <c r="T29" s="38">
        <v>9.0732989674688955</v>
      </c>
      <c r="U29" s="38">
        <v>16.580320982375362</v>
      </c>
      <c r="V29" s="38" t="s">
        <v>271</v>
      </c>
      <c r="W29" s="38">
        <v>16.580320982375362</v>
      </c>
      <c r="X29" s="38">
        <v>19.418800000000001</v>
      </c>
      <c r="Y29" s="38">
        <v>22.184100000000001</v>
      </c>
      <c r="Z29" s="38">
        <v>16.282416316824186</v>
      </c>
      <c r="AA29" s="38">
        <v>17.430927700567409</v>
      </c>
      <c r="AB29" s="38" t="s">
        <v>271</v>
      </c>
      <c r="AC29" s="38">
        <v>17.430927700567409</v>
      </c>
      <c r="AD29" s="38">
        <v>19.418800000000001</v>
      </c>
      <c r="AE29" s="38">
        <v>22.184100000000001</v>
      </c>
      <c r="AF29" s="38">
        <v>17.152929200580903</v>
      </c>
      <c r="AG29" s="38">
        <v>8.0176433649011134</v>
      </c>
      <c r="AH29" s="38" t="s">
        <v>271</v>
      </c>
      <c r="AI29" s="38">
        <v>8.0176433649011134</v>
      </c>
      <c r="AJ29" s="38" t="s">
        <v>271</v>
      </c>
      <c r="AK29" s="38" t="s">
        <v>271</v>
      </c>
      <c r="AL29" s="38">
        <v>8.0176433649011134</v>
      </c>
      <c r="AM29" s="38">
        <v>24.70370094418934</v>
      </c>
    </row>
    <row r="30" spans="1:39" hidden="1" outlineLevel="1">
      <c r="A30" s="9">
        <v>41122</v>
      </c>
      <c r="B30" s="38">
        <v>26.516853492791086</v>
      </c>
      <c r="C30" s="38">
        <v>26.90318636603909</v>
      </c>
      <c r="D30" s="38">
        <v>31.881020562810761</v>
      </c>
      <c r="E30" s="38">
        <v>26.455080844939847</v>
      </c>
      <c r="F30" s="38">
        <v>24.942600932085167</v>
      </c>
      <c r="G30" s="38">
        <v>29.553147488054051</v>
      </c>
      <c r="H30" s="38">
        <v>16.85656107561266</v>
      </c>
      <c r="I30" s="38">
        <v>27.045030907408744</v>
      </c>
      <c r="J30" s="38">
        <v>32.051633450562072</v>
      </c>
      <c r="K30" s="38">
        <v>26.596860762588992</v>
      </c>
      <c r="L30" s="38">
        <v>24.942600922733533</v>
      </c>
      <c r="M30" s="38">
        <v>29.572095735700987</v>
      </c>
      <c r="N30" s="38">
        <v>17.994183596122028</v>
      </c>
      <c r="O30" s="38">
        <v>10.642369771081572</v>
      </c>
      <c r="P30" s="38">
        <v>19.587735493137568</v>
      </c>
      <c r="Q30" s="38">
        <v>9.2967671588044674</v>
      </c>
      <c r="R30" s="38">
        <v>7.6281999999999996</v>
      </c>
      <c r="S30" s="38">
        <v>12.168761239987516</v>
      </c>
      <c r="T30" s="38">
        <v>9.1210391293824653</v>
      </c>
      <c r="U30" s="38">
        <v>16.243344345897089</v>
      </c>
      <c r="V30" s="38" t="s">
        <v>271</v>
      </c>
      <c r="W30" s="38">
        <v>16.243344345897089</v>
      </c>
      <c r="X30" s="38">
        <v>9.2190999999999992</v>
      </c>
      <c r="Y30" s="38">
        <v>18.146929619044524</v>
      </c>
      <c r="Z30" s="38">
        <v>16.047694447554573</v>
      </c>
      <c r="AA30" s="38">
        <v>17.051440988449571</v>
      </c>
      <c r="AB30" s="38" t="s">
        <v>271</v>
      </c>
      <c r="AC30" s="38">
        <v>17.051440988449571</v>
      </c>
      <c r="AD30" s="38">
        <v>9.2190999999999992</v>
      </c>
      <c r="AE30" s="38">
        <v>18.146929619044524</v>
      </c>
      <c r="AF30" s="38">
        <v>16.973721665654427</v>
      </c>
      <c r="AG30" s="38">
        <v>10.226365036815261</v>
      </c>
      <c r="AH30" s="38" t="s">
        <v>271</v>
      </c>
      <c r="AI30" s="38">
        <v>10.226365036815261</v>
      </c>
      <c r="AJ30" s="38" t="s">
        <v>271</v>
      </c>
      <c r="AK30" s="38" t="s">
        <v>271</v>
      </c>
      <c r="AL30" s="38">
        <v>10.226365036815261</v>
      </c>
      <c r="AM30" s="38">
        <v>23.967312675461443</v>
      </c>
    </row>
    <row r="31" spans="1:39" hidden="1" outlineLevel="1">
      <c r="A31" s="9">
        <v>41153</v>
      </c>
      <c r="B31" s="38">
        <v>30.10414317146785</v>
      </c>
      <c r="C31" s="38">
        <v>30.900285556105835</v>
      </c>
      <c r="D31" s="38">
        <v>30.623573563919205</v>
      </c>
      <c r="E31" s="38">
        <v>30.928226539362338</v>
      </c>
      <c r="F31" s="38">
        <v>28.853387818644642</v>
      </c>
      <c r="G31" s="38">
        <v>34.860459488118053</v>
      </c>
      <c r="H31" s="38">
        <v>19.26133268970159</v>
      </c>
      <c r="I31" s="38">
        <v>31.009164868150265</v>
      </c>
      <c r="J31" s="38">
        <v>30.720813726216832</v>
      </c>
      <c r="K31" s="38">
        <v>31.038134568950976</v>
      </c>
      <c r="L31" s="38">
        <v>28.881548473808042</v>
      </c>
      <c r="M31" s="38">
        <v>34.884953999662585</v>
      </c>
      <c r="N31" s="38">
        <v>20.011526921697502</v>
      </c>
      <c r="O31" s="38">
        <v>12.364536072727271</v>
      </c>
      <c r="P31" s="38">
        <v>19.146420599448867</v>
      </c>
      <c r="Q31" s="38">
        <v>11.333536236865815</v>
      </c>
      <c r="R31" s="38">
        <v>14.9498</v>
      </c>
      <c r="S31" s="38">
        <v>12.578140581576628</v>
      </c>
      <c r="T31" s="38">
        <v>10.258115191908999</v>
      </c>
      <c r="U31" s="38">
        <v>16.621276556382156</v>
      </c>
      <c r="V31" s="38" t="s">
        <v>271</v>
      </c>
      <c r="W31" s="38">
        <v>16.621276556382156</v>
      </c>
      <c r="X31" s="38">
        <v>11.6374</v>
      </c>
      <c r="Y31" s="38">
        <v>25.343169627346594</v>
      </c>
      <c r="Z31" s="38">
        <v>14.545320335724242</v>
      </c>
      <c r="AA31" s="38">
        <v>17.716111248479443</v>
      </c>
      <c r="AB31" s="38" t="s">
        <v>271</v>
      </c>
      <c r="AC31" s="38">
        <v>17.716111248479443</v>
      </c>
      <c r="AD31" s="38">
        <v>11.6374</v>
      </c>
      <c r="AE31" s="38">
        <v>25.343169627346594</v>
      </c>
      <c r="AF31" s="38">
        <v>15.53229134562371</v>
      </c>
      <c r="AG31" s="38">
        <v>10.109915051463426</v>
      </c>
      <c r="AH31" s="38" t="s">
        <v>271</v>
      </c>
      <c r="AI31" s="38">
        <v>10.109915051463426</v>
      </c>
      <c r="AJ31" s="38" t="s">
        <v>271</v>
      </c>
      <c r="AK31" s="38" t="s">
        <v>271</v>
      </c>
      <c r="AL31" s="38">
        <v>10.109915051463426</v>
      </c>
      <c r="AM31" s="38">
        <v>23.595035428840568</v>
      </c>
    </row>
    <row r="32" spans="1:39" hidden="1" outlineLevel="1">
      <c r="A32" s="9">
        <v>41183</v>
      </c>
      <c r="B32" s="38">
        <v>31.825630037354021</v>
      </c>
      <c r="C32" s="38">
        <v>32.612514601217185</v>
      </c>
      <c r="D32" s="38">
        <v>31.847633465139829</v>
      </c>
      <c r="E32" s="38">
        <v>32.685617751844326</v>
      </c>
      <c r="F32" s="38">
        <v>32.579831261853336</v>
      </c>
      <c r="G32" s="38">
        <v>34.265946409736692</v>
      </c>
      <c r="H32" s="38">
        <v>19.432849092899964</v>
      </c>
      <c r="I32" s="38">
        <v>32.813527764002387</v>
      </c>
      <c r="J32" s="38">
        <v>31.944027437548183</v>
      </c>
      <c r="K32" s="38">
        <v>32.896554884839411</v>
      </c>
      <c r="L32" s="38">
        <v>32.641547618890066</v>
      </c>
      <c r="M32" s="38">
        <v>34.280505410292868</v>
      </c>
      <c r="N32" s="38">
        <v>20.591224463459294</v>
      </c>
      <c r="O32" s="38">
        <v>15.050878225510257</v>
      </c>
      <c r="P32" s="38">
        <v>23.662464317135811</v>
      </c>
      <c r="Q32" s="38">
        <v>14.202177980297174</v>
      </c>
      <c r="R32" s="38">
        <v>16.9999</v>
      </c>
      <c r="S32" s="38">
        <v>12.941000000000001</v>
      </c>
      <c r="T32" s="38">
        <v>13.694641746119613</v>
      </c>
      <c r="U32" s="38">
        <v>15.358269579052127</v>
      </c>
      <c r="V32" s="38" t="s">
        <v>271</v>
      </c>
      <c r="W32" s="38">
        <v>15.358269579052127</v>
      </c>
      <c r="X32" s="38">
        <v>17.518599999999999</v>
      </c>
      <c r="Y32" s="38">
        <v>18.839978894170855</v>
      </c>
      <c r="Z32" s="38">
        <v>15.102944880070801</v>
      </c>
      <c r="AA32" s="38">
        <v>16.264085363229558</v>
      </c>
      <c r="AB32" s="38" t="s">
        <v>271</v>
      </c>
      <c r="AC32" s="38">
        <v>16.264085363229558</v>
      </c>
      <c r="AD32" s="38">
        <v>17.518599999999999</v>
      </c>
      <c r="AE32" s="38">
        <v>18.973259669417601</v>
      </c>
      <c r="AF32" s="38">
        <v>16.060610347126236</v>
      </c>
      <c r="AG32" s="38">
        <v>10.465921094109799</v>
      </c>
      <c r="AH32" s="38" t="s">
        <v>271</v>
      </c>
      <c r="AI32" s="38">
        <v>10.465921094109799</v>
      </c>
      <c r="AJ32" s="38" t="s">
        <v>271</v>
      </c>
      <c r="AK32" s="38">
        <v>11.7766</v>
      </c>
      <c r="AL32" s="38">
        <v>10.4614370523297</v>
      </c>
      <c r="AM32" s="38">
        <v>24.357460308152579</v>
      </c>
    </row>
    <row r="33" spans="1:39" hidden="1" outlineLevel="1">
      <c r="A33" s="9">
        <v>41214</v>
      </c>
      <c r="B33" s="38">
        <v>32.545822422879816</v>
      </c>
      <c r="C33" s="38">
        <v>33.241097168867768</v>
      </c>
      <c r="D33" s="38">
        <v>31.598720841605587</v>
      </c>
      <c r="E33" s="38">
        <v>33.383890330031178</v>
      </c>
      <c r="F33" s="38">
        <v>34.802113714049362</v>
      </c>
      <c r="G33" s="38">
        <v>33.163563266943832</v>
      </c>
      <c r="H33" s="38">
        <v>23.058605841384765</v>
      </c>
      <c r="I33" s="38">
        <v>33.372491556415824</v>
      </c>
      <c r="J33" s="38">
        <v>31.689559395391772</v>
      </c>
      <c r="K33" s="38">
        <v>33.518443630384937</v>
      </c>
      <c r="L33" s="38">
        <v>34.856418408776669</v>
      </c>
      <c r="M33" s="38">
        <v>33.22432616244901</v>
      </c>
      <c r="N33" s="38">
        <v>24.105330568956106</v>
      </c>
      <c r="O33" s="38">
        <v>13.08106097276872</v>
      </c>
      <c r="P33" s="38">
        <v>21.645246208479808</v>
      </c>
      <c r="Q33" s="38">
        <v>12.0054</v>
      </c>
      <c r="R33" s="38">
        <v>13.6289</v>
      </c>
      <c r="S33" s="38">
        <v>10.2988</v>
      </c>
      <c r="T33" s="38">
        <v>12.2417</v>
      </c>
      <c r="U33" s="38">
        <v>15.279190391068061</v>
      </c>
      <c r="V33" s="38" t="s">
        <v>271</v>
      </c>
      <c r="W33" s="38">
        <v>15.279190391068061</v>
      </c>
      <c r="X33" s="38">
        <v>14.103999999999999</v>
      </c>
      <c r="Y33" s="38">
        <v>21.464489406590264</v>
      </c>
      <c r="Z33" s="38">
        <v>15.053458264071359</v>
      </c>
      <c r="AA33" s="38">
        <v>16.196362704733499</v>
      </c>
      <c r="AB33" s="38" t="s">
        <v>271</v>
      </c>
      <c r="AC33" s="38">
        <v>16.196362704733499</v>
      </c>
      <c r="AD33" s="38">
        <v>14.103999999999999</v>
      </c>
      <c r="AE33" s="38">
        <v>21.464489406590264</v>
      </c>
      <c r="AF33" s="38">
        <v>16.111109962390849</v>
      </c>
      <c r="AG33" s="38">
        <v>5.3020852741212208</v>
      </c>
      <c r="AH33" s="38" t="s">
        <v>271</v>
      </c>
      <c r="AI33" s="38">
        <v>5.3020852741212208</v>
      </c>
      <c r="AJ33" s="38" t="s">
        <v>271</v>
      </c>
      <c r="AK33" s="38" t="s">
        <v>271</v>
      </c>
      <c r="AL33" s="38">
        <v>5.3020852741212208</v>
      </c>
      <c r="AM33" s="38">
        <v>24.485964134899056</v>
      </c>
    </row>
    <row r="34" spans="1:39" hidden="1" outlineLevel="1">
      <c r="A34" s="9">
        <v>41244</v>
      </c>
      <c r="B34" s="38">
        <v>28.952725660198286</v>
      </c>
      <c r="C34" s="38">
        <v>29.786394459084192</v>
      </c>
      <c r="D34" s="38">
        <v>31.697126458904783</v>
      </c>
      <c r="E34" s="38">
        <v>29.675567505165471</v>
      </c>
      <c r="F34" s="38">
        <v>30.972610980677803</v>
      </c>
      <c r="G34" s="38">
        <v>28.481228184190122</v>
      </c>
      <c r="H34" s="38">
        <v>24.228729595026529</v>
      </c>
      <c r="I34" s="38">
        <v>29.823735955220776</v>
      </c>
      <c r="J34" s="38">
        <v>31.752046584175272</v>
      </c>
      <c r="K34" s="38">
        <v>29.71257817292279</v>
      </c>
      <c r="L34" s="38">
        <v>31.032432751663332</v>
      </c>
      <c r="M34" s="38">
        <v>28.481525020399644</v>
      </c>
      <c r="N34" s="38">
        <v>24.639742003863145</v>
      </c>
      <c r="O34" s="38">
        <v>14.839477725466137</v>
      </c>
      <c r="P34" s="38">
        <v>25.577467360898421</v>
      </c>
      <c r="Q34" s="38">
        <v>12.222531894900103</v>
      </c>
      <c r="R34" s="38">
        <v>12.945600000000001</v>
      </c>
      <c r="S34" s="38">
        <v>0</v>
      </c>
      <c r="T34" s="38">
        <v>9.5674642048430645</v>
      </c>
      <c r="U34" s="38">
        <v>17.411846513829577</v>
      </c>
      <c r="V34" s="38" t="s">
        <v>271</v>
      </c>
      <c r="W34" s="38">
        <v>17.411846513829577</v>
      </c>
      <c r="X34" s="38">
        <v>17.489000000000001</v>
      </c>
      <c r="Y34" s="38">
        <v>20.713863372307692</v>
      </c>
      <c r="Z34" s="38">
        <v>16.979666521457137</v>
      </c>
      <c r="AA34" s="38">
        <v>17.623835718094149</v>
      </c>
      <c r="AB34" s="38" t="s">
        <v>271</v>
      </c>
      <c r="AC34" s="38">
        <v>17.623835718094149</v>
      </c>
      <c r="AD34" s="38">
        <v>17.489000000000001</v>
      </c>
      <c r="AE34" s="38">
        <v>21.368052716715052</v>
      </c>
      <c r="AF34" s="38">
        <v>17.880579958337393</v>
      </c>
      <c r="AG34" s="38">
        <v>8.8109697443970063</v>
      </c>
      <c r="AH34" s="38" t="s">
        <v>271</v>
      </c>
      <c r="AI34" s="38">
        <v>8.8109697443970063</v>
      </c>
      <c r="AJ34" s="38" t="s">
        <v>271</v>
      </c>
      <c r="AK34" s="38">
        <v>10.521100000000001</v>
      </c>
      <c r="AL34" s="38">
        <v>8.75204150138822</v>
      </c>
      <c r="AM34" s="38">
        <v>21.335424005043052</v>
      </c>
    </row>
    <row r="35" spans="1:39" hidden="1" outlineLevel="1">
      <c r="A35" s="9">
        <v>41275</v>
      </c>
      <c r="B35" s="38">
        <v>29.136539833241521</v>
      </c>
      <c r="C35" s="38">
        <v>29.252695256690505</v>
      </c>
      <c r="D35" s="38">
        <v>32.376222396508787</v>
      </c>
      <c r="E35" s="38">
        <v>28.975240086444856</v>
      </c>
      <c r="F35" s="38">
        <v>32.610412063711927</v>
      </c>
      <c r="G35" s="38">
        <v>26.333171853509324</v>
      </c>
      <c r="H35" s="38">
        <v>24.472332493746102</v>
      </c>
      <c r="I35" s="38">
        <v>29.388321386317088</v>
      </c>
      <c r="J35" s="38">
        <v>32.446546620446654</v>
      </c>
      <c r="K35" s="38">
        <v>29.116243813295206</v>
      </c>
      <c r="L35" s="38">
        <v>32.713612857581673</v>
      </c>
      <c r="M35" s="38">
        <v>26.443883292923548</v>
      </c>
      <c r="N35" s="38">
        <v>26.412660032299105</v>
      </c>
      <c r="O35" s="38">
        <v>10.090703523063798</v>
      </c>
      <c r="P35" s="38">
        <v>20.32659103937393</v>
      </c>
      <c r="Q35" s="38">
        <v>9.3515406767987503</v>
      </c>
      <c r="R35" s="38">
        <v>8.5202000000000009</v>
      </c>
      <c r="S35" s="38">
        <v>9.2724999999999991</v>
      </c>
      <c r="T35" s="38">
        <v>10.403639244792052</v>
      </c>
      <c r="U35" s="38">
        <v>18.683333337580738</v>
      </c>
      <c r="V35" s="38" t="s">
        <v>271</v>
      </c>
      <c r="W35" s="38">
        <v>18.683333337580738</v>
      </c>
      <c r="X35" s="38">
        <v>24.888100000000001</v>
      </c>
      <c r="Y35" s="38">
        <v>20.058971925377673</v>
      </c>
      <c r="Z35" s="38">
        <v>17.654668018237302</v>
      </c>
      <c r="AA35" s="38">
        <v>19.394468178829715</v>
      </c>
      <c r="AB35" s="38" t="s">
        <v>271</v>
      </c>
      <c r="AC35" s="38">
        <v>19.394468178829715</v>
      </c>
      <c r="AD35" s="38">
        <v>24.888100000000001</v>
      </c>
      <c r="AE35" s="38">
        <v>20.058971925377673</v>
      </c>
      <c r="AF35" s="38">
        <v>18.464476912632712</v>
      </c>
      <c r="AG35" s="38">
        <v>3.8896999999999999</v>
      </c>
      <c r="AH35" s="38" t="s">
        <v>271</v>
      </c>
      <c r="AI35" s="38">
        <v>3.8896999999999999</v>
      </c>
      <c r="AJ35" s="38" t="s">
        <v>271</v>
      </c>
      <c r="AK35" s="38" t="s">
        <v>271</v>
      </c>
      <c r="AL35" s="38">
        <v>3.8896999999999999</v>
      </c>
      <c r="AM35" s="38">
        <v>24.528482287426279</v>
      </c>
    </row>
    <row r="36" spans="1:39" hidden="1" outlineLevel="1">
      <c r="A36" s="9">
        <v>41306</v>
      </c>
      <c r="B36" s="38">
        <v>31.264957217246625</v>
      </c>
      <c r="C36" s="38">
        <v>31.667269331783928</v>
      </c>
      <c r="D36" s="38">
        <v>31.532227903330067</v>
      </c>
      <c r="E36" s="38">
        <v>31.67884069450438</v>
      </c>
      <c r="F36" s="38">
        <v>31.630675515091411</v>
      </c>
      <c r="G36" s="38">
        <v>32.034899280158243</v>
      </c>
      <c r="H36" s="38">
        <v>23.992092144935953</v>
      </c>
      <c r="I36" s="38">
        <v>31.727361588142358</v>
      </c>
      <c r="J36" s="38">
        <v>31.6724728070566</v>
      </c>
      <c r="K36" s="38">
        <v>31.732005049157841</v>
      </c>
      <c r="L36" s="38">
        <v>31.630675515091411</v>
      </c>
      <c r="M36" s="38">
        <v>32.040815438295944</v>
      </c>
      <c r="N36" s="38">
        <v>25.694255412880793</v>
      </c>
      <c r="O36" s="38">
        <v>11.330246228055007</v>
      </c>
      <c r="P36" s="38">
        <v>16.501061302288001</v>
      </c>
      <c r="Q36" s="38">
        <v>9.6267999999999994</v>
      </c>
      <c r="R36" s="38" t="s">
        <v>271</v>
      </c>
      <c r="S36" s="38">
        <v>14.732400000000002</v>
      </c>
      <c r="T36" s="38">
        <v>9.2152999999999992</v>
      </c>
      <c r="U36" s="38">
        <v>16.378721715327515</v>
      </c>
      <c r="V36" s="38" t="s">
        <v>271</v>
      </c>
      <c r="W36" s="38">
        <v>16.378721715327515</v>
      </c>
      <c r="X36" s="38">
        <v>25.0823</v>
      </c>
      <c r="Y36" s="38">
        <v>24.631499999999996</v>
      </c>
      <c r="Z36" s="38">
        <v>14.805857403088064</v>
      </c>
      <c r="AA36" s="38">
        <v>18.087234844574564</v>
      </c>
      <c r="AB36" s="38" t="s">
        <v>271</v>
      </c>
      <c r="AC36" s="38">
        <v>18.087234844574564</v>
      </c>
      <c r="AD36" s="38">
        <v>25.0823</v>
      </c>
      <c r="AE36" s="38">
        <v>24.631499999999996</v>
      </c>
      <c r="AF36" s="38">
        <v>16.434379541408337</v>
      </c>
      <c r="AG36" s="38">
        <v>9.6845070758184466</v>
      </c>
      <c r="AH36" s="38" t="s">
        <v>271</v>
      </c>
      <c r="AI36" s="38">
        <v>9.6845070758184466</v>
      </c>
      <c r="AJ36" s="38" t="s">
        <v>271</v>
      </c>
      <c r="AK36" s="38" t="s">
        <v>271</v>
      </c>
      <c r="AL36" s="38">
        <v>9.6845070758184466</v>
      </c>
      <c r="AM36" s="38">
        <v>24.306808012076175</v>
      </c>
    </row>
    <row r="37" spans="1:39" hidden="1" outlineLevel="1">
      <c r="A37" s="9">
        <v>41334</v>
      </c>
      <c r="B37" s="38">
        <v>32.543323445002699</v>
      </c>
      <c r="C37" s="38">
        <v>33.029552020927042</v>
      </c>
      <c r="D37" s="38">
        <v>32.165337750475139</v>
      </c>
      <c r="E37" s="38">
        <v>33.118644603298975</v>
      </c>
      <c r="F37" s="38">
        <v>31.790434840927592</v>
      </c>
      <c r="G37" s="38">
        <v>34.909197558120688</v>
      </c>
      <c r="H37" s="38">
        <v>24.304530041294175</v>
      </c>
      <c r="I37" s="38">
        <v>33.060330763293592</v>
      </c>
      <c r="J37" s="38">
        <v>32.286377720753336</v>
      </c>
      <c r="K37" s="38">
        <v>33.139667295143084</v>
      </c>
      <c r="L37" s="38">
        <v>31.790434840927592</v>
      </c>
      <c r="M37" s="38">
        <v>34.9098809177015</v>
      </c>
      <c r="N37" s="38">
        <v>24.871604226492025</v>
      </c>
      <c r="O37" s="38">
        <v>10.139598870389005</v>
      </c>
      <c r="P37" s="38">
        <v>14.894207856191745</v>
      </c>
      <c r="Q37" s="38">
        <v>5.6660000000000004</v>
      </c>
      <c r="R37" s="38" t="s">
        <v>271</v>
      </c>
      <c r="S37" s="38">
        <v>11</v>
      </c>
      <c r="T37" s="38">
        <v>5.5716999999999999</v>
      </c>
      <c r="U37" s="38">
        <v>16.118063128949217</v>
      </c>
      <c r="V37" s="38" t="s">
        <v>271</v>
      </c>
      <c r="W37" s="38">
        <v>16.118063128949217</v>
      </c>
      <c r="X37" s="38">
        <v>22.702300000000001</v>
      </c>
      <c r="Y37" s="38">
        <v>15.283221419258352</v>
      </c>
      <c r="Z37" s="38">
        <v>16.016122426531499</v>
      </c>
      <c r="AA37" s="38">
        <v>19.020527543705832</v>
      </c>
      <c r="AB37" s="38" t="s">
        <v>271</v>
      </c>
      <c r="AC37" s="38">
        <v>19.020527543705832</v>
      </c>
      <c r="AD37" s="38">
        <v>22.702300000000001</v>
      </c>
      <c r="AE37" s="38">
        <v>20.788926953199216</v>
      </c>
      <c r="AF37" s="38">
        <v>18.622014336557275</v>
      </c>
      <c r="AG37" s="38">
        <v>7.4813000000000001</v>
      </c>
      <c r="AH37" s="38" t="s">
        <v>271</v>
      </c>
      <c r="AI37" s="38">
        <v>7.4813000000000001</v>
      </c>
      <c r="AJ37" s="38" t="s">
        <v>271</v>
      </c>
      <c r="AK37" s="38">
        <v>10.702500000000001</v>
      </c>
      <c r="AL37" s="38">
        <v>5.6855000000000002</v>
      </c>
      <c r="AM37" s="38">
        <v>24.182675144305342</v>
      </c>
    </row>
    <row r="38" spans="1:39" hidden="1" outlineLevel="1">
      <c r="A38" s="9">
        <v>41365</v>
      </c>
      <c r="B38" s="38">
        <v>29.878063966522905</v>
      </c>
      <c r="C38" s="38">
        <v>30.144910454845206</v>
      </c>
      <c r="D38" s="38">
        <v>34.845644668984804</v>
      </c>
      <c r="E38" s="38">
        <v>29.059614121597679</v>
      </c>
      <c r="F38" s="38">
        <v>26.403006534473022</v>
      </c>
      <c r="G38" s="38">
        <v>32.832909141618636</v>
      </c>
      <c r="H38" s="38">
        <v>20.552025437126591</v>
      </c>
      <c r="I38" s="38">
        <v>30.201715951558537</v>
      </c>
      <c r="J38" s="38">
        <v>34.882033286049982</v>
      </c>
      <c r="K38" s="38">
        <v>29.121032880982956</v>
      </c>
      <c r="L38" s="38">
        <v>26.403006534473022</v>
      </c>
      <c r="M38" s="38">
        <v>32.840528430228353</v>
      </c>
      <c r="N38" s="38">
        <v>22.05076891257778</v>
      </c>
      <c r="O38" s="38">
        <v>7.690947543481272</v>
      </c>
      <c r="P38" s="38">
        <v>19.769743785019166</v>
      </c>
      <c r="Q38" s="38">
        <v>5.0587999999999997</v>
      </c>
      <c r="R38" s="38" t="s">
        <v>271</v>
      </c>
      <c r="S38" s="38">
        <v>14.8996</v>
      </c>
      <c r="T38" s="38">
        <v>4.2797999999999998</v>
      </c>
      <c r="U38" s="38">
        <v>18.40825706936014</v>
      </c>
      <c r="V38" s="38" t="s">
        <v>271</v>
      </c>
      <c r="W38" s="38">
        <v>18.40825706936014</v>
      </c>
      <c r="X38" s="38">
        <v>16.970400000000001</v>
      </c>
      <c r="Y38" s="38">
        <v>20.502850142867612</v>
      </c>
      <c r="Z38" s="38">
        <v>18.500197809316187</v>
      </c>
      <c r="AA38" s="38">
        <v>19.465193381106459</v>
      </c>
      <c r="AB38" s="38" t="s">
        <v>271</v>
      </c>
      <c r="AC38" s="38">
        <v>19.465193381106459</v>
      </c>
      <c r="AD38" s="38">
        <v>16.970400000000001</v>
      </c>
      <c r="AE38" s="38">
        <v>22.274863394232888</v>
      </c>
      <c r="AF38" s="38">
        <v>19.762097225626405</v>
      </c>
      <c r="AG38" s="38">
        <v>8.6096000000000004</v>
      </c>
      <c r="AH38" s="38" t="s">
        <v>271</v>
      </c>
      <c r="AI38" s="38">
        <v>8.6096000000000004</v>
      </c>
      <c r="AJ38" s="38" t="s">
        <v>271</v>
      </c>
      <c r="AK38" s="38">
        <v>11.7202</v>
      </c>
      <c r="AL38" s="38">
        <v>8.2228999999999992</v>
      </c>
      <c r="AM38" s="38">
        <v>24.20376787481792</v>
      </c>
    </row>
    <row r="39" spans="1:39" hidden="1" outlineLevel="1">
      <c r="A39" s="9">
        <v>41395</v>
      </c>
      <c r="B39" s="38">
        <v>25.214331686665133</v>
      </c>
      <c r="C39" s="38">
        <v>25.284673172773427</v>
      </c>
      <c r="D39" s="38">
        <v>31.032252756135577</v>
      </c>
      <c r="E39" s="38">
        <v>24.901276208263692</v>
      </c>
      <c r="F39" s="38">
        <v>22.211394426159433</v>
      </c>
      <c r="G39" s="38">
        <v>28.904426897617515</v>
      </c>
      <c r="H39" s="38">
        <v>22.215594747792355</v>
      </c>
      <c r="I39" s="38">
        <v>25.2964064556053</v>
      </c>
      <c r="J39" s="38">
        <v>31.26211577974404</v>
      </c>
      <c r="K39" s="38">
        <v>24.903661133832717</v>
      </c>
      <c r="L39" s="38">
        <v>22.211394426159433</v>
      </c>
      <c r="M39" s="38">
        <v>28.904426897617515</v>
      </c>
      <c r="N39" s="38">
        <v>22.345804729475581</v>
      </c>
      <c r="O39" s="38">
        <v>13.743256464451877</v>
      </c>
      <c r="P39" s="38">
        <v>14.157350952579309</v>
      </c>
      <c r="Q39" s="38">
        <v>11.7362</v>
      </c>
      <c r="R39" s="38" t="s">
        <v>271</v>
      </c>
      <c r="S39" s="38" t="s">
        <v>271</v>
      </c>
      <c r="T39" s="38">
        <v>11.7362</v>
      </c>
      <c r="U39" s="38">
        <v>18.939044987251322</v>
      </c>
      <c r="V39" s="38" t="s">
        <v>271</v>
      </c>
      <c r="W39" s="38">
        <v>18.939044987251322</v>
      </c>
      <c r="X39" s="38">
        <v>18.080500000000001</v>
      </c>
      <c r="Y39" s="38">
        <v>20.157599999999999</v>
      </c>
      <c r="Z39" s="38">
        <v>18.775212654749499</v>
      </c>
      <c r="AA39" s="38">
        <v>18.939044987251322</v>
      </c>
      <c r="AB39" s="38" t="s">
        <v>271</v>
      </c>
      <c r="AC39" s="38">
        <v>18.939044987251322</v>
      </c>
      <c r="AD39" s="38">
        <v>18.080500000000001</v>
      </c>
      <c r="AE39" s="38">
        <v>20.157599999999999</v>
      </c>
      <c r="AF39" s="38">
        <v>18.775212654749499</v>
      </c>
      <c r="AG39" s="38" t="s">
        <v>271</v>
      </c>
      <c r="AH39" s="38" t="s">
        <v>271</v>
      </c>
      <c r="AI39" s="38" t="s">
        <v>271</v>
      </c>
      <c r="AJ39" s="38" t="s">
        <v>271</v>
      </c>
      <c r="AK39" s="38" t="s">
        <v>271</v>
      </c>
      <c r="AL39" s="38" t="s">
        <v>271</v>
      </c>
      <c r="AM39" s="38">
        <v>24.65535354228766</v>
      </c>
    </row>
    <row r="40" spans="1:39" hidden="1" outlineLevel="1">
      <c r="A40" s="9">
        <v>41426</v>
      </c>
      <c r="B40" s="38">
        <v>28.852800940504483</v>
      </c>
      <c r="C40" s="38">
        <v>29.141288777534715</v>
      </c>
      <c r="D40" s="38">
        <v>31.329106009824166</v>
      </c>
      <c r="E40" s="38">
        <v>28.952789346545408</v>
      </c>
      <c r="F40" s="38">
        <v>27.609613729949249</v>
      </c>
      <c r="G40" s="38">
        <v>30.872975475924974</v>
      </c>
      <c r="H40" s="38">
        <v>23.542896764292511</v>
      </c>
      <c r="I40" s="38">
        <v>29.157662883874416</v>
      </c>
      <c r="J40" s="38">
        <v>31.47720302123626</v>
      </c>
      <c r="K40" s="38">
        <v>28.959183823227971</v>
      </c>
      <c r="L40" s="38">
        <v>27.609613729949249</v>
      </c>
      <c r="M40" s="38">
        <v>30.872975475924974</v>
      </c>
      <c r="N40" s="38">
        <v>23.717171878986893</v>
      </c>
      <c r="O40" s="38">
        <v>12.59773541177533</v>
      </c>
      <c r="P40" s="38">
        <v>12.193612369554113</v>
      </c>
      <c r="Q40" s="38">
        <v>13.252820611048612</v>
      </c>
      <c r="R40" s="38" t="s">
        <v>271</v>
      </c>
      <c r="S40" s="38" t="s">
        <v>271</v>
      </c>
      <c r="T40" s="38">
        <v>13.252820611048612</v>
      </c>
      <c r="U40" s="38">
        <v>18.248704326140341</v>
      </c>
      <c r="V40" s="38" t="s">
        <v>271</v>
      </c>
      <c r="W40" s="38">
        <v>18.248704326140341</v>
      </c>
      <c r="X40" s="38">
        <v>16</v>
      </c>
      <c r="Y40" s="38">
        <v>18.804736845291664</v>
      </c>
      <c r="Z40" s="38">
        <v>18.202962739344883</v>
      </c>
      <c r="AA40" s="38">
        <v>18.919774123439762</v>
      </c>
      <c r="AB40" s="38" t="s">
        <v>271</v>
      </c>
      <c r="AC40" s="38">
        <v>18.919774123439762</v>
      </c>
      <c r="AD40" s="38">
        <v>16</v>
      </c>
      <c r="AE40" s="38">
        <v>18.804736845291664</v>
      </c>
      <c r="AF40" s="38">
        <v>18.943683034474471</v>
      </c>
      <c r="AG40" s="38">
        <v>11.899532460386665</v>
      </c>
      <c r="AH40" s="38" t="s">
        <v>271</v>
      </c>
      <c r="AI40" s="38">
        <v>11.899532460386665</v>
      </c>
      <c r="AJ40" s="38" t="s">
        <v>271</v>
      </c>
      <c r="AK40" s="38" t="s">
        <v>271</v>
      </c>
      <c r="AL40" s="38">
        <v>11.899532460386665</v>
      </c>
      <c r="AM40" s="38">
        <v>23.524957208966825</v>
      </c>
    </row>
    <row r="41" spans="1:39" hidden="1" outlineLevel="1">
      <c r="A41" s="9">
        <v>41456</v>
      </c>
      <c r="B41" s="38">
        <v>30.712877994296839</v>
      </c>
      <c r="C41" s="38">
        <v>31.106691629105459</v>
      </c>
      <c r="D41" s="38">
        <v>29.834444640318225</v>
      </c>
      <c r="E41" s="38">
        <v>31.186842798665037</v>
      </c>
      <c r="F41" s="38">
        <v>31.806739454267241</v>
      </c>
      <c r="G41" s="38">
        <v>31.009029898979325</v>
      </c>
      <c r="H41" s="38">
        <v>22.893209013774246</v>
      </c>
      <c r="I41" s="38">
        <v>31.133947684986374</v>
      </c>
      <c r="J41" s="38">
        <v>29.860638937362229</v>
      </c>
      <c r="K41" s="38">
        <v>31.213642550995079</v>
      </c>
      <c r="L41" s="38">
        <v>31.817453521260248</v>
      </c>
      <c r="M41" s="38">
        <v>31.051138527158276</v>
      </c>
      <c r="N41" s="38">
        <v>22.914302219392425</v>
      </c>
      <c r="O41" s="38">
        <v>15.578587912459751</v>
      </c>
      <c r="P41" s="38">
        <v>26.44271434700315</v>
      </c>
      <c r="Q41" s="38">
        <v>11.771100000000001</v>
      </c>
      <c r="R41" s="38">
        <v>12.989999999999998</v>
      </c>
      <c r="S41" s="38">
        <v>11.558999999999999</v>
      </c>
      <c r="T41" s="38">
        <v>8.8897999999999993</v>
      </c>
      <c r="U41" s="38">
        <v>19.964281154844123</v>
      </c>
      <c r="V41" s="38" t="s">
        <v>271</v>
      </c>
      <c r="W41" s="38">
        <v>19.964281154844123</v>
      </c>
      <c r="X41" s="38">
        <v>16</v>
      </c>
      <c r="Y41" s="38">
        <v>28.374464384642359</v>
      </c>
      <c r="Z41" s="38">
        <v>18.924378329706204</v>
      </c>
      <c r="AA41" s="38">
        <v>20.213419588394263</v>
      </c>
      <c r="AB41" s="38" t="s">
        <v>271</v>
      </c>
      <c r="AC41" s="38">
        <v>20.213419588394263</v>
      </c>
      <c r="AD41" s="38">
        <v>16</v>
      </c>
      <c r="AE41" s="38">
        <v>28.374464384642359</v>
      </c>
      <c r="AF41" s="38">
        <v>19.177772316103326</v>
      </c>
      <c r="AG41" s="38">
        <v>9.4061000000000003</v>
      </c>
      <c r="AH41" s="38" t="s">
        <v>271</v>
      </c>
      <c r="AI41" s="38">
        <v>9.4061000000000003</v>
      </c>
      <c r="AJ41" s="38" t="s">
        <v>271</v>
      </c>
      <c r="AK41" s="38" t="s">
        <v>271</v>
      </c>
      <c r="AL41" s="38">
        <v>9.4061000000000003</v>
      </c>
      <c r="AM41" s="38">
        <v>23.96316402015556</v>
      </c>
    </row>
    <row r="42" spans="1:39" hidden="1" outlineLevel="1">
      <c r="A42" s="9">
        <v>41487</v>
      </c>
      <c r="B42" s="38">
        <v>28.803648150029122</v>
      </c>
      <c r="C42" s="38">
        <v>29.082379979525296</v>
      </c>
      <c r="D42" s="38">
        <v>30.860412919015001</v>
      </c>
      <c r="E42" s="38">
        <v>28.981821677325325</v>
      </c>
      <c r="F42" s="38">
        <v>27.91750925674301</v>
      </c>
      <c r="G42" s="38">
        <v>30.658143523427913</v>
      </c>
      <c r="H42" s="38">
        <v>22.91010593186305</v>
      </c>
      <c r="I42" s="38">
        <v>29.089733504601199</v>
      </c>
      <c r="J42" s="38">
        <v>30.936355300327428</v>
      </c>
      <c r="K42" s="38">
        <v>28.986140020036636</v>
      </c>
      <c r="L42" s="38">
        <v>27.91750925674301</v>
      </c>
      <c r="M42" s="38">
        <v>30.65843227465508</v>
      </c>
      <c r="N42" s="38">
        <v>23.049178693835504</v>
      </c>
      <c r="O42" s="38">
        <v>18.116556503232328</v>
      </c>
      <c r="P42" s="38">
        <v>21.684613080014614</v>
      </c>
      <c r="Q42" s="38">
        <v>11.332100000000001</v>
      </c>
      <c r="R42" s="38" t="s">
        <v>271</v>
      </c>
      <c r="S42" s="38">
        <v>14</v>
      </c>
      <c r="T42" s="38">
        <v>11.2319</v>
      </c>
      <c r="U42" s="38">
        <v>16.532069835755944</v>
      </c>
      <c r="V42" s="38" t="s">
        <v>271</v>
      </c>
      <c r="W42" s="38">
        <v>16.532069835755944</v>
      </c>
      <c r="X42" s="38">
        <v>10.7044</v>
      </c>
      <c r="Y42" s="38">
        <v>18.101410483137798</v>
      </c>
      <c r="Z42" s="38">
        <v>17.912748607452539</v>
      </c>
      <c r="AA42" s="38">
        <v>18.211346903589707</v>
      </c>
      <c r="AB42" s="38" t="s">
        <v>271</v>
      </c>
      <c r="AC42" s="38">
        <v>18.211346903589707</v>
      </c>
      <c r="AD42" s="38">
        <v>18.462599999999998</v>
      </c>
      <c r="AE42" s="38">
        <v>20.300742965471546</v>
      </c>
      <c r="AF42" s="38">
        <v>17.940697824240541</v>
      </c>
      <c r="AG42" s="38">
        <v>10.478899999999999</v>
      </c>
      <c r="AH42" s="38" t="s">
        <v>271</v>
      </c>
      <c r="AI42" s="38">
        <v>10.478899999999999</v>
      </c>
      <c r="AJ42" s="38">
        <v>10.102600000000001</v>
      </c>
      <c r="AK42" s="38">
        <v>12</v>
      </c>
      <c r="AL42" s="38">
        <v>14.3277</v>
      </c>
      <c r="AM42" s="38">
        <v>23.829103538199821</v>
      </c>
    </row>
    <row r="43" spans="1:39" hidden="1" outlineLevel="1">
      <c r="A43" s="9">
        <v>41518</v>
      </c>
      <c r="B43" s="38">
        <v>28.157921982440531</v>
      </c>
      <c r="C43" s="38">
        <v>28.388693167924785</v>
      </c>
      <c r="D43" s="38">
        <v>28.89531662883995</v>
      </c>
      <c r="E43" s="38">
        <v>28.363234307513192</v>
      </c>
      <c r="F43" s="38">
        <v>26.76837480913829</v>
      </c>
      <c r="G43" s="38">
        <v>30.977649737033637</v>
      </c>
      <c r="H43" s="38">
        <v>20.379798869087534</v>
      </c>
      <c r="I43" s="38">
        <v>28.394359468643124</v>
      </c>
      <c r="J43" s="38">
        <v>28.947568935046359</v>
      </c>
      <c r="K43" s="38">
        <v>28.366865474077315</v>
      </c>
      <c r="L43" s="38">
        <v>26.768374765109957</v>
      </c>
      <c r="M43" s="38">
        <v>30.977649737033637</v>
      </c>
      <c r="N43" s="38">
        <v>20.466840176659339</v>
      </c>
      <c r="O43" s="38">
        <v>20.819975909462251</v>
      </c>
      <c r="P43" s="38">
        <v>24.272357116911071</v>
      </c>
      <c r="Q43" s="38">
        <v>12.184900000000001</v>
      </c>
      <c r="R43" s="38">
        <v>10</v>
      </c>
      <c r="S43" s="38" t="s">
        <v>271</v>
      </c>
      <c r="T43" s="38">
        <v>12.187900000000001</v>
      </c>
      <c r="U43" s="38">
        <v>20.033756041336549</v>
      </c>
      <c r="V43" s="38" t="s">
        <v>271</v>
      </c>
      <c r="W43" s="38">
        <v>20.033756041336549</v>
      </c>
      <c r="X43" s="38">
        <v>24.845600000000001</v>
      </c>
      <c r="Y43" s="38">
        <v>21.914326030357859</v>
      </c>
      <c r="Z43" s="38">
        <v>17.877390301184111</v>
      </c>
      <c r="AA43" s="38">
        <v>20.0547021051276</v>
      </c>
      <c r="AB43" s="38" t="s">
        <v>271</v>
      </c>
      <c r="AC43" s="38">
        <v>20.0547021051276</v>
      </c>
      <c r="AD43" s="38">
        <v>24.845600000000001</v>
      </c>
      <c r="AE43" s="38">
        <v>21.914326030357859</v>
      </c>
      <c r="AF43" s="38">
        <v>17.904176240433976</v>
      </c>
      <c r="AG43" s="38">
        <v>5</v>
      </c>
      <c r="AH43" s="38" t="s">
        <v>271</v>
      </c>
      <c r="AI43" s="38">
        <v>5</v>
      </c>
      <c r="AJ43" s="38" t="s">
        <v>271</v>
      </c>
      <c r="AK43" s="38" t="s">
        <v>271</v>
      </c>
      <c r="AL43" s="38">
        <v>5</v>
      </c>
      <c r="AM43" s="38">
        <v>24.217319277926837</v>
      </c>
    </row>
    <row r="44" spans="1:39" hidden="1" outlineLevel="1">
      <c r="A44" s="9">
        <v>41548</v>
      </c>
      <c r="B44" s="38">
        <v>28.194273624416731</v>
      </c>
      <c r="C44" s="38">
        <v>28.506348821425536</v>
      </c>
      <c r="D44" s="38">
        <v>30.456792580876304</v>
      </c>
      <c r="E44" s="38">
        <v>28.387504031535563</v>
      </c>
      <c r="F44" s="38">
        <v>26.389252993053834</v>
      </c>
      <c r="G44" s="38">
        <v>31.346992970011144</v>
      </c>
      <c r="H44" s="38">
        <v>22.562481249543438</v>
      </c>
      <c r="I44" s="38">
        <v>28.574500963035408</v>
      </c>
      <c r="J44" s="38">
        <v>30.445084828624843</v>
      </c>
      <c r="K44" s="38">
        <v>28.461141636387293</v>
      </c>
      <c r="L44" s="38">
        <v>26.389252993053834</v>
      </c>
      <c r="M44" s="38">
        <v>31.544293994400803</v>
      </c>
      <c r="N44" s="38">
        <v>22.689370412833938</v>
      </c>
      <c r="O44" s="38">
        <v>14.182611640585563</v>
      </c>
      <c r="P44" s="38">
        <v>31.681145356723032</v>
      </c>
      <c r="Q44" s="38">
        <v>11.897600000000001</v>
      </c>
      <c r="R44" s="38" t="s">
        <v>271</v>
      </c>
      <c r="S44" s="38">
        <v>11.863200000000001</v>
      </c>
      <c r="T44" s="38">
        <v>12.4757</v>
      </c>
      <c r="U44" s="38">
        <v>18.833438119775916</v>
      </c>
      <c r="V44" s="38" t="s">
        <v>271</v>
      </c>
      <c r="W44" s="38">
        <v>18.833438119775916</v>
      </c>
      <c r="X44" s="38">
        <v>20.066400000000002</v>
      </c>
      <c r="Y44" s="38">
        <v>22.108168869405915</v>
      </c>
      <c r="Z44" s="38">
        <v>17.926237947486122</v>
      </c>
      <c r="AA44" s="38">
        <v>19.440897275555798</v>
      </c>
      <c r="AB44" s="38" t="s">
        <v>271</v>
      </c>
      <c r="AC44" s="38">
        <v>19.440897275555798</v>
      </c>
      <c r="AD44" s="38">
        <v>22.234400000000001</v>
      </c>
      <c r="AE44" s="38">
        <v>22.108168869405915</v>
      </c>
      <c r="AF44" s="38">
        <v>18.142188425904269</v>
      </c>
      <c r="AG44" s="38">
        <v>13.2058</v>
      </c>
      <c r="AH44" s="38" t="s">
        <v>271</v>
      </c>
      <c r="AI44" s="38">
        <v>13.2058</v>
      </c>
      <c r="AJ44" s="38">
        <v>14</v>
      </c>
      <c r="AK44" s="38" t="s">
        <v>271</v>
      </c>
      <c r="AL44" s="38">
        <v>8.5076999999999998</v>
      </c>
      <c r="AM44" s="38">
        <v>24.519470004661432</v>
      </c>
    </row>
    <row r="45" spans="1:39" hidden="1" outlineLevel="1">
      <c r="A45" s="9">
        <v>41579</v>
      </c>
      <c r="B45" s="38">
        <v>30.43586031239516</v>
      </c>
      <c r="C45" s="38">
        <v>30.856878734697737</v>
      </c>
      <c r="D45" s="38">
        <v>29.228385635830865</v>
      </c>
      <c r="E45" s="38">
        <v>30.950621180094046</v>
      </c>
      <c r="F45" s="38">
        <v>30.234356501649835</v>
      </c>
      <c r="G45" s="38">
        <v>32.259428210459141</v>
      </c>
      <c r="H45" s="38">
        <v>21.367626149421749</v>
      </c>
      <c r="I45" s="38">
        <v>30.913951883128068</v>
      </c>
      <c r="J45" s="38">
        <v>29.273254629481382</v>
      </c>
      <c r="K45" s="38">
        <v>31.00812307484167</v>
      </c>
      <c r="L45" s="38">
        <v>30.302317204316804</v>
      </c>
      <c r="M45" s="38">
        <v>32.263736810685081</v>
      </c>
      <c r="N45" s="38">
        <v>21.779144711275965</v>
      </c>
      <c r="O45" s="38">
        <v>8.0916602568022018</v>
      </c>
      <c r="P45" s="38">
        <v>20.748498702537685</v>
      </c>
      <c r="Q45" s="38">
        <v>6.4560000000000004</v>
      </c>
      <c r="R45" s="38">
        <v>0</v>
      </c>
      <c r="S45" s="38">
        <v>14.208600000000001</v>
      </c>
      <c r="T45" s="38">
        <v>12.727500000000001</v>
      </c>
      <c r="U45" s="38">
        <v>17.679838152922773</v>
      </c>
      <c r="V45" s="38" t="s">
        <v>271</v>
      </c>
      <c r="W45" s="38">
        <v>17.679838152922773</v>
      </c>
      <c r="X45" s="38">
        <v>24.299800000000001</v>
      </c>
      <c r="Y45" s="38">
        <v>17.709399999999999</v>
      </c>
      <c r="Z45" s="38">
        <v>15.365815124948309</v>
      </c>
      <c r="AA45" s="38">
        <v>17.79939316671792</v>
      </c>
      <c r="AB45" s="38" t="s">
        <v>271</v>
      </c>
      <c r="AC45" s="38">
        <v>17.79939316671792</v>
      </c>
      <c r="AD45" s="38">
        <v>24.299800000000001</v>
      </c>
      <c r="AE45" s="38">
        <v>17.709399999999999</v>
      </c>
      <c r="AF45" s="38">
        <v>15.517809170571665</v>
      </c>
      <c r="AG45" s="38">
        <v>4.7885999999999997</v>
      </c>
      <c r="AH45" s="38" t="s">
        <v>271</v>
      </c>
      <c r="AI45" s="38">
        <v>4.7885999999999997</v>
      </c>
      <c r="AJ45" s="38" t="s">
        <v>271</v>
      </c>
      <c r="AK45" s="38" t="s">
        <v>271</v>
      </c>
      <c r="AL45" s="38">
        <v>4.7885999999999997</v>
      </c>
      <c r="AM45" s="38">
        <v>24.578401687967855</v>
      </c>
    </row>
    <row r="46" spans="1:39" hidden="1" outlineLevel="1">
      <c r="A46" s="9">
        <v>41609</v>
      </c>
      <c r="B46" s="38">
        <v>26.622290919178695</v>
      </c>
      <c r="C46" s="38">
        <v>26.814999824897249</v>
      </c>
      <c r="D46" s="38">
        <v>25.038375900355444</v>
      </c>
      <c r="E46" s="38">
        <v>26.928547491188024</v>
      </c>
      <c r="F46" s="38">
        <v>27.047240892799962</v>
      </c>
      <c r="G46" s="38">
        <v>27.098136123035854</v>
      </c>
      <c r="H46" s="38">
        <v>19.715752946264203</v>
      </c>
      <c r="I46" s="38">
        <v>26.890022794226162</v>
      </c>
      <c r="J46" s="38">
        <v>25.116863963281297</v>
      </c>
      <c r="K46" s="38">
        <v>27.00313571357233</v>
      </c>
      <c r="L46" s="38">
        <v>27.056081646857134</v>
      </c>
      <c r="M46" s="38">
        <v>27.237579104265951</v>
      </c>
      <c r="N46" s="38">
        <v>19.804946620019908</v>
      </c>
      <c r="O46" s="38">
        <v>11.779076480908714</v>
      </c>
      <c r="P46" s="38">
        <v>14.600084240327146</v>
      </c>
      <c r="Q46" s="38">
        <v>11.498900000000001</v>
      </c>
      <c r="R46" s="38">
        <v>18.053699999999999</v>
      </c>
      <c r="S46" s="38">
        <v>10.648099999999999</v>
      </c>
      <c r="T46" s="38">
        <v>12.615199999999998</v>
      </c>
      <c r="U46" s="38">
        <v>18.890123283637912</v>
      </c>
      <c r="V46" s="38" t="s">
        <v>271</v>
      </c>
      <c r="W46" s="38">
        <v>18.890123283637912</v>
      </c>
      <c r="X46" s="38">
        <v>24.107500000000002</v>
      </c>
      <c r="Y46" s="38">
        <v>20.148800000000001</v>
      </c>
      <c r="Z46" s="38">
        <v>16.937887692487806</v>
      </c>
      <c r="AA46" s="38">
        <v>19.003790257140128</v>
      </c>
      <c r="AB46" s="38" t="s">
        <v>271</v>
      </c>
      <c r="AC46" s="38">
        <v>19.003790257140128</v>
      </c>
      <c r="AD46" s="38">
        <v>24.1754</v>
      </c>
      <c r="AE46" s="38">
        <v>20.5351</v>
      </c>
      <c r="AF46" s="38">
        <v>17.034388623696152</v>
      </c>
      <c r="AG46" s="38">
        <v>12.4251</v>
      </c>
      <c r="AH46" s="38" t="s">
        <v>271</v>
      </c>
      <c r="AI46" s="38">
        <v>12.4251</v>
      </c>
      <c r="AJ46" s="38">
        <v>14.930300000000001</v>
      </c>
      <c r="AK46" s="38">
        <v>15.6655</v>
      </c>
      <c r="AL46" s="38">
        <v>8</v>
      </c>
      <c r="AM46" s="38">
        <v>23.416773322402111</v>
      </c>
    </row>
    <row r="47" spans="1:39" hidden="1" outlineLevel="1">
      <c r="A47" s="9">
        <v>41640</v>
      </c>
      <c r="B47" s="38">
        <v>28.381165885384046</v>
      </c>
      <c r="C47" s="38">
        <v>28.645966275784588</v>
      </c>
      <c r="D47" s="38">
        <v>25.462293749310785</v>
      </c>
      <c r="E47" s="38">
        <v>29.005580875606977</v>
      </c>
      <c r="F47" s="38">
        <v>27.928460016784623</v>
      </c>
      <c r="G47" s="38">
        <v>30.697658477776045</v>
      </c>
      <c r="H47" s="38">
        <v>21.053466398458468</v>
      </c>
      <c r="I47" s="38">
        <v>28.651240781646358</v>
      </c>
      <c r="J47" s="38">
        <v>25.467744678033647</v>
      </c>
      <c r="K47" s="38">
        <v>29.009122215018763</v>
      </c>
      <c r="L47" s="38">
        <v>27.928460016784623</v>
      </c>
      <c r="M47" s="38">
        <v>30.697658477776045</v>
      </c>
      <c r="N47" s="38">
        <v>21.191079367094542</v>
      </c>
      <c r="O47" s="38">
        <v>20.001076196403012</v>
      </c>
      <c r="P47" s="38">
        <v>24.343378347849239</v>
      </c>
      <c r="Q47" s="38">
        <v>0.46700000000000003</v>
      </c>
      <c r="R47" s="38" t="s">
        <v>271</v>
      </c>
      <c r="S47" s="38" t="s">
        <v>271</v>
      </c>
      <c r="T47" s="38">
        <v>0.46700000000000003</v>
      </c>
      <c r="U47" s="38">
        <v>17.666879406293649</v>
      </c>
      <c r="V47" s="38" t="s">
        <v>271</v>
      </c>
      <c r="W47" s="38">
        <v>17.666879406293649</v>
      </c>
      <c r="X47" s="38">
        <v>24.693400000000004</v>
      </c>
      <c r="Y47" s="38">
        <v>17.370557015297834</v>
      </c>
      <c r="Z47" s="38">
        <v>14.379396172905164</v>
      </c>
      <c r="AA47" s="38">
        <v>19.312130858267331</v>
      </c>
      <c r="AB47" s="38" t="s">
        <v>271</v>
      </c>
      <c r="AC47" s="38">
        <v>19.312130858267331</v>
      </c>
      <c r="AD47" s="38">
        <v>24.693400000000004</v>
      </c>
      <c r="AE47" s="38">
        <v>17.370557015297834</v>
      </c>
      <c r="AF47" s="38">
        <v>16.345743509337261</v>
      </c>
      <c r="AG47" s="38">
        <v>7.9</v>
      </c>
      <c r="AH47" s="38" t="s">
        <v>271</v>
      </c>
      <c r="AI47" s="38">
        <v>7.9</v>
      </c>
      <c r="AJ47" s="38" t="s">
        <v>271</v>
      </c>
      <c r="AK47" s="38" t="s">
        <v>271</v>
      </c>
      <c r="AL47" s="38">
        <v>7.9</v>
      </c>
      <c r="AM47" s="38">
        <v>24.883025640670404</v>
      </c>
    </row>
    <row r="48" spans="1:39" hidden="1" outlineLevel="1">
      <c r="A48" s="9">
        <v>41671</v>
      </c>
      <c r="B48" s="38">
        <v>31.282139630880376</v>
      </c>
      <c r="C48" s="38">
        <v>31.730704141861622</v>
      </c>
      <c r="D48" s="38">
        <v>25.721920157331478</v>
      </c>
      <c r="E48" s="38">
        <v>32.372513725688741</v>
      </c>
      <c r="F48" s="38">
        <v>32.658807151782483</v>
      </c>
      <c r="G48" s="38">
        <v>32.491614338066455</v>
      </c>
      <c r="H48" s="38">
        <v>20.664609799918864</v>
      </c>
      <c r="I48" s="38">
        <v>31.772889874505506</v>
      </c>
      <c r="J48" s="38">
        <v>25.726959760906176</v>
      </c>
      <c r="K48" s="38">
        <v>32.417111752694915</v>
      </c>
      <c r="L48" s="38">
        <v>32.689148937932636</v>
      </c>
      <c r="M48" s="38">
        <v>32.491614338066455</v>
      </c>
      <c r="N48" s="38">
        <v>21.53469700354843</v>
      </c>
      <c r="O48" s="38">
        <v>13.984804465330791</v>
      </c>
      <c r="P48" s="38">
        <v>24.58026961256137</v>
      </c>
      <c r="Q48" s="38">
        <v>11.663872631242679</v>
      </c>
      <c r="R48" s="38">
        <v>15.1</v>
      </c>
      <c r="S48" s="38" t="s">
        <v>271</v>
      </c>
      <c r="T48" s="38">
        <v>9.1068440094348375</v>
      </c>
      <c r="U48" s="38">
        <v>19.647447728505682</v>
      </c>
      <c r="V48" s="38" t="s">
        <v>271</v>
      </c>
      <c r="W48" s="38">
        <v>19.647447728505682</v>
      </c>
      <c r="X48" s="38">
        <v>25.084199999999999</v>
      </c>
      <c r="Y48" s="38">
        <v>21.542885398209126</v>
      </c>
      <c r="Z48" s="38">
        <v>16.196242496086992</v>
      </c>
      <c r="AA48" s="38">
        <v>20.818210263986145</v>
      </c>
      <c r="AB48" s="38" t="s">
        <v>271</v>
      </c>
      <c r="AC48" s="38">
        <v>20.818210263986145</v>
      </c>
      <c r="AD48" s="38">
        <v>25.084199999999999</v>
      </c>
      <c r="AE48" s="38">
        <v>21.542885398209126</v>
      </c>
      <c r="AF48" s="38">
        <v>17.590698116361562</v>
      </c>
      <c r="AG48" s="38">
        <v>10.3202</v>
      </c>
      <c r="AH48" s="38" t="s">
        <v>271</v>
      </c>
      <c r="AI48" s="38">
        <v>10.3202</v>
      </c>
      <c r="AJ48" s="38" t="s">
        <v>271</v>
      </c>
      <c r="AK48" s="38" t="s">
        <v>271</v>
      </c>
      <c r="AL48" s="38">
        <v>10.3202</v>
      </c>
      <c r="AM48" s="38">
        <v>24.684989665633243</v>
      </c>
    </row>
    <row r="49" spans="1:39" hidden="1" outlineLevel="1">
      <c r="A49" s="9">
        <v>41699</v>
      </c>
      <c r="B49" s="38">
        <v>29.495884235714868</v>
      </c>
      <c r="C49" s="38">
        <v>29.810193486759086</v>
      </c>
      <c r="D49" s="38">
        <v>27.193276050212869</v>
      </c>
      <c r="E49" s="38">
        <v>30.267632789506965</v>
      </c>
      <c r="F49" s="38">
        <v>29.409399140329676</v>
      </c>
      <c r="G49" s="38">
        <v>32.21323578996644</v>
      </c>
      <c r="H49" s="38">
        <v>23.584765330027626</v>
      </c>
      <c r="I49" s="38">
        <v>29.829651901980593</v>
      </c>
      <c r="J49" s="38">
        <v>27.233920434661904</v>
      </c>
      <c r="K49" s="38">
        <v>30.279750175536016</v>
      </c>
      <c r="L49" s="38">
        <v>29.409399140329676</v>
      </c>
      <c r="M49" s="38">
        <v>32.215459851484376</v>
      </c>
      <c r="N49" s="38">
        <v>24.051333999746323</v>
      </c>
      <c r="O49" s="38">
        <v>19.13210873275537</v>
      </c>
      <c r="P49" s="38">
        <v>22.467703058925473</v>
      </c>
      <c r="Q49" s="38">
        <v>11.4969</v>
      </c>
      <c r="R49" s="38" t="s">
        <v>271</v>
      </c>
      <c r="S49" s="38">
        <v>14.9145</v>
      </c>
      <c r="T49" s="38">
        <v>11.2453</v>
      </c>
      <c r="U49" s="38">
        <v>17.21680311509871</v>
      </c>
      <c r="V49" s="38" t="s">
        <v>271</v>
      </c>
      <c r="W49" s="38">
        <v>17.21680311509871</v>
      </c>
      <c r="X49" s="38">
        <v>21.6129</v>
      </c>
      <c r="Y49" s="38">
        <v>18.4696</v>
      </c>
      <c r="Z49" s="38">
        <v>16.590842408906475</v>
      </c>
      <c r="AA49" s="38">
        <v>18.070387792743603</v>
      </c>
      <c r="AB49" s="38" t="s">
        <v>271</v>
      </c>
      <c r="AC49" s="38">
        <v>18.070387792743603</v>
      </c>
      <c r="AD49" s="38">
        <v>21.6129</v>
      </c>
      <c r="AE49" s="38">
        <v>19.680599999999998</v>
      </c>
      <c r="AF49" s="38">
        <v>17.39391743233276</v>
      </c>
      <c r="AG49" s="38">
        <v>9.1938999999999993</v>
      </c>
      <c r="AH49" s="38" t="s">
        <v>271</v>
      </c>
      <c r="AI49" s="38">
        <v>9.1938999999999993</v>
      </c>
      <c r="AJ49" s="38" t="s">
        <v>271</v>
      </c>
      <c r="AK49" s="38">
        <v>9</v>
      </c>
      <c r="AL49" s="38">
        <v>9.2500999999999998</v>
      </c>
      <c r="AM49" s="38">
        <v>24.88034393166831</v>
      </c>
    </row>
    <row r="50" spans="1:39" hidden="1" outlineLevel="1">
      <c r="A50" s="9">
        <v>41730</v>
      </c>
      <c r="B50" s="38">
        <v>26.671220351176508</v>
      </c>
      <c r="C50" s="38">
        <v>26.888859261112778</v>
      </c>
      <c r="D50" s="38">
        <v>26.855706659657521</v>
      </c>
      <c r="E50" s="38">
        <v>26.895369234567543</v>
      </c>
      <c r="F50" s="38">
        <v>25.828620656634584</v>
      </c>
      <c r="G50" s="38">
        <v>28.911842846956272</v>
      </c>
      <c r="H50" s="38">
        <v>23.359259643215033</v>
      </c>
      <c r="I50" s="38">
        <v>26.895357921568202</v>
      </c>
      <c r="J50" s="38">
        <v>26.859092292064432</v>
      </c>
      <c r="K50" s="38">
        <v>26.902444826246331</v>
      </c>
      <c r="L50" s="38">
        <v>25.828620656634584</v>
      </c>
      <c r="M50" s="38">
        <v>28.915612600167091</v>
      </c>
      <c r="N50" s="38">
        <v>23.554486770413277</v>
      </c>
      <c r="O50" s="38">
        <v>23.795631494931765</v>
      </c>
      <c r="P50" s="38">
        <v>26.537983112499759</v>
      </c>
      <c r="Q50" s="38">
        <v>10.626126331388349</v>
      </c>
      <c r="R50" s="38" t="s">
        <v>271</v>
      </c>
      <c r="S50" s="38">
        <v>9.9997000000000007</v>
      </c>
      <c r="T50" s="38">
        <v>10.751777818545696</v>
      </c>
      <c r="U50" s="38">
        <v>19.21148622210605</v>
      </c>
      <c r="V50" s="38" t="s">
        <v>271</v>
      </c>
      <c r="W50" s="38">
        <v>19.21148622210605</v>
      </c>
      <c r="X50" s="38">
        <v>22.584099999999999</v>
      </c>
      <c r="Y50" s="38">
        <v>19.713075599128544</v>
      </c>
      <c r="Z50" s="38">
        <v>16.612978677435965</v>
      </c>
      <c r="AA50" s="38">
        <v>19.360054099818335</v>
      </c>
      <c r="AB50" s="38" t="s">
        <v>271</v>
      </c>
      <c r="AC50" s="38">
        <v>19.360054099818335</v>
      </c>
      <c r="AD50" s="38">
        <v>22.584099999999999</v>
      </c>
      <c r="AE50" s="38">
        <v>19.713075599128544</v>
      </c>
      <c r="AF50" s="38">
        <v>16.735891210901734</v>
      </c>
      <c r="AG50" s="38">
        <v>14.781700000000001</v>
      </c>
      <c r="AH50" s="38" t="s">
        <v>271</v>
      </c>
      <c r="AI50" s="38">
        <v>14.781700000000001</v>
      </c>
      <c r="AJ50" s="38" t="s">
        <v>271</v>
      </c>
      <c r="AK50" s="38" t="s">
        <v>271</v>
      </c>
      <c r="AL50" s="38">
        <v>14.781700000000001</v>
      </c>
      <c r="AM50" s="38">
        <v>24.073334257939631</v>
      </c>
    </row>
    <row r="51" spans="1:39" hidden="1" outlineLevel="1">
      <c r="A51" s="9">
        <v>41760</v>
      </c>
      <c r="B51" s="38">
        <v>26.251694427859789</v>
      </c>
      <c r="C51" s="38">
        <v>26.53721479064853</v>
      </c>
      <c r="D51" s="38">
        <v>26.465310540646151</v>
      </c>
      <c r="E51" s="38">
        <v>26.549167933933752</v>
      </c>
      <c r="F51" s="38">
        <v>24.541473629829298</v>
      </c>
      <c r="G51" s="38">
        <v>30.169083113370494</v>
      </c>
      <c r="H51" s="38">
        <v>23.452180850965771</v>
      </c>
      <c r="I51" s="38">
        <v>26.570370137203064</v>
      </c>
      <c r="J51" s="38">
        <v>26.430207101544241</v>
      </c>
      <c r="K51" s="38">
        <v>26.593547897261061</v>
      </c>
      <c r="L51" s="38">
        <v>24.541473629829298</v>
      </c>
      <c r="M51" s="38">
        <v>30.170833305472936</v>
      </c>
      <c r="N51" s="38">
        <v>25.908240184368069</v>
      </c>
      <c r="O51" s="38">
        <v>15.411700052925271</v>
      </c>
      <c r="P51" s="38">
        <v>30.529607989886223</v>
      </c>
      <c r="Q51" s="38">
        <v>4.9261999999999997</v>
      </c>
      <c r="R51" s="38" t="s">
        <v>271</v>
      </c>
      <c r="S51" s="38">
        <v>15.499300000000002</v>
      </c>
      <c r="T51" s="38">
        <v>4.7042000000000002</v>
      </c>
      <c r="U51" s="38">
        <v>14.048516167196693</v>
      </c>
      <c r="V51" s="38" t="s">
        <v>271</v>
      </c>
      <c r="W51" s="38">
        <v>14.048516167196693</v>
      </c>
      <c r="X51" s="38">
        <v>18.338100000000001</v>
      </c>
      <c r="Y51" s="38">
        <v>19.915621268604809</v>
      </c>
      <c r="Z51" s="38">
        <v>13.405435954564414</v>
      </c>
      <c r="AA51" s="38">
        <v>14.499723500759961</v>
      </c>
      <c r="AB51" s="38" t="s">
        <v>271</v>
      </c>
      <c r="AC51" s="38">
        <v>14.499723500759961</v>
      </c>
      <c r="AD51" s="38">
        <v>18.338100000000001</v>
      </c>
      <c r="AE51" s="38">
        <v>19.915621268604809</v>
      </c>
      <c r="AF51" s="38">
        <v>13.622936558422303</v>
      </c>
      <c r="AG51" s="38">
        <v>12.9838</v>
      </c>
      <c r="AH51" s="38" t="s">
        <v>271</v>
      </c>
      <c r="AI51" s="38">
        <v>12.9838</v>
      </c>
      <c r="AJ51" s="38" t="s">
        <v>271</v>
      </c>
      <c r="AK51" s="38" t="s">
        <v>271</v>
      </c>
      <c r="AL51" s="38">
        <v>12.9838</v>
      </c>
      <c r="AM51" s="38">
        <v>23.461461525667826</v>
      </c>
    </row>
    <row r="52" spans="1:39" hidden="1" outlineLevel="1">
      <c r="A52" s="9">
        <v>41791</v>
      </c>
      <c r="B52" s="38">
        <v>22.590180440701886</v>
      </c>
      <c r="C52" s="38">
        <v>22.579277823038069</v>
      </c>
      <c r="D52" s="38">
        <v>28.102673105200282</v>
      </c>
      <c r="E52" s="38">
        <v>22.086377425974703</v>
      </c>
      <c r="F52" s="38">
        <v>25.532221164623799</v>
      </c>
      <c r="G52" s="38">
        <v>16.626046747863548</v>
      </c>
      <c r="H52" s="38">
        <v>23.043796636631711</v>
      </c>
      <c r="I52" s="38">
        <v>22.583486545004071</v>
      </c>
      <c r="J52" s="38">
        <v>28.127912953409549</v>
      </c>
      <c r="K52" s="38">
        <v>22.091477201452264</v>
      </c>
      <c r="L52" s="38">
        <v>25.532221164623799</v>
      </c>
      <c r="M52" s="38">
        <v>16.626046747863548</v>
      </c>
      <c r="N52" s="38">
        <v>23.610366319658464</v>
      </c>
      <c r="O52" s="38">
        <v>18.385548688149651</v>
      </c>
      <c r="P52" s="38">
        <v>23.962690557129363</v>
      </c>
      <c r="Q52" s="38">
        <v>12.977647291506427</v>
      </c>
      <c r="R52" s="38" t="s">
        <v>271</v>
      </c>
      <c r="S52" s="38" t="s">
        <v>271</v>
      </c>
      <c r="T52" s="38">
        <v>12.977737962861221</v>
      </c>
      <c r="U52" s="38">
        <v>20.136717418511076</v>
      </c>
      <c r="V52" s="38" t="s">
        <v>271</v>
      </c>
      <c r="W52" s="38">
        <v>20.136717418511076</v>
      </c>
      <c r="X52" s="38">
        <v>18</v>
      </c>
      <c r="Y52" s="38">
        <v>22.442900000000002</v>
      </c>
      <c r="Z52" s="38">
        <v>20.049030020756472</v>
      </c>
      <c r="AA52" s="38">
        <v>21.335447399535568</v>
      </c>
      <c r="AB52" s="38" t="s">
        <v>271</v>
      </c>
      <c r="AC52" s="38">
        <v>21.335447399535568</v>
      </c>
      <c r="AD52" s="38">
        <v>18</v>
      </c>
      <c r="AE52" s="38">
        <v>22.442900000000002</v>
      </c>
      <c r="AF52" s="38">
        <v>21.308929495964342</v>
      </c>
      <c r="AG52" s="38">
        <v>6.9791419898819553</v>
      </c>
      <c r="AH52" s="38" t="s">
        <v>271</v>
      </c>
      <c r="AI52" s="38">
        <v>6.9791419898819553</v>
      </c>
      <c r="AJ52" s="38" t="s">
        <v>271</v>
      </c>
      <c r="AK52" s="38" t="s">
        <v>271</v>
      </c>
      <c r="AL52" s="38">
        <v>6.9791419898819553</v>
      </c>
      <c r="AM52" s="38">
        <v>24.063656065621831</v>
      </c>
    </row>
    <row r="53" spans="1:39" hidden="1" outlineLevel="1">
      <c r="A53" s="9">
        <v>41821</v>
      </c>
      <c r="B53" s="38">
        <v>24.910697193786376</v>
      </c>
      <c r="C53" s="38">
        <v>25.125172737519847</v>
      </c>
      <c r="D53" s="38">
        <v>27.688452329075879</v>
      </c>
      <c r="E53" s="38">
        <v>24.802868377153658</v>
      </c>
      <c r="F53" s="38">
        <v>24.238627638669012</v>
      </c>
      <c r="G53" s="38">
        <v>26.193687834950129</v>
      </c>
      <c r="H53" s="38">
        <v>21.109714185819296</v>
      </c>
      <c r="I53" s="38">
        <v>25.129314105634748</v>
      </c>
      <c r="J53" s="38">
        <v>27.724312933620357</v>
      </c>
      <c r="K53" s="38">
        <v>24.805136442566592</v>
      </c>
      <c r="L53" s="38">
        <v>24.238725873214747</v>
      </c>
      <c r="M53" s="38">
        <v>26.194276651776928</v>
      </c>
      <c r="N53" s="38">
        <v>21.139056523898763</v>
      </c>
      <c r="O53" s="38">
        <v>20.516002033271722</v>
      </c>
      <c r="P53" s="38">
        <v>22.330654341313249</v>
      </c>
      <c r="Q53" s="38">
        <v>11.640401774670611</v>
      </c>
      <c r="R53" s="38">
        <v>13</v>
      </c>
      <c r="S53" s="38">
        <v>0</v>
      </c>
      <c r="T53" s="38">
        <v>12.172622877569259</v>
      </c>
      <c r="U53" s="38">
        <v>17.456031797479884</v>
      </c>
      <c r="V53" s="38" t="s">
        <v>271</v>
      </c>
      <c r="W53" s="38">
        <v>17.456031797479884</v>
      </c>
      <c r="X53" s="38">
        <v>18</v>
      </c>
      <c r="Y53" s="38">
        <v>15.702500000000001</v>
      </c>
      <c r="Z53" s="38">
        <v>17.526448945441739</v>
      </c>
      <c r="AA53" s="38">
        <v>18.260355699050479</v>
      </c>
      <c r="AB53" s="38" t="s">
        <v>271</v>
      </c>
      <c r="AC53" s="38">
        <v>18.260355699050479</v>
      </c>
      <c r="AD53" s="38">
        <v>18</v>
      </c>
      <c r="AE53" s="38">
        <v>17.519200000000001</v>
      </c>
      <c r="AF53" s="38">
        <v>18.356682237654645</v>
      </c>
      <c r="AG53" s="38">
        <v>4.1745000000000001</v>
      </c>
      <c r="AH53" s="38" t="s">
        <v>271</v>
      </c>
      <c r="AI53" s="38">
        <v>4.1745000000000001</v>
      </c>
      <c r="AJ53" s="38" t="s">
        <v>271</v>
      </c>
      <c r="AK53" s="38">
        <v>9</v>
      </c>
      <c r="AL53" s="38">
        <v>2.4422000000000001</v>
      </c>
      <c r="AM53" s="38">
        <v>21.223167911177153</v>
      </c>
    </row>
    <row r="54" spans="1:39" hidden="1" outlineLevel="1">
      <c r="A54" s="9">
        <v>41852</v>
      </c>
      <c r="B54" s="38">
        <v>30.508332136962604</v>
      </c>
      <c r="C54" s="38">
        <v>31.014521279168488</v>
      </c>
      <c r="D54" s="38">
        <v>27.848921127264063</v>
      </c>
      <c r="E54" s="38">
        <v>31.672571971916401</v>
      </c>
      <c r="F54" s="38">
        <v>31.515218496540047</v>
      </c>
      <c r="G54" s="38">
        <v>33.150844549451335</v>
      </c>
      <c r="H54" s="38">
        <v>24.868043068462693</v>
      </c>
      <c r="I54" s="38">
        <v>31.034752522167508</v>
      </c>
      <c r="J54" s="38">
        <v>27.882531810726654</v>
      </c>
      <c r="K54" s="38">
        <v>31.684754514561195</v>
      </c>
      <c r="L54" s="38">
        <v>31.515218496540047</v>
      </c>
      <c r="M54" s="38">
        <v>33.150844549451335</v>
      </c>
      <c r="N54" s="38">
        <v>24.957271633888045</v>
      </c>
      <c r="O54" s="38">
        <v>21.03786360871068</v>
      </c>
      <c r="P54" s="38">
        <v>24.042220501361641</v>
      </c>
      <c r="Q54" s="38">
        <v>12.373325488353361</v>
      </c>
      <c r="R54" s="38" t="s">
        <v>271</v>
      </c>
      <c r="S54" s="38" t="s">
        <v>271</v>
      </c>
      <c r="T54" s="38">
        <v>12.373325488353361</v>
      </c>
      <c r="U54" s="38">
        <v>16.143363289941455</v>
      </c>
      <c r="V54" s="38" t="s">
        <v>271</v>
      </c>
      <c r="W54" s="38">
        <v>16.143363289941455</v>
      </c>
      <c r="X54" s="38">
        <v>7.5940000000000003</v>
      </c>
      <c r="Y54" s="38">
        <v>22.946865546218486</v>
      </c>
      <c r="Z54" s="38">
        <v>18.31698897026876</v>
      </c>
      <c r="AA54" s="38">
        <v>16.462473394042402</v>
      </c>
      <c r="AB54" s="38" t="s">
        <v>271</v>
      </c>
      <c r="AC54" s="38">
        <v>16.462473394042402</v>
      </c>
      <c r="AD54" s="38">
        <v>7.5940000000000003</v>
      </c>
      <c r="AE54" s="38">
        <v>22.946865546218486</v>
      </c>
      <c r="AF54" s="38">
        <v>18.981705466645536</v>
      </c>
      <c r="AG54" s="38">
        <v>11.8233</v>
      </c>
      <c r="AH54" s="38" t="s">
        <v>271</v>
      </c>
      <c r="AI54" s="38">
        <v>11.8233</v>
      </c>
      <c r="AJ54" s="38" t="s">
        <v>271</v>
      </c>
      <c r="AK54" s="38" t="s">
        <v>271</v>
      </c>
      <c r="AL54" s="38">
        <v>11.8233</v>
      </c>
      <c r="AM54" s="38">
        <v>22.301357800800993</v>
      </c>
    </row>
    <row r="55" spans="1:39" hidden="1" outlineLevel="1">
      <c r="A55" s="9">
        <v>41883</v>
      </c>
      <c r="B55" s="38">
        <v>30.015834308396684</v>
      </c>
      <c r="C55" s="38">
        <v>30.560520094960953</v>
      </c>
      <c r="D55" s="38">
        <v>28.801066354645805</v>
      </c>
      <c r="E55" s="38">
        <v>31.019100164382536</v>
      </c>
      <c r="F55" s="38">
        <v>29.771720433752275</v>
      </c>
      <c r="G55" s="38">
        <v>32.75192163876266</v>
      </c>
      <c r="H55" s="38">
        <v>26.444252172550666</v>
      </c>
      <c r="I55" s="38">
        <v>30.558812156733037</v>
      </c>
      <c r="J55" s="38">
        <v>28.737312247392612</v>
      </c>
      <c r="K55" s="38">
        <v>31.030029384031916</v>
      </c>
      <c r="L55" s="38">
        <v>29.771720433752275</v>
      </c>
      <c r="M55" s="38">
        <v>32.75192163876266</v>
      </c>
      <c r="N55" s="38">
        <v>26.670512267266773</v>
      </c>
      <c r="O55" s="38">
        <v>31.408172484415338</v>
      </c>
      <c r="P55" s="38">
        <v>36.959105214723927</v>
      </c>
      <c r="Q55" s="38">
        <v>12.847355559354485</v>
      </c>
      <c r="R55" s="38" t="s">
        <v>271</v>
      </c>
      <c r="S55" s="38" t="s">
        <v>271</v>
      </c>
      <c r="T55" s="38">
        <v>12.847355559354485</v>
      </c>
      <c r="U55" s="38">
        <v>13.443441003222848</v>
      </c>
      <c r="V55" s="38" t="s">
        <v>271</v>
      </c>
      <c r="W55" s="38">
        <v>13.443441003222848</v>
      </c>
      <c r="X55" s="38">
        <v>17.604700000000001</v>
      </c>
      <c r="Y55" s="38">
        <v>10.6729</v>
      </c>
      <c r="Z55" s="38">
        <v>13.686946941283054</v>
      </c>
      <c r="AA55" s="38">
        <v>13.489455544479823</v>
      </c>
      <c r="AB55" s="38" t="s">
        <v>271</v>
      </c>
      <c r="AC55" s="38">
        <v>13.489455544479823</v>
      </c>
      <c r="AD55" s="38">
        <v>17.604700000000001</v>
      </c>
      <c r="AE55" s="38">
        <v>10.6729</v>
      </c>
      <c r="AF55" s="38">
        <v>13.74546601085267</v>
      </c>
      <c r="AG55" s="38">
        <v>10.337999999999999</v>
      </c>
      <c r="AH55" s="38" t="s">
        <v>271</v>
      </c>
      <c r="AI55" s="38">
        <v>10.337999999999999</v>
      </c>
      <c r="AJ55" s="38" t="s">
        <v>271</v>
      </c>
      <c r="AK55" s="38" t="s">
        <v>271</v>
      </c>
      <c r="AL55" s="38">
        <v>10.337999999999999</v>
      </c>
      <c r="AM55" s="38">
        <v>21.70431952238971</v>
      </c>
    </row>
    <row r="56" spans="1:39" hidden="1" outlineLevel="1">
      <c r="A56" s="9">
        <v>41913</v>
      </c>
      <c r="B56" s="38">
        <v>30.670990447389872</v>
      </c>
      <c r="C56" s="38">
        <v>31.734771287141488</v>
      </c>
      <c r="D56" s="38">
        <v>28.113711297991614</v>
      </c>
      <c r="E56" s="38">
        <v>32.770078616980314</v>
      </c>
      <c r="F56" s="38">
        <v>32.867784864396903</v>
      </c>
      <c r="G56" s="38">
        <v>33.387331674157025</v>
      </c>
      <c r="H56" s="38">
        <v>23.177803332761407</v>
      </c>
      <c r="I56" s="38">
        <v>31.787262265419336</v>
      </c>
      <c r="J56" s="38">
        <v>27.913057536938553</v>
      </c>
      <c r="K56" s="38">
        <v>32.861061580093576</v>
      </c>
      <c r="L56" s="38">
        <v>32.867784864396903</v>
      </c>
      <c r="M56" s="38">
        <v>33.387331674157025</v>
      </c>
      <c r="N56" s="38">
        <v>24.101446710196353</v>
      </c>
      <c r="O56" s="38">
        <v>27.790233389056283</v>
      </c>
      <c r="P56" s="38">
        <v>33.369379067931973</v>
      </c>
      <c r="Q56" s="38">
        <v>18.606200000000001</v>
      </c>
      <c r="R56" s="38" t="s">
        <v>271</v>
      </c>
      <c r="S56" s="38" t="s">
        <v>271</v>
      </c>
      <c r="T56" s="38">
        <v>18.606200000000001</v>
      </c>
      <c r="U56" s="38">
        <v>13.400825448779514</v>
      </c>
      <c r="V56" s="38" t="s">
        <v>271</v>
      </c>
      <c r="W56" s="38">
        <v>13.400825448779514</v>
      </c>
      <c r="X56" s="38">
        <v>28.657</v>
      </c>
      <c r="Y56" s="38">
        <v>16.257617697357531</v>
      </c>
      <c r="Z56" s="38">
        <v>13.212924983216372</v>
      </c>
      <c r="AA56" s="38">
        <v>13.570858305148649</v>
      </c>
      <c r="AB56" s="38" t="s">
        <v>271</v>
      </c>
      <c r="AC56" s="38">
        <v>13.570858305148649</v>
      </c>
      <c r="AD56" s="38">
        <v>28.657</v>
      </c>
      <c r="AE56" s="38">
        <v>16.257617697357531</v>
      </c>
      <c r="AF56" s="38">
        <v>13.344431863374338</v>
      </c>
      <c r="AG56" s="38">
        <v>12.6952</v>
      </c>
      <c r="AH56" s="38" t="s">
        <v>271</v>
      </c>
      <c r="AI56" s="38">
        <v>12.6952</v>
      </c>
      <c r="AJ56" s="38" t="s">
        <v>271</v>
      </c>
      <c r="AK56" s="38" t="s">
        <v>271</v>
      </c>
      <c r="AL56" s="38">
        <v>12.6952</v>
      </c>
      <c r="AM56" s="38">
        <v>21.905162927660122</v>
      </c>
    </row>
    <row r="57" spans="1:39" hidden="1" outlineLevel="1">
      <c r="A57" s="9">
        <v>41944</v>
      </c>
      <c r="B57" s="38">
        <v>30.738516977117012</v>
      </c>
      <c r="C57" s="38">
        <v>31.771281128682858</v>
      </c>
      <c r="D57" s="38">
        <v>28.677092127314914</v>
      </c>
      <c r="E57" s="38">
        <v>32.565469519693558</v>
      </c>
      <c r="F57" s="38">
        <v>30.864042501646086</v>
      </c>
      <c r="G57" s="38">
        <v>34.611828128075899</v>
      </c>
      <c r="H57" s="38">
        <v>21.2819530915191</v>
      </c>
      <c r="I57" s="38">
        <v>31.845168526998521</v>
      </c>
      <c r="J57" s="38">
        <v>28.678021157272035</v>
      </c>
      <c r="K57" s="38">
        <v>32.655462317725345</v>
      </c>
      <c r="L57" s="38">
        <v>30.864042501646086</v>
      </c>
      <c r="M57" s="38">
        <v>34.617586804076772</v>
      </c>
      <c r="N57" s="38">
        <v>22.475239567112855</v>
      </c>
      <c r="O57" s="38">
        <v>15.441041050735912</v>
      </c>
      <c r="P57" s="38">
        <v>28.533274576474831</v>
      </c>
      <c r="Q57" s="38">
        <v>9.4511000000000003</v>
      </c>
      <c r="R57" s="38" t="s">
        <v>271</v>
      </c>
      <c r="S57" s="38">
        <v>14.272799999999998</v>
      </c>
      <c r="T57" s="38">
        <v>9.2454999999999998</v>
      </c>
      <c r="U57" s="38">
        <v>13.157133363559533</v>
      </c>
      <c r="V57" s="38" t="s">
        <v>271</v>
      </c>
      <c r="W57" s="38">
        <v>13.157133363559533</v>
      </c>
      <c r="X57" s="38">
        <v>25.522400000000001</v>
      </c>
      <c r="Y57" s="38">
        <v>22.145099999999999</v>
      </c>
      <c r="Z57" s="38">
        <v>11.843850135266349</v>
      </c>
      <c r="AA57" s="38">
        <v>14.422437244703092</v>
      </c>
      <c r="AB57" s="38" t="s">
        <v>271</v>
      </c>
      <c r="AC57" s="38">
        <v>14.422437244703092</v>
      </c>
      <c r="AD57" s="38">
        <v>25.522400000000001</v>
      </c>
      <c r="AE57" s="38">
        <v>22.145099999999999</v>
      </c>
      <c r="AF57" s="38">
        <v>13.060576936936428</v>
      </c>
      <c r="AG57" s="38">
        <v>4.2266674644627518</v>
      </c>
      <c r="AH57" s="38" t="s">
        <v>271</v>
      </c>
      <c r="AI57" s="38">
        <v>4.2266674644627518</v>
      </c>
      <c r="AJ57" s="38" t="s">
        <v>271</v>
      </c>
      <c r="AK57" s="38" t="s">
        <v>271</v>
      </c>
      <c r="AL57" s="38">
        <v>4.2266674644627518</v>
      </c>
      <c r="AM57" s="38">
        <v>22.093561645178081</v>
      </c>
    </row>
    <row r="58" spans="1:39" hidden="1" outlineLevel="1">
      <c r="A58" s="9">
        <v>41974</v>
      </c>
      <c r="B58" s="38">
        <v>29.928668274927702</v>
      </c>
      <c r="C58" s="38">
        <v>30.815788138375982</v>
      </c>
      <c r="D58" s="38">
        <v>29.167561940190488</v>
      </c>
      <c r="E58" s="38">
        <v>31.101016685685462</v>
      </c>
      <c r="F58" s="38">
        <v>30.271270489922571</v>
      </c>
      <c r="G58" s="38">
        <v>33.000221140786962</v>
      </c>
      <c r="H58" s="38">
        <v>21.530896350462871</v>
      </c>
      <c r="I58" s="38">
        <v>30.832037854829185</v>
      </c>
      <c r="J58" s="38">
        <v>29.177664178588461</v>
      </c>
      <c r="K58" s="38">
        <v>31.116250534923033</v>
      </c>
      <c r="L58" s="38">
        <v>30.271270489922571</v>
      </c>
      <c r="M58" s="38">
        <v>33.00936212388924</v>
      </c>
      <c r="N58" s="38">
        <v>21.752535963441058</v>
      </c>
      <c r="O58" s="38">
        <v>22.353338638192508</v>
      </c>
      <c r="P58" s="38">
        <v>27.958674695991153</v>
      </c>
      <c r="Q58" s="38">
        <v>12.4605</v>
      </c>
      <c r="R58" s="38" t="s">
        <v>271</v>
      </c>
      <c r="S58" s="38">
        <v>15.000000000000002</v>
      </c>
      <c r="T58" s="38">
        <v>11.6348</v>
      </c>
      <c r="U58" s="38">
        <v>12.932860814404037</v>
      </c>
      <c r="V58" s="38" t="s">
        <v>271</v>
      </c>
      <c r="W58" s="38">
        <v>12.932860814404037</v>
      </c>
      <c r="X58" s="38">
        <v>7.4321000000000002</v>
      </c>
      <c r="Y58" s="38">
        <v>19.015416658038951</v>
      </c>
      <c r="Z58" s="38">
        <v>12.851530275489667</v>
      </c>
      <c r="AA58" s="38">
        <v>13.270869296659658</v>
      </c>
      <c r="AB58" s="38" t="s">
        <v>271</v>
      </c>
      <c r="AC58" s="38">
        <v>13.270869296659658</v>
      </c>
      <c r="AD58" s="38">
        <v>6.8075999999999999</v>
      </c>
      <c r="AE58" s="38">
        <v>19.015416658038951</v>
      </c>
      <c r="AF58" s="38">
        <v>13.213305994480729</v>
      </c>
      <c r="AG58" s="38">
        <v>2.4289000000000001</v>
      </c>
      <c r="AH58" s="38" t="s">
        <v>271</v>
      </c>
      <c r="AI58" s="38">
        <v>2.4289000000000001</v>
      </c>
      <c r="AJ58" s="38">
        <v>14.931899999999999</v>
      </c>
      <c r="AK58" s="38" t="s">
        <v>271</v>
      </c>
      <c r="AL58" s="38">
        <v>1.5864</v>
      </c>
      <c r="AM58" s="38">
        <v>22.62792798288346</v>
      </c>
    </row>
    <row r="59" spans="1:39" hidden="1" outlineLevel="1">
      <c r="A59" s="9">
        <v>42005</v>
      </c>
      <c r="B59" s="38">
        <v>28.943568348951519</v>
      </c>
      <c r="C59" s="38">
        <v>30.298753209270242</v>
      </c>
      <c r="D59" s="38">
        <v>29.686913470549797</v>
      </c>
      <c r="E59" s="38">
        <v>30.58071385791224</v>
      </c>
      <c r="F59" s="38">
        <v>29.141434764646714</v>
      </c>
      <c r="G59" s="38">
        <v>32.660742310350336</v>
      </c>
      <c r="H59" s="38">
        <v>20.543285674028773</v>
      </c>
      <c r="I59" s="38">
        <v>30.445738639318801</v>
      </c>
      <c r="J59" s="38">
        <v>29.693406801629202</v>
      </c>
      <c r="K59" s="38">
        <v>30.79411311425682</v>
      </c>
      <c r="L59" s="38">
        <v>29.141434764646714</v>
      </c>
      <c r="M59" s="38">
        <v>32.662591219926405</v>
      </c>
      <c r="N59" s="38">
        <v>24.236044173908613</v>
      </c>
      <c r="O59" s="38">
        <v>15.709501447283536</v>
      </c>
      <c r="P59" s="38">
        <v>28.698080758370313</v>
      </c>
      <c r="Q59" s="38">
        <v>12.285999999999998</v>
      </c>
      <c r="R59" s="38" t="s">
        <v>271</v>
      </c>
      <c r="S59" s="38">
        <v>10.5</v>
      </c>
      <c r="T59" s="38">
        <v>12.2927</v>
      </c>
      <c r="U59" s="38">
        <v>14.966402647701226</v>
      </c>
      <c r="V59" s="38" t="s">
        <v>271</v>
      </c>
      <c r="W59" s="38">
        <v>14.966402647701226</v>
      </c>
      <c r="X59" s="38">
        <v>19.956900000000001</v>
      </c>
      <c r="Y59" s="38">
        <v>20.35013744556586</v>
      </c>
      <c r="Z59" s="38">
        <v>14.705179083838416</v>
      </c>
      <c r="AA59" s="38">
        <v>15.13976453629938</v>
      </c>
      <c r="AB59" s="38" t="s">
        <v>271</v>
      </c>
      <c r="AC59" s="38">
        <v>15.13976453629938</v>
      </c>
      <c r="AD59" s="38">
        <v>19.956900000000001</v>
      </c>
      <c r="AE59" s="38">
        <v>20.35013744556586</v>
      </c>
      <c r="AF59" s="38">
        <v>14.861656770950301</v>
      </c>
      <c r="AG59" s="38">
        <v>13.1723</v>
      </c>
      <c r="AH59" s="38" t="s">
        <v>271</v>
      </c>
      <c r="AI59" s="38">
        <v>13.1723</v>
      </c>
      <c r="AJ59" s="38" t="s">
        <v>271</v>
      </c>
      <c r="AK59" s="38" t="s">
        <v>271</v>
      </c>
      <c r="AL59" s="38">
        <v>13.1723</v>
      </c>
      <c r="AM59" s="38">
        <v>22.790940204964144</v>
      </c>
    </row>
    <row r="60" spans="1:39" hidden="1" outlineLevel="1">
      <c r="A60" s="9">
        <v>42036</v>
      </c>
      <c r="B60" s="38">
        <v>27.953240233626591</v>
      </c>
      <c r="C60" s="38">
        <v>29.915571660052411</v>
      </c>
      <c r="D60" s="38">
        <v>30.050600987741195</v>
      </c>
      <c r="E60" s="38">
        <v>29.866000715179304</v>
      </c>
      <c r="F60" s="38">
        <v>28.011714309474179</v>
      </c>
      <c r="G60" s="38">
        <v>34.208331461856773</v>
      </c>
      <c r="H60" s="38">
        <v>20.752772774671779</v>
      </c>
      <c r="I60" s="38">
        <v>30.14176860704578</v>
      </c>
      <c r="J60" s="38">
        <v>29.998521186411313</v>
      </c>
      <c r="K60" s="38">
        <v>30.194204260681396</v>
      </c>
      <c r="L60" s="38">
        <v>28.140242737629961</v>
      </c>
      <c r="M60" s="38">
        <v>34.208331461856773</v>
      </c>
      <c r="N60" s="38">
        <v>22.212813080792774</v>
      </c>
      <c r="O60" s="38">
        <v>17.888833189162515</v>
      </c>
      <c r="P60" s="38">
        <v>32.547528974337254</v>
      </c>
      <c r="Q60" s="38">
        <v>11.688599999999999</v>
      </c>
      <c r="R60" s="38">
        <v>0</v>
      </c>
      <c r="S60" s="38" t="s">
        <v>271</v>
      </c>
      <c r="T60" s="38">
        <v>13.4093</v>
      </c>
      <c r="U60" s="38">
        <v>14.678136063128028</v>
      </c>
      <c r="V60" s="38" t="s">
        <v>271</v>
      </c>
      <c r="W60" s="38">
        <v>14.678136063128028</v>
      </c>
      <c r="X60" s="38">
        <v>22</v>
      </c>
      <c r="Y60" s="38">
        <v>13.516475213414635</v>
      </c>
      <c r="Z60" s="38">
        <v>14.726353291905285</v>
      </c>
      <c r="AA60" s="38">
        <v>14.919533674001219</v>
      </c>
      <c r="AB60" s="38" t="s">
        <v>271</v>
      </c>
      <c r="AC60" s="38">
        <v>14.919533674001219</v>
      </c>
      <c r="AD60" s="38">
        <v>22</v>
      </c>
      <c r="AE60" s="38">
        <v>13.516475213414635</v>
      </c>
      <c r="AF60" s="38">
        <v>14.982931659450676</v>
      </c>
      <c r="AG60" s="38">
        <v>7.8918999999999997</v>
      </c>
      <c r="AH60" s="38" t="s">
        <v>271</v>
      </c>
      <c r="AI60" s="38">
        <v>7.8918999999999997</v>
      </c>
      <c r="AJ60" s="38" t="s">
        <v>271</v>
      </c>
      <c r="AK60" s="38" t="s">
        <v>271</v>
      </c>
      <c r="AL60" s="38">
        <v>7.8918999999999997</v>
      </c>
      <c r="AM60" s="38">
        <v>25.324012937075011</v>
      </c>
    </row>
    <row r="61" spans="1:39" hidden="1" outlineLevel="1">
      <c r="A61" s="9">
        <v>42064</v>
      </c>
      <c r="B61" s="38">
        <v>27.290449742611035</v>
      </c>
      <c r="C61" s="38">
        <v>28.959329355703396</v>
      </c>
      <c r="D61" s="38">
        <v>29.006163989699946</v>
      </c>
      <c r="E61" s="38">
        <v>28.939297929186807</v>
      </c>
      <c r="F61" s="38">
        <v>29.680959113344027</v>
      </c>
      <c r="G61" s="38">
        <v>29.218480639728988</v>
      </c>
      <c r="H61" s="38">
        <v>20.370117279620096</v>
      </c>
      <c r="I61" s="38">
        <v>29.071973067197746</v>
      </c>
      <c r="J61" s="38">
        <v>29.020588638402792</v>
      </c>
      <c r="K61" s="38">
        <v>29.093715968213409</v>
      </c>
      <c r="L61" s="38">
        <v>29.96099423026449</v>
      </c>
      <c r="M61" s="38">
        <v>29.231529803058113</v>
      </c>
      <c r="N61" s="38">
        <v>20.648818701820367</v>
      </c>
      <c r="O61" s="38">
        <v>20.171402617111099</v>
      </c>
      <c r="P61" s="38">
        <v>28.175953027877512</v>
      </c>
      <c r="Q61" s="38">
        <v>14.7372</v>
      </c>
      <c r="R61" s="38">
        <v>15</v>
      </c>
      <c r="S61" s="38">
        <v>6.3367000000000004</v>
      </c>
      <c r="T61" s="38">
        <v>14.918299999999999</v>
      </c>
      <c r="U61" s="38">
        <v>12.215081683358724</v>
      </c>
      <c r="V61" s="38" t="s">
        <v>271</v>
      </c>
      <c r="W61" s="38">
        <v>12.215081683358724</v>
      </c>
      <c r="X61" s="38">
        <v>25</v>
      </c>
      <c r="Y61" s="38">
        <v>16.406600000000001</v>
      </c>
      <c r="Z61" s="38">
        <v>11.901532678284452</v>
      </c>
      <c r="AA61" s="38">
        <v>12.250618046967634</v>
      </c>
      <c r="AB61" s="38" t="s">
        <v>271</v>
      </c>
      <c r="AC61" s="38">
        <v>12.250618046967634</v>
      </c>
      <c r="AD61" s="38">
        <v>25</v>
      </c>
      <c r="AE61" s="38">
        <v>20.182300000000001</v>
      </c>
      <c r="AF61" s="38">
        <v>11.860453393690323</v>
      </c>
      <c r="AG61" s="38">
        <v>11.761982181220237</v>
      </c>
      <c r="AH61" s="38" t="s">
        <v>271</v>
      </c>
      <c r="AI61" s="38">
        <v>11.761982181220237</v>
      </c>
      <c r="AJ61" s="38" t="s">
        <v>271</v>
      </c>
      <c r="AK61" s="38">
        <v>10.0511</v>
      </c>
      <c r="AL61" s="38">
        <v>12.663558963489528</v>
      </c>
      <c r="AM61" s="38">
        <v>27.923635914305386</v>
      </c>
    </row>
    <row r="62" spans="1:39" hidden="1" outlineLevel="1">
      <c r="A62" s="9">
        <v>42095</v>
      </c>
      <c r="B62" s="38">
        <v>27.922633871934138</v>
      </c>
      <c r="C62" s="38">
        <v>29.044783249084841</v>
      </c>
      <c r="D62" s="38">
        <v>31.05746898573928</v>
      </c>
      <c r="E62" s="38">
        <v>28.319738300537651</v>
      </c>
      <c r="F62" s="38">
        <v>28.499769363930632</v>
      </c>
      <c r="G62" s="38">
        <v>33.211177417572301</v>
      </c>
      <c r="H62" s="38">
        <v>13.164289837257762</v>
      </c>
      <c r="I62" s="38">
        <v>29.08683138392708</v>
      </c>
      <c r="J62" s="38">
        <v>31.177963090280123</v>
      </c>
      <c r="K62" s="38">
        <v>28.344783800823418</v>
      </c>
      <c r="L62" s="38">
        <v>28.557243951329518</v>
      </c>
      <c r="M62" s="38">
        <v>33.214395466145518</v>
      </c>
      <c r="N62" s="38">
        <v>13.159451125733494</v>
      </c>
      <c r="O62" s="38">
        <v>21.963305666278522</v>
      </c>
      <c r="P62" s="38">
        <v>24.060748949385825</v>
      </c>
      <c r="Q62" s="38">
        <v>15.295</v>
      </c>
      <c r="R62" s="38">
        <v>15</v>
      </c>
      <c r="S62" s="38">
        <v>15.5</v>
      </c>
      <c r="T62" s="38">
        <v>19.9312</v>
      </c>
      <c r="U62" s="38">
        <v>16.091461069468316</v>
      </c>
      <c r="V62" s="38" t="s">
        <v>271</v>
      </c>
      <c r="W62" s="38">
        <v>16.091461069468316</v>
      </c>
      <c r="X62" s="38">
        <v>0</v>
      </c>
      <c r="Y62" s="38">
        <v>15.864822647344166</v>
      </c>
      <c r="Z62" s="38">
        <v>16.116986690601784</v>
      </c>
      <c r="AA62" s="38">
        <v>16.56851401459457</v>
      </c>
      <c r="AB62" s="38" t="s">
        <v>271</v>
      </c>
      <c r="AC62" s="38">
        <v>16.56851401459457</v>
      </c>
      <c r="AD62" s="38">
        <v>0</v>
      </c>
      <c r="AE62" s="38">
        <v>15.864822647344166</v>
      </c>
      <c r="AF62" s="38">
        <v>16.612962251717143</v>
      </c>
      <c r="AG62" s="38">
        <v>9.6059000000000001</v>
      </c>
      <c r="AH62" s="38" t="s">
        <v>271</v>
      </c>
      <c r="AI62" s="38">
        <v>9.6059000000000001</v>
      </c>
      <c r="AJ62" s="38" t="s">
        <v>271</v>
      </c>
      <c r="AK62" s="38" t="s">
        <v>271</v>
      </c>
      <c r="AL62" s="38">
        <v>9.6059000000000001</v>
      </c>
      <c r="AM62" s="38">
        <v>25.305016885366275</v>
      </c>
    </row>
    <row r="63" spans="1:39" hidden="1" outlineLevel="1">
      <c r="A63" s="9">
        <v>42125</v>
      </c>
      <c r="B63" s="38">
        <v>29.421132976996677</v>
      </c>
      <c r="C63" s="38">
        <v>29.818805117624528</v>
      </c>
      <c r="D63" s="38">
        <v>30.340340807289266</v>
      </c>
      <c r="E63" s="38">
        <v>29.609847849743939</v>
      </c>
      <c r="F63" s="38">
        <v>29.573278877030184</v>
      </c>
      <c r="G63" s="38">
        <v>33.132653350798122</v>
      </c>
      <c r="H63" s="38">
        <v>13.942512887115415</v>
      </c>
      <c r="I63" s="38">
        <v>30.071688766645256</v>
      </c>
      <c r="J63" s="38">
        <v>30.469075326624708</v>
      </c>
      <c r="K63" s="38">
        <v>29.913141697338158</v>
      </c>
      <c r="L63" s="38">
        <v>29.573278877030184</v>
      </c>
      <c r="M63" s="38">
        <v>33.459087797677334</v>
      </c>
      <c r="N63" s="38">
        <v>14.35907143212501</v>
      </c>
      <c r="O63" s="38">
        <v>13.859578349769802</v>
      </c>
      <c r="P63" s="38">
        <v>23.572406466717286</v>
      </c>
      <c r="Q63" s="38">
        <v>8.8057999999999996</v>
      </c>
      <c r="R63" s="38" t="s">
        <v>271</v>
      </c>
      <c r="S63" s="38">
        <v>10</v>
      </c>
      <c r="T63" s="38">
        <v>7.5968</v>
      </c>
      <c r="U63" s="38">
        <v>13.361584709821431</v>
      </c>
      <c r="V63" s="38" t="s">
        <v>271</v>
      </c>
      <c r="W63" s="38">
        <v>13.361584709821431</v>
      </c>
      <c r="X63" s="38" t="s">
        <v>271</v>
      </c>
      <c r="Y63" s="38">
        <v>5.6208999999999998</v>
      </c>
      <c r="Z63" s="38">
        <v>13.601036039376119</v>
      </c>
      <c r="AA63" s="38">
        <v>13.425771934011205</v>
      </c>
      <c r="AB63" s="38" t="s">
        <v>271</v>
      </c>
      <c r="AC63" s="38">
        <v>13.425771934011205</v>
      </c>
      <c r="AD63" s="38" t="s">
        <v>271</v>
      </c>
      <c r="AE63" s="38">
        <v>3.34</v>
      </c>
      <c r="AF63" s="38">
        <v>13.690468467657727</v>
      </c>
      <c r="AG63" s="38">
        <v>12.759600000000001</v>
      </c>
      <c r="AH63" s="38" t="s">
        <v>271</v>
      </c>
      <c r="AI63" s="38">
        <v>12.759600000000001</v>
      </c>
      <c r="AJ63" s="38" t="s">
        <v>271</v>
      </c>
      <c r="AK63" s="38">
        <v>13.268700000000001</v>
      </c>
      <c r="AL63" s="38">
        <v>12.720300000000002</v>
      </c>
      <c r="AM63" s="38">
        <v>28.629045261431862</v>
      </c>
    </row>
    <row r="64" spans="1:39" hidden="1" outlineLevel="1">
      <c r="A64" s="9">
        <v>42156</v>
      </c>
      <c r="B64" s="38">
        <v>29.199591479523974</v>
      </c>
      <c r="C64" s="38">
        <v>29.989787925762844</v>
      </c>
      <c r="D64" s="38">
        <v>31.677552166790015</v>
      </c>
      <c r="E64" s="38">
        <v>29.351742515122346</v>
      </c>
      <c r="F64" s="38">
        <v>29.05841703571717</v>
      </c>
      <c r="G64" s="38">
        <v>31.260228374077677</v>
      </c>
      <c r="H64" s="38">
        <v>14.528063299236386</v>
      </c>
      <c r="I64" s="38">
        <v>29.992725544182676</v>
      </c>
      <c r="J64" s="38">
        <v>31.678723704002458</v>
      </c>
      <c r="K64" s="38">
        <v>29.364255429174282</v>
      </c>
      <c r="L64" s="38">
        <v>29.05841703571717</v>
      </c>
      <c r="M64" s="38">
        <v>31.277497665848536</v>
      </c>
      <c r="N64" s="38">
        <v>14.528481477710773</v>
      </c>
      <c r="O64" s="38">
        <v>29.358756384724803</v>
      </c>
      <c r="P64" s="38">
        <v>31.597220480727405</v>
      </c>
      <c r="Q64" s="38">
        <v>14.834099999999998</v>
      </c>
      <c r="R64" s="38" t="s">
        <v>271</v>
      </c>
      <c r="S64" s="38">
        <v>15</v>
      </c>
      <c r="T64" s="38">
        <v>14.397699999999999</v>
      </c>
      <c r="U64" s="38">
        <v>12.473360307156772</v>
      </c>
      <c r="V64" s="38" t="s">
        <v>271</v>
      </c>
      <c r="W64" s="38">
        <v>12.473360307156772</v>
      </c>
      <c r="X64" s="38">
        <v>13.8996</v>
      </c>
      <c r="Y64" s="38">
        <v>25.390530109567237</v>
      </c>
      <c r="Z64" s="38">
        <v>10.800824913948816</v>
      </c>
      <c r="AA64" s="38">
        <v>12.566528675961496</v>
      </c>
      <c r="AB64" s="38" t="s">
        <v>271</v>
      </c>
      <c r="AC64" s="38">
        <v>12.566528675961496</v>
      </c>
      <c r="AD64" s="38">
        <v>13.8996</v>
      </c>
      <c r="AE64" s="38">
        <v>25.390530109567237</v>
      </c>
      <c r="AF64" s="38">
        <v>10.933511301621346</v>
      </c>
      <c r="AG64" s="38">
        <v>1.4625999999999999</v>
      </c>
      <c r="AH64" s="38" t="s">
        <v>271</v>
      </c>
      <c r="AI64" s="38">
        <v>1.4625999999999999</v>
      </c>
      <c r="AJ64" s="38" t="s">
        <v>271</v>
      </c>
      <c r="AK64" s="38" t="s">
        <v>271</v>
      </c>
      <c r="AL64" s="38">
        <v>1.4625999999999999</v>
      </c>
      <c r="AM64" s="38">
        <v>30.045438050018703</v>
      </c>
    </row>
    <row r="65" spans="1:39" hidden="1" outlineLevel="1">
      <c r="A65" s="9">
        <v>42186</v>
      </c>
      <c r="B65" s="38">
        <v>28.435551828907482</v>
      </c>
      <c r="C65" s="38">
        <v>28.726391801064242</v>
      </c>
      <c r="D65" s="38">
        <v>30.682675174091049</v>
      </c>
      <c r="E65" s="38">
        <v>28.063850751603994</v>
      </c>
      <c r="F65" s="38">
        <v>24.808894795440068</v>
      </c>
      <c r="G65" s="38">
        <v>32.997022995593902</v>
      </c>
      <c r="H65" s="38">
        <v>16.529153113281925</v>
      </c>
      <c r="I65" s="38">
        <v>28.836561244261066</v>
      </c>
      <c r="J65" s="38">
        <v>30.648958878369484</v>
      </c>
      <c r="K65" s="38">
        <v>28.227327085193743</v>
      </c>
      <c r="L65" s="38">
        <v>25.02712729516978</v>
      </c>
      <c r="M65" s="38">
        <v>33.017312346419388</v>
      </c>
      <c r="N65" s="38">
        <v>16.528479992364122</v>
      </c>
      <c r="O65" s="38">
        <v>20.462523382658631</v>
      </c>
      <c r="P65" s="38">
        <v>32.453497154785673</v>
      </c>
      <c r="Q65" s="38">
        <v>13.7372</v>
      </c>
      <c r="R65" s="38">
        <v>12.5</v>
      </c>
      <c r="S65" s="38">
        <v>15</v>
      </c>
      <c r="T65" s="38">
        <v>16.544499999999999</v>
      </c>
      <c r="U65" s="38">
        <v>18.754980338051126</v>
      </c>
      <c r="V65" s="38" t="s">
        <v>271</v>
      </c>
      <c r="W65" s="38">
        <v>18.754980338051126</v>
      </c>
      <c r="X65" s="38">
        <v>17.200719039451116</v>
      </c>
      <c r="Y65" s="38">
        <v>19.672285513693868</v>
      </c>
      <c r="Z65" s="38">
        <v>18.842401125725008</v>
      </c>
      <c r="AA65" s="38">
        <v>19.581133907097009</v>
      </c>
      <c r="AB65" s="38" t="s">
        <v>271</v>
      </c>
      <c r="AC65" s="38">
        <v>19.581133907097009</v>
      </c>
      <c r="AD65" s="38">
        <v>17.200719039451116</v>
      </c>
      <c r="AE65" s="38">
        <v>19.672285513693868</v>
      </c>
      <c r="AF65" s="38">
        <v>19.785457165068827</v>
      </c>
      <c r="AG65" s="38">
        <v>9.6926358751838322</v>
      </c>
      <c r="AH65" s="38" t="s">
        <v>271</v>
      </c>
      <c r="AI65" s="38">
        <v>9.6926358751838322</v>
      </c>
      <c r="AJ65" s="38" t="s">
        <v>271</v>
      </c>
      <c r="AK65" s="38" t="s">
        <v>271</v>
      </c>
      <c r="AL65" s="38">
        <v>9.6926358751838322</v>
      </c>
      <c r="AM65" s="38">
        <v>31.136978296038109</v>
      </c>
    </row>
    <row r="66" spans="1:39" hidden="1" outlineLevel="1">
      <c r="A66" s="9">
        <v>42217</v>
      </c>
      <c r="B66" s="38">
        <v>29.892640740163213</v>
      </c>
      <c r="C66" s="38">
        <v>30.40058896628031</v>
      </c>
      <c r="D66" s="38">
        <v>32.560134479691371</v>
      </c>
      <c r="E66" s="38">
        <v>29.507399755239188</v>
      </c>
      <c r="F66" s="38">
        <v>27.795018072954036</v>
      </c>
      <c r="G66" s="38">
        <v>32.231381756622447</v>
      </c>
      <c r="H66" s="38">
        <v>19.154620098394815</v>
      </c>
      <c r="I66" s="38">
        <v>30.413129826662797</v>
      </c>
      <c r="J66" s="38">
        <v>32.629058758382889</v>
      </c>
      <c r="K66" s="38">
        <v>29.509684613809267</v>
      </c>
      <c r="L66" s="38">
        <v>27.795018072954036</v>
      </c>
      <c r="M66" s="38">
        <v>32.231381756622447</v>
      </c>
      <c r="N66" s="38">
        <v>19.175257447794706</v>
      </c>
      <c r="O66" s="38">
        <v>27.495019389686767</v>
      </c>
      <c r="P66" s="38">
        <v>27.845877309955014</v>
      </c>
      <c r="Q66" s="38">
        <v>5</v>
      </c>
      <c r="R66" s="38" t="s">
        <v>271</v>
      </c>
      <c r="S66" s="38" t="s">
        <v>271</v>
      </c>
      <c r="T66" s="38">
        <v>5</v>
      </c>
      <c r="U66" s="38">
        <v>14.243000563955206</v>
      </c>
      <c r="V66" s="38" t="s">
        <v>271</v>
      </c>
      <c r="W66" s="38">
        <v>14.243000563955206</v>
      </c>
      <c r="X66" s="38">
        <v>22.294599999999999</v>
      </c>
      <c r="Y66" s="38">
        <v>25.533822732470664</v>
      </c>
      <c r="Z66" s="38">
        <v>11.696292942082748</v>
      </c>
      <c r="AA66" s="38">
        <v>14.304780211290511</v>
      </c>
      <c r="AB66" s="38" t="s">
        <v>271</v>
      </c>
      <c r="AC66" s="38">
        <v>14.304780211290511</v>
      </c>
      <c r="AD66" s="38">
        <v>22.294599999999999</v>
      </c>
      <c r="AE66" s="38">
        <v>25.533822732470664</v>
      </c>
      <c r="AF66" s="38">
        <v>11.621033419955118</v>
      </c>
      <c r="AG66" s="38">
        <v>12.918699999999999</v>
      </c>
      <c r="AH66" s="38" t="s">
        <v>271</v>
      </c>
      <c r="AI66" s="38">
        <v>12.918699999999999</v>
      </c>
      <c r="AJ66" s="38" t="s">
        <v>271</v>
      </c>
      <c r="AK66" s="38" t="s">
        <v>271</v>
      </c>
      <c r="AL66" s="38">
        <v>12.918699999999999</v>
      </c>
      <c r="AM66" s="38">
        <v>28.355666014372442</v>
      </c>
    </row>
    <row r="67" spans="1:39" hidden="1" outlineLevel="1">
      <c r="A67" s="9">
        <v>42248</v>
      </c>
      <c r="B67" s="38">
        <v>30.757841548945969</v>
      </c>
      <c r="C67" s="38">
        <v>31.249222147678932</v>
      </c>
      <c r="D67" s="38">
        <v>32.688627762242881</v>
      </c>
      <c r="E67" s="38">
        <v>30.62043565406092</v>
      </c>
      <c r="F67" s="38">
        <v>29.803547678686591</v>
      </c>
      <c r="G67" s="38">
        <v>32.788485677448705</v>
      </c>
      <c r="H67" s="38">
        <v>17.18890192543174</v>
      </c>
      <c r="I67" s="38">
        <v>31.25519470100437</v>
      </c>
      <c r="J67" s="38">
        <v>32.672245533574525</v>
      </c>
      <c r="K67" s="38">
        <v>30.642282066677332</v>
      </c>
      <c r="L67" s="38">
        <v>29.803547678686591</v>
      </c>
      <c r="M67" s="38">
        <v>32.788485677448705</v>
      </c>
      <c r="N67" s="38">
        <v>17.327159864367161</v>
      </c>
      <c r="O67" s="38">
        <v>29.80285150682035</v>
      </c>
      <c r="P67" s="38">
        <v>34.150583231556631</v>
      </c>
      <c r="Q67" s="38">
        <v>8.7242999999999995</v>
      </c>
      <c r="R67" s="38" t="s">
        <v>271</v>
      </c>
      <c r="S67" s="38" t="s">
        <v>271</v>
      </c>
      <c r="T67" s="38">
        <v>8.7242999999999995</v>
      </c>
      <c r="U67" s="38">
        <v>11.84591738076794</v>
      </c>
      <c r="V67" s="38" t="s">
        <v>271</v>
      </c>
      <c r="W67" s="38">
        <v>11.84591738076794</v>
      </c>
      <c r="X67" s="38">
        <v>17.022099999999998</v>
      </c>
      <c r="Y67" s="38">
        <v>22.819262741815475</v>
      </c>
      <c r="Z67" s="38">
        <v>11.49018826986249</v>
      </c>
      <c r="AA67" s="38">
        <v>12.10165115405124</v>
      </c>
      <c r="AB67" s="38" t="s">
        <v>271</v>
      </c>
      <c r="AC67" s="38">
        <v>12.10165115405124</v>
      </c>
      <c r="AD67" s="38">
        <v>17.022099999999998</v>
      </c>
      <c r="AE67" s="38">
        <v>22.819262741815475</v>
      </c>
      <c r="AF67" s="38">
        <v>11.74905519423876</v>
      </c>
      <c r="AG67" s="38">
        <v>0</v>
      </c>
      <c r="AH67" s="38" t="s">
        <v>271</v>
      </c>
      <c r="AI67" s="38">
        <v>0</v>
      </c>
      <c r="AJ67" s="38" t="s">
        <v>271</v>
      </c>
      <c r="AK67" s="38" t="s">
        <v>271</v>
      </c>
      <c r="AL67" s="38">
        <v>0</v>
      </c>
      <c r="AM67" s="38">
        <v>30.744148556114485</v>
      </c>
    </row>
    <row r="68" spans="1:39" hidden="1" outlineLevel="1">
      <c r="A68" s="9">
        <v>42278</v>
      </c>
      <c r="B68" s="38">
        <v>32.830364072615524</v>
      </c>
      <c r="C68" s="38">
        <v>33.553786540580212</v>
      </c>
      <c r="D68" s="38">
        <v>33.428784643978673</v>
      </c>
      <c r="E68" s="38">
        <v>33.605839085329542</v>
      </c>
      <c r="F68" s="38">
        <v>30.512076770229662</v>
      </c>
      <c r="G68" s="38">
        <v>37.363726500945411</v>
      </c>
      <c r="H68" s="38">
        <v>17.364909188319995</v>
      </c>
      <c r="I68" s="38">
        <v>33.572959231235153</v>
      </c>
      <c r="J68" s="38">
        <v>33.440289402614944</v>
      </c>
      <c r="K68" s="38">
        <v>33.627876027279974</v>
      </c>
      <c r="L68" s="38">
        <v>30.512076770229662</v>
      </c>
      <c r="M68" s="38">
        <v>37.363726500945411</v>
      </c>
      <c r="N68" s="38">
        <v>17.480271218790712</v>
      </c>
      <c r="O68" s="38">
        <v>27.225550025555844</v>
      </c>
      <c r="P68" s="38">
        <v>32.028535157371287</v>
      </c>
      <c r="Q68" s="38">
        <v>9.1421098028769308</v>
      </c>
      <c r="R68" s="38" t="s">
        <v>271</v>
      </c>
      <c r="S68" s="38" t="s">
        <v>271</v>
      </c>
      <c r="T68" s="38">
        <v>9.1421098028769308</v>
      </c>
      <c r="U68" s="38">
        <v>12.124150137274489</v>
      </c>
      <c r="V68" s="38" t="s">
        <v>271</v>
      </c>
      <c r="W68" s="38">
        <v>12.124150137274489</v>
      </c>
      <c r="X68" s="38">
        <v>23.265699999999999</v>
      </c>
      <c r="Y68" s="38">
        <v>21.715299999999999</v>
      </c>
      <c r="Z68" s="38">
        <v>11.134273014299055</v>
      </c>
      <c r="AA68" s="38">
        <v>12.416628893965925</v>
      </c>
      <c r="AB68" s="38" t="s">
        <v>271</v>
      </c>
      <c r="AC68" s="38">
        <v>12.416628893965925</v>
      </c>
      <c r="AD68" s="38">
        <v>23.265699999999999</v>
      </c>
      <c r="AE68" s="38">
        <v>21.715299999999999</v>
      </c>
      <c r="AF68" s="38">
        <v>11.408358854956608</v>
      </c>
      <c r="AG68" s="38">
        <v>5.2327000000000004</v>
      </c>
      <c r="AH68" s="38" t="s">
        <v>271</v>
      </c>
      <c r="AI68" s="38">
        <v>5.2327000000000004</v>
      </c>
      <c r="AJ68" s="38" t="s">
        <v>271</v>
      </c>
      <c r="AK68" s="38" t="s">
        <v>271</v>
      </c>
      <c r="AL68" s="38">
        <v>5.2327000000000004</v>
      </c>
      <c r="AM68" s="38">
        <v>32.684646823346725</v>
      </c>
    </row>
    <row r="69" spans="1:39" hidden="1" outlineLevel="1">
      <c r="A69" s="9">
        <v>42309</v>
      </c>
      <c r="B69" s="38">
        <v>33.277302928388032</v>
      </c>
      <c r="C69" s="38">
        <v>34.132539832556418</v>
      </c>
      <c r="D69" s="38">
        <v>34.058818152949215</v>
      </c>
      <c r="E69" s="38">
        <v>34.157735440374012</v>
      </c>
      <c r="F69" s="38">
        <v>30.562104403012786</v>
      </c>
      <c r="G69" s="38">
        <v>37.770139956656514</v>
      </c>
      <c r="H69" s="38">
        <v>17.623994451729885</v>
      </c>
      <c r="I69" s="38">
        <v>34.150721153072325</v>
      </c>
      <c r="J69" s="38">
        <v>34.089809538017363</v>
      </c>
      <c r="K69" s="38">
        <v>34.171271722352678</v>
      </c>
      <c r="L69" s="38">
        <v>30.562104403012786</v>
      </c>
      <c r="M69" s="38">
        <v>37.770139956656514</v>
      </c>
      <c r="N69" s="38">
        <v>17.679804141993138</v>
      </c>
      <c r="O69" s="38">
        <v>28.634983000487093</v>
      </c>
      <c r="P69" s="38">
        <v>31.291275474257009</v>
      </c>
      <c r="Q69" s="38">
        <v>12.891500000000001</v>
      </c>
      <c r="R69" s="38" t="s">
        <v>271</v>
      </c>
      <c r="S69" s="38" t="s">
        <v>271</v>
      </c>
      <c r="T69" s="38">
        <v>12.891500000000001</v>
      </c>
      <c r="U69" s="38">
        <v>11.505357675016057</v>
      </c>
      <c r="V69" s="38" t="s">
        <v>271</v>
      </c>
      <c r="W69" s="38">
        <v>11.505357675016057</v>
      </c>
      <c r="X69" s="38" t="s">
        <v>271</v>
      </c>
      <c r="Y69" s="38">
        <v>17.772379938655686</v>
      </c>
      <c r="Z69" s="38">
        <v>10.276373900826474</v>
      </c>
      <c r="AA69" s="38">
        <v>11.746457552683246</v>
      </c>
      <c r="AB69" s="38" t="s">
        <v>271</v>
      </c>
      <c r="AC69" s="38">
        <v>11.746457552683246</v>
      </c>
      <c r="AD69" s="38" t="s">
        <v>271</v>
      </c>
      <c r="AE69" s="38">
        <v>17.772379938655686</v>
      </c>
      <c r="AF69" s="38">
        <v>10.469185101806151</v>
      </c>
      <c r="AG69" s="38">
        <v>7.8924000000000003</v>
      </c>
      <c r="AH69" s="38" t="s">
        <v>271</v>
      </c>
      <c r="AI69" s="38">
        <v>7.8924000000000003</v>
      </c>
      <c r="AJ69" s="38" t="s">
        <v>271</v>
      </c>
      <c r="AK69" s="38" t="s">
        <v>271</v>
      </c>
      <c r="AL69" s="38">
        <v>7.8924000000000003</v>
      </c>
      <c r="AM69" s="38">
        <v>29.756744116252772</v>
      </c>
    </row>
    <row r="70" spans="1:39" hidden="1" outlineLevel="1">
      <c r="A70" s="9">
        <v>42339</v>
      </c>
      <c r="B70" s="38">
        <v>33.096387044550625</v>
      </c>
      <c r="C70" s="38">
        <v>34.538813830446735</v>
      </c>
      <c r="D70" s="38">
        <v>34.567003481676927</v>
      </c>
      <c r="E70" s="38">
        <v>34.531136006316167</v>
      </c>
      <c r="F70" s="38">
        <v>32.429074901251994</v>
      </c>
      <c r="G70" s="38">
        <v>37.665103226448032</v>
      </c>
      <c r="H70" s="38">
        <v>15.440611249544297</v>
      </c>
      <c r="I70" s="38">
        <v>34.600968551724904</v>
      </c>
      <c r="J70" s="38">
        <v>34.530995824864007</v>
      </c>
      <c r="K70" s="38">
        <v>34.620118868810245</v>
      </c>
      <c r="L70" s="38">
        <v>32.429074742202111</v>
      </c>
      <c r="M70" s="38">
        <v>37.667351327702768</v>
      </c>
      <c r="N70" s="38">
        <v>15.754863255846614</v>
      </c>
      <c r="O70" s="38">
        <v>17.924336161313235</v>
      </c>
      <c r="P70" s="38">
        <v>43.468505431446104</v>
      </c>
      <c r="Q70" s="38">
        <v>10.234</v>
      </c>
      <c r="R70" s="38">
        <v>26.000000000000004</v>
      </c>
      <c r="S70" s="38">
        <v>0.01</v>
      </c>
      <c r="T70" s="38">
        <v>10.3339</v>
      </c>
      <c r="U70" s="38">
        <v>9.4786107771142039</v>
      </c>
      <c r="V70" s="38" t="s">
        <v>271</v>
      </c>
      <c r="W70" s="38">
        <v>9.4786107771142039</v>
      </c>
      <c r="X70" s="38">
        <v>21.454699999999999</v>
      </c>
      <c r="Y70" s="38">
        <v>21.743099999999998</v>
      </c>
      <c r="Z70" s="38">
        <v>8.9930202523292309</v>
      </c>
      <c r="AA70" s="38">
        <v>9.5250267806541284</v>
      </c>
      <c r="AB70" s="38" t="s">
        <v>271</v>
      </c>
      <c r="AC70" s="38">
        <v>9.5250267806541284</v>
      </c>
      <c r="AD70" s="38">
        <v>21.454699999999999</v>
      </c>
      <c r="AE70" s="38">
        <v>21.743099999999998</v>
      </c>
      <c r="AF70" s="38">
        <v>9.0387409902178923</v>
      </c>
      <c r="AG70" s="38">
        <v>0</v>
      </c>
      <c r="AH70" s="38" t="s">
        <v>271</v>
      </c>
      <c r="AI70" s="38">
        <v>0</v>
      </c>
      <c r="AJ70" s="38" t="s">
        <v>271</v>
      </c>
      <c r="AK70" s="38" t="s">
        <v>271</v>
      </c>
      <c r="AL70" s="38">
        <v>0</v>
      </c>
      <c r="AM70" s="38">
        <v>29.937937653721747</v>
      </c>
    </row>
    <row r="71" spans="1:39" hidden="1" outlineLevel="1">
      <c r="A71" s="9">
        <v>42370</v>
      </c>
      <c r="B71" s="38">
        <v>32.487615478373321</v>
      </c>
      <c r="C71" s="38">
        <v>33.217281290849165</v>
      </c>
      <c r="D71" s="38">
        <v>34.0376758365814</v>
      </c>
      <c r="E71" s="38">
        <v>32.815112229366967</v>
      </c>
      <c r="F71" s="38">
        <v>31.676120374311786</v>
      </c>
      <c r="G71" s="38">
        <v>35.588408652515291</v>
      </c>
      <c r="H71" s="38">
        <v>12.411867300334903</v>
      </c>
      <c r="I71" s="38">
        <v>33.248492092335063</v>
      </c>
      <c r="J71" s="38">
        <v>34.015420076746253</v>
      </c>
      <c r="K71" s="38">
        <v>32.874813372939677</v>
      </c>
      <c r="L71" s="38">
        <v>31.676120374311786</v>
      </c>
      <c r="M71" s="38">
        <v>35.588408652515291</v>
      </c>
      <c r="N71" s="38">
        <v>12.402451011466242</v>
      </c>
      <c r="O71" s="38">
        <v>26.885214218823503</v>
      </c>
      <c r="P71" s="38">
        <v>36.522184269992124</v>
      </c>
      <c r="Q71" s="38">
        <v>12.5837</v>
      </c>
      <c r="R71" s="38" t="s">
        <v>271</v>
      </c>
      <c r="S71" s="38" t="s">
        <v>271</v>
      </c>
      <c r="T71" s="38">
        <v>12.5837</v>
      </c>
      <c r="U71" s="38">
        <v>17.084211640491858</v>
      </c>
      <c r="V71" s="38" t="s">
        <v>271</v>
      </c>
      <c r="W71" s="38">
        <v>17.084211640491858</v>
      </c>
      <c r="X71" s="38">
        <v>30</v>
      </c>
      <c r="Y71" s="38">
        <v>23.310400000000001</v>
      </c>
      <c r="Z71" s="38">
        <v>16.300649217088587</v>
      </c>
      <c r="AA71" s="38">
        <v>18.55595722887038</v>
      </c>
      <c r="AB71" s="38" t="s">
        <v>271</v>
      </c>
      <c r="AC71" s="38">
        <v>18.55595722887038</v>
      </c>
      <c r="AD71" s="38">
        <v>30</v>
      </c>
      <c r="AE71" s="38">
        <v>24.980599999999999</v>
      </c>
      <c r="AF71" s="38">
        <v>17.80532280875612</v>
      </c>
      <c r="AG71" s="38">
        <v>7.0579000000000001</v>
      </c>
      <c r="AH71" s="38" t="s">
        <v>271</v>
      </c>
      <c r="AI71" s="38">
        <v>7.0579000000000001</v>
      </c>
      <c r="AJ71" s="38" t="s">
        <v>271</v>
      </c>
      <c r="AK71" s="38">
        <v>16.16</v>
      </c>
      <c r="AL71" s="38">
        <v>5.4492000000000003</v>
      </c>
      <c r="AM71" s="38">
        <v>29.163940524978951</v>
      </c>
    </row>
    <row r="72" spans="1:39" hidden="1" outlineLevel="1">
      <c r="A72" s="9">
        <v>42401</v>
      </c>
      <c r="B72" s="38">
        <v>32.667166151131433</v>
      </c>
      <c r="C72" s="38">
        <v>34.040763245367522</v>
      </c>
      <c r="D72" s="38">
        <v>33.858088339867699</v>
      </c>
      <c r="E72" s="38">
        <v>34.097255259474586</v>
      </c>
      <c r="F72" s="38">
        <v>32.549976330366135</v>
      </c>
      <c r="G72" s="38">
        <v>36.949890024021713</v>
      </c>
      <c r="H72" s="38">
        <v>15.778166975015006</v>
      </c>
      <c r="I72" s="38">
        <v>34.039544554629359</v>
      </c>
      <c r="J72" s="38">
        <v>33.830019505739607</v>
      </c>
      <c r="K72" s="38">
        <v>34.10400948646496</v>
      </c>
      <c r="L72" s="38">
        <v>32.549976330366135</v>
      </c>
      <c r="M72" s="38">
        <v>36.949982070312664</v>
      </c>
      <c r="N72" s="38">
        <v>15.831084146920363</v>
      </c>
      <c r="O72" s="38">
        <v>34.901144896151202</v>
      </c>
      <c r="P72" s="38">
        <v>39.07921332990032</v>
      </c>
      <c r="Q72" s="38">
        <v>0.37769999999999998</v>
      </c>
      <c r="R72" s="38" t="s">
        <v>271</v>
      </c>
      <c r="S72" s="38">
        <v>24</v>
      </c>
      <c r="T72" s="38">
        <v>0</v>
      </c>
      <c r="U72" s="38">
        <v>7.0173874347256717</v>
      </c>
      <c r="V72" s="38" t="s">
        <v>271</v>
      </c>
      <c r="W72" s="38">
        <v>7.0173874347256717</v>
      </c>
      <c r="X72" s="38">
        <v>24.99</v>
      </c>
      <c r="Y72" s="38">
        <v>23.681848723248642</v>
      </c>
      <c r="Z72" s="38">
        <v>6.0104450080094649</v>
      </c>
      <c r="AA72" s="38">
        <v>7.0037609059486616</v>
      </c>
      <c r="AB72" s="38" t="s">
        <v>271</v>
      </c>
      <c r="AC72" s="38">
        <v>7.0037609059486616</v>
      </c>
      <c r="AD72" s="38">
        <v>24.99</v>
      </c>
      <c r="AE72" s="38">
        <v>23.681848723248642</v>
      </c>
      <c r="AF72" s="38">
        <v>5.8384230274116815</v>
      </c>
      <c r="AG72" s="38">
        <v>7.1109</v>
      </c>
      <c r="AH72" s="38" t="s">
        <v>271</v>
      </c>
      <c r="AI72" s="38">
        <v>7.1109</v>
      </c>
      <c r="AJ72" s="38" t="s">
        <v>271</v>
      </c>
      <c r="AK72" s="38" t="s">
        <v>271</v>
      </c>
      <c r="AL72" s="38">
        <v>7.1109</v>
      </c>
      <c r="AM72" s="38">
        <v>31.044671802943547</v>
      </c>
    </row>
    <row r="73" spans="1:39" hidden="1" outlineLevel="1">
      <c r="A73" s="9">
        <v>42430</v>
      </c>
      <c r="B73" s="38">
        <v>31.633851895272318</v>
      </c>
      <c r="C73" s="38">
        <v>32.250327673999905</v>
      </c>
      <c r="D73" s="38">
        <v>33.125995599997651</v>
      </c>
      <c r="E73" s="38">
        <v>31.970428325449593</v>
      </c>
      <c r="F73" s="38">
        <v>29.743439884783793</v>
      </c>
      <c r="G73" s="38">
        <v>34.947070733539938</v>
      </c>
      <c r="H73" s="38">
        <v>16.530698299805358</v>
      </c>
      <c r="I73" s="38">
        <v>32.415625746117115</v>
      </c>
      <c r="J73" s="38">
        <v>33.094628678458989</v>
      </c>
      <c r="K73" s="38">
        <v>32.197445512313102</v>
      </c>
      <c r="L73" s="38">
        <v>29.743439884783793</v>
      </c>
      <c r="M73" s="38">
        <v>35.187949021541343</v>
      </c>
      <c r="N73" s="38">
        <v>17.494126887906582</v>
      </c>
      <c r="O73" s="38">
        <v>13.164912885282966</v>
      </c>
      <c r="P73" s="38">
        <v>40.209465376708188</v>
      </c>
      <c r="Q73" s="38">
        <v>9.3336561837919945</v>
      </c>
      <c r="R73" s="38" t="s">
        <v>271</v>
      </c>
      <c r="S73" s="38">
        <v>13.002700000000001</v>
      </c>
      <c r="T73" s="38">
        <v>3.3024917112057248</v>
      </c>
      <c r="U73" s="38">
        <v>20.697535335226547</v>
      </c>
      <c r="V73" s="38" t="s">
        <v>271</v>
      </c>
      <c r="W73" s="38">
        <v>20.697535335226547</v>
      </c>
      <c r="X73" s="38">
        <v>25.7681</v>
      </c>
      <c r="Y73" s="38">
        <v>22.036100000000001</v>
      </c>
      <c r="Z73" s="38">
        <v>19.911243807823709</v>
      </c>
      <c r="AA73" s="38">
        <v>21.540568340128896</v>
      </c>
      <c r="AB73" s="38" t="s">
        <v>271</v>
      </c>
      <c r="AC73" s="38">
        <v>21.540568340128896</v>
      </c>
      <c r="AD73" s="38">
        <v>25.7681</v>
      </c>
      <c r="AE73" s="38">
        <v>22.036100000000001</v>
      </c>
      <c r="AF73" s="38">
        <v>20.8894564680534</v>
      </c>
      <c r="AG73" s="38">
        <v>6.5508666045416648</v>
      </c>
      <c r="AH73" s="38" t="s">
        <v>271</v>
      </c>
      <c r="AI73" s="38">
        <v>6.5508666045416648</v>
      </c>
      <c r="AJ73" s="38" t="s">
        <v>271</v>
      </c>
      <c r="AK73" s="38" t="s">
        <v>271</v>
      </c>
      <c r="AL73" s="38">
        <v>6.5508666045416648</v>
      </c>
      <c r="AM73" s="38">
        <v>27.307078057489708</v>
      </c>
    </row>
    <row r="74" spans="1:39" hidden="1" outlineLevel="1">
      <c r="A74" s="9">
        <v>42461</v>
      </c>
      <c r="B74" s="38">
        <v>29.857093580641394</v>
      </c>
      <c r="C74" s="38">
        <v>32.004509485806871</v>
      </c>
      <c r="D74" s="38">
        <v>33.525191337299603</v>
      </c>
      <c r="E74" s="38">
        <v>31.530349859516232</v>
      </c>
      <c r="F74" s="38">
        <v>29.774564758037087</v>
      </c>
      <c r="G74" s="38">
        <v>33.453671829532439</v>
      </c>
      <c r="H74" s="38">
        <v>20.019370015440259</v>
      </c>
      <c r="I74" s="38">
        <v>31.999973411532249</v>
      </c>
      <c r="J74" s="38">
        <v>33.495090801593662</v>
      </c>
      <c r="K74" s="38">
        <v>31.535073446383972</v>
      </c>
      <c r="L74" s="38">
        <v>29.774564758037087</v>
      </c>
      <c r="M74" s="38">
        <v>33.453763198185115</v>
      </c>
      <c r="N74" s="38">
        <v>20.072618162300305</v>
      </c>
      <c r="O74" s="38">
        <v>37.126668863176462</v>
      </c>
      <c r="P74" s="38">
        <v>43.47946461139896</v>
      </c>
      <c r="Q74" s="38">
        <v>11.538</v>
      </c>
      <c r="R74" s="38" t="s">
        <v>271</v>
      </c>
      <c r="S74" s="38">
        <v>25.1709</v>
      </c>
      <c r="T74" s="38">
        <v>11.317</v>
      </c>
      <c r="U74" s="38">
        <v>12.43113522119924</v>
      </c>
      <c r="V74" s="38" t="s">
        <v>271</v>
      </c>
      <c r="W74" s="38">
        <v>12.43113522119924</v>
      </c>
      <c r="X74" s="38">
        <v>25.518600000000003</v>
      </c>
      <c r="Y74" s="38">
        <v>14.2949</v>
      </c>
      <c r="Z74" s="38">
        <v>11.639965317998787</v>
      </c>
      <c r="AA74" s="38">
        <v>12.495210817028205</v>
      </c>
      <c r="AB74" s="38" t="s">
        <v>271</v>
      </c>
      <c r="AC74" s="38">
        <v>12.495210817028205</v>
      </c>
      <c r="AD74" s="38">
        <v>25.518600000000003</v>
      </c>
      <c r="AE74" s="38">
        <v>14.2949</v>
      </c>
      <c r="AF74" s="38">
        <v>11.696390497269354</v>
      </c>
      <c r="AG74" s="38">
        <v>8.6727000000000007</v>
      </c>
      <c r="AH74" s="38" t="s">
        <v>271</v>
      </c>
      <c r="AI74" s="38">
        <v>8.6727000000000007</v>
      </c>
      <c r="AJ74" s="38" t="s">
        <v>271</v>
      </c>
      <c r="AK74" s="38" t="s">
        <v>271</v>
      </c>
      <c r="AL74" s="38">
        <v>8.6727000000000007</v>
      </c>
      <c r="AM74" s="38">
        <v>28.126862152793528</v>
      </c>
    </row>
    <row r="75" spans="1:39" hidden="1" outlineLevel="1">
      <c r="A75" s="9">
        <v>42491</v>
      </c>
      <c r="B75" s="38">
        <v>32.080176919617998</v>
      </c>
      <c r="C75" s="38">
        <v>33.129674386394399</v>
      </c>
      <c r="D75" s="38">
        <v>31.661239638873955</v>
      </c>
      <c r="E75" s="38">
        <v>33.634832821894861</v>
      </c>
      <c r="F75" s="38">
        <v>31.876026452744497</v>
      </c>
      <c r="G75" s="38">
        <v>35.785506821758361</v>
      </c>
      <c r="H75" s="38">
        <v>19.217281624238893</v>
      </c>
      <c r="I75" s="38">
        <v>33.116525216387068</v>
      </c>
      <c r="J75" s="38">
        <v>31.588416624245134</v>
      </c>
      <c r="K75" s="38">
        <v>33.638520642786055</v>
      </c>
      <c r="L75" s="38">
        <v>31.876026452744497</v>
      </c>
      <c r="M75" s="38">
        <v>35.792297423716413</v>
      </c>
      <c r="N75" s="38">
        <v>19.217281624238893</v>
      </c>
      <c r="O75" s="38">
        <v>40.078218787010968</v>
      </c>
      <c r="P75" s="38">
        <v>41.877548392906974</v>
      </c>
      <c r="Q75" s="38">
        <v>0.34820000000000001</v>
      </c>
      <c r="R75" s="38" t="s">
        <v>271</v>
      </c>
      <c r="S75" s="38">
        <v>0.34820000000000001</v>
      </c>
      <c r="T75" s="38" t="s">
        <v>271</v>
      </c>
      <c r="U75" s="38">
        <v>11.199955990888741</v>
      </c>
      <c r="V75" s="38" t="s">
        <v>271</v>
      </c>
      <c r="W75" s="38">
        <v>11.199955990888741</v>
      </c>
      <c r="X75" s="38">
        <v>24</v>
      </c>
      <c r="Y75" s="38">
        <v>25.230499999999999</v>
      </c>
      <c r="Z75" s="38">
        <v>10.947100445154479</v>
      </c>
      <c r="AA75" s="38">
        <v>11.198136018736891</v>
      </c>
      <c r="AB75" s="38" t="s">
        <v>271</v>
      </c>
      <c r="AC75" s="38">
        <v>11.198136018736891</v>
      </c>
      <c r="AD75" s="38">
        <v>24</v>
      </c>
      <c r="AE75" s="38">
        <v>25.230499999999999</v>
      </c>
      <c r="AF75" s="38">
        <v>10.936131146211526</v>
      </c>
      <c r="AG75" s="38">
        <v>11.2515</v>
      </c>
      <c r="AH75" s="38" t="s">
        <v>271</v>
      </c>
      <c r="AI75" s="38">
        <v>11.2515</v>
      </c>
      <c r="AJ75" s="38" t="s">
        <v>271</v>
      </c>
      <c r="AK75" s="38" t="s">
        <v>271</v>
      </c>
      <c r="AL75" s="38">
        <v>11.2515</v>
      </c>
      <c r="AM75" s="38">
        <v>30.03119220449128</v>
      </c>
    </row>
    <row r="76" spans="1:39" hidden="1" outlineLevel="1">
      <c r="A76" s="9">
        <v>42522</v>
      </c>
      <c r="B76" s="38">
        <v>33.994657414297286</v>
      </c>
      <c r="C76" s="38">
        <v>34.562808413761459</v>
      </c>
      <c r="D76" s="38">
        <v>31.194311031007189</v>
      </c>
      <c r="E76" s="38">
        <v>35.392996089637435</v>
      </c>
      <c r="F76" s="38">
        <v>32.638587987534308</v>
      </c>
      <c r="G76" s="38">
        <v>37.102226474723821</v>
      </c>
      <c r="H76" s="38">
        <v>21.669059411254981</v>
      </c>
      <c r="I76" s="38">
        <v>34.568234156618288</v>
      </c>
      <c r="J76" s="38">
        <v>31.166825245803128</v>
      </c>
      <c r="K76" s="38">
        <v>35.402561310360504</v>
      </c>
      <c r="L76" s="38">
        <v>32.638587987534308</v>
      </c>
      <c r="M76" s="38">
        <v>37.102226474723821</v>
      </c>
      <c r="N76" s="38">
        <v>21.79583412961215</v>
      </c>
      <c r="O76" s="38">
        <v>30.713831946461926</v>
      </c>
      <c r="P76" s="38">
        <v>36.423767359301266</v>
      </c>
      <c r="Q76" s="38">
        <v>14.7524</v>
      </c>
      <c r="R76" s="38" t="s">
        <v>271</v>
      </c>
      <c r="S76" s="38" t="s">
        <v>271</v>
      </c>
      <c r="T76" s="38">
        <v>14.7524</v>
      </c>
      <c r="U76" s="38">
        <v>12.934445651829018</v>
      </c>
      <c r="V76" s="38" t="s">
        <v>271</v>
      </c>
      <c r="W76" s="38">
        <v>12.934445651829018</v>
      </c>
      <c r="X76" s="38">
        <v>24.99</v>
      </c>
      <c r="Y76" s="38">
        <v>21.2502</v>
      </c>
      <c r="Z76" s="38">
        <v>12.507158539917492</v>
      </c>
      <c r="AA76" s="38">
        <v>12.937366380793417</v>
      </c>
      <c r="AB76" s="38" t="s">
        <v>271</v>
      </c>
      <c r="AC76" s="38">
        <v>12.937366380793417</v>
      </c>
      <c r="AD76" s="38">
        <v>24.99</v>
      </c>
      <c r="AE76" s="38">
        <v>21.2502</v>
      </c>
      <c r="AF76" s="38">
        <v>12.509686237372376</v>
      </c>
      <c r="AG76" s="38">
        <v>10.894500000000001</v>
      </c>
      <c r="AH76" s="38" t="s">
        <v>271</v>
      </c>
      <c r="AI76" s="38">
        <v>10.894500000000001</v>
      </c>
      <c r="AJ76" s="38" t="s">
        <v>271</v>
      </c>
      <c r="AK76" s="38" t="s">
        <v>271</v>
      </c>
      <c r="AL76" s="38">
        <v>10.894500000000001</v>
      </c>
      <c r="AM76" s="38">
        <v>29.209411152908949</v>
      </c>
    </row>
    <row r="77" spans="1:39" hidden="1" outlineLevel="1">
      <c r="A77" s="9">
        <v>42552</v>
      </c>
      <c r="B77" s="38">
        <v>30.525223792374547</v>
      </c>
      <c r="C77" s="38">
        <v>31.276987896073543</v>
      </c>
      <c r="D77" s="38">
        <v>29.819423014914996</v>
      </c>
      <c r="E77" s="38">
        <v>31.636889849718848</v>
      </c>
      <c r="F77" s="38">
        <v>31.596729487610936</v>
      </c>
      <c r="G77" s="38">
        <v>32.379749184570883</v>
      </c>
      <c r="H77" s="38">
        <v>20.02078850546765</v>
      </c>
      <c r="I77" s="38">
        <v>31.264536246062441</v>
      </c>
      <c r="J77" s="38">
        <v>29.745254966171849</v>
      </c>
      <c r="K77" s="38">
        <v>31.636889849718848</v>
      </c>
      <c r="L77" s="38">
        <v>31.596729487610936</v>
      </c>
      <c r="M77" s="38">
        <v>32.379749184570883</v>
      </c>
      <c r="N77" s="38">
        <v>20.02078850546765</v>
      </c>
      <c r="O77" s="38">
        <v>40.130449484668901</v>
      </c>
      <c r="P77" s="38">
        <v>40.130449484668901</v>
      </c>
      <c r="Q77" s="38" t="s">
        <v>271</v>
      </c>
      <c r="R77" s="38" t="s">
        <v>271</v>
      </c>
      <c r="S77" s="38" t="s">
        <v>271</v>
      </c>
      <c r="T77" s="38" t="s">
        <v>271</v>
      </c>
      <c r="U77" s="38">
        <v>10.553803374501268</v>
      </c>
      <c r="V77" s="38" t="s">
        <v>271</v>
      </c>
      <c r="W77" s="38">
        <v>10.553803374501268</v>
      </c>
      <c r="X77" s="38">
        <v>24.99</v>
      </c>
      <c r="Y77" s="38">
        <v>14.339399999999999</v>
      </c>
      <c r="Z77" s="38">
        <v>10.391455604318363</v>
      </c>
      <c r="AA77" s="38">
        <v>10.553803374501268</v>
      </c>
      <c r="AB77" s="38" t="s">
        <v>271</v>
      </c>
      <c r="AC77" s="38">
        <v>10.553803374501268</v>
      </c>
      <c r="AD77" s="38">
        <v>24.99</v>
      </c>
      <c r="AE77" s="38">
        <v>14.339399999999999</v>
      </c>
      <c r="AF77" s="38">
        <v>10.391455604318363</v>
      </c>
      <c r="AG77" s="38" t="s">
        <v>271</v>
      </c>
      <c r="AH77" s="38" t="s">
        <v>271</v>
      </c>
      <c r="AI77" s="38" t="s">
        <v>271</v>
      </c>
      <c r="AJ77" s="38" t="s">
        <v>271</v>
      </c>
      <c r="AK77" s="38" t="s">
        <v>271</v>
      </c>
      <c r="AL77" s="38" t="s">
        <v>271</v>
      </c>
      <c r="AM77" s="38">
        <v>29.957309028701165</v>
      </c>
    </row>
    <row r="78" spans="1:39" hidden="1" outlineLevel="1">
      <c r="A78" s="9">
        <v>42583</v>
      </c>
      <c r="B78" s="38">
        <v>30.22665834346358</v>
      </c>
      <c r="C78" s="38">
        <v>30.701500521506212</v>
      </c>
      <c r="D78" s="38">
        <v>29.067915851273721</v>
      </c>
      <c r="E78" s="38">
        <v>31.2184051231587</v>
      </c>
      <c r="F78" s="38">
        <v>31.619931766844541</v>
      </c>
      <c r="G78" s="38">
        <v>31.448103210981763</v>
      </c>
      <c r="H78" s="38">
        <v>22.585119945924824</v>
      </c>
      <c r="I78" s="38">
        <v>30.689675124656215</v>
      </c>
      <c r="J78" s="38">
        <v>29.009060294974415</v>
      </c>
      <c r="K78" s="38">
        <v>31.2184051231587</v>
      </c>
      <c r="L78" s="38">
        <v>31.619931766844541</v>
      </c>
      <c r="M78" s="38">
        <v>31.448103210981763</v>
      </c>
      <c r="N78" s="38">
        <v>22.585119945924824</v>
      </c>
      <c r="O78" s="38">
        <v>38.87922974470014</v>
      </c>
      <c r="P78" s="38">
        <v>38.87922974470014</v>
      </c>
      <c r="Q78" s="38" t="s">
        <v>271</v>
      </c>
      <c r="R78" s="38" t="s">
        <v>271</v>
      </c>
      <c r="S78" s="38" t="s">
        <v>271</v>
      </c>
      <c r="T78" s="38" t="s">
        <v>271</v>
      </c>
      <c r="U78" s="38">
        <v>12.924587255583745</v>
      </c>
      <c r="V78" s="38" t="s">
        <v>271</v>
      </c>
      <c r="W78" s="38">
        <v>12.924587255583745</v>
      </c>
      <c r="X78" s="38">
        <v>10</v>
      </c>
      <c r="Y78" s="38">
        <v>19.931481978732663</v>
      </c>
      <c r="Z78" s="38">
        <v>12.443950053651124</v>
      </c>
      <c r="AA78" s="38">
        <v>12.903295099195978</v>
      </c>
      <c r="AB78" s="38" t="s">
        <v>271</v>
      </c>
      <c r="AC78" s="38">
        <v>12.903295099195978</v>
      </c>
      <c r="AD78" s="38">
        <v>10</v>
      </c>
      <c r="AE78" s="38">
        <v>19.931481978732663</v>
      </c>
      <c r="AF78" s="38">
        <v>12.410261098648183</v>
      </c>
      <c r="AG78" s="38">
        <v>13.950000000000001</v>
      </c>
      <c r="AH78" s="38" t="s">
        <v>271</v>
      </c>
      <c r="AI78" s="38">
        <v>13.950000000000001</v>
      </c>
      <c r="AJ78" s="38" t="s">
        <v>271</v>
      </c>
      <c r="AK78" s="38" t="s">
        <v>271</v>
      </c>
      <c r="AL78" s="38">
        <v>13.950000000000001</v>
      </c>
      <c r="AM78" s="38">
        <v>29.661973920746743</v>
      </c>
    </row>
    <row r="79" spans="1:39" hidden="1" outlineLevel="1">
      <c r="A79" s="9">
        <v>42614</v>
      </c>
      <c r="B79" s="38">
        <v>30.114090168437468</v>
      </c>
      <c r="C79" s="38">
        <v>30.642450988305683</v>
      </c>
      <c r="D79" s="38">
        <v>29.11905358448589</v>
      </c>
      <c r="E79" s="38">
        <v>31.006979896994363</v>
      </c>
      <c r="F79" s="38">
        <v>32.433442266781839</v>
      </c>
      <c r="G79" s="38">
        <v>31.213537774743521</v>
      </c>
      <c r="H79" s="38">
        <v>19.863275040594829</v>
      </c>
      <c r="I79" s="38">
        <v>30.715602761564117</v>
      </c>
      <c r="J79" s="38">
        <v>28.995343313546108</v>
      </c>
      <c r="K79" s="38">
        <v>31.126729158672163</v>
      </c>
      <c r="L79" s="38">
        <v>32.433442266781839</v>
      </c>
      <c r="M79" s="38">
        <v>31.215877290715852</v>
      </c>
      <c r="N79" s="38">
        <v>20.821138313726639</v>
      </c>
      <c r="O79" s="38">
        <v>19.115463729711824</v>
      </c>
      <c r="P79" s="38">
        <v>46.286710602801833</v>
      </c>
      <c r="Q79" s="38">
        <v>11.489200000000002</v>
      </c>
      <c r="R79" s="38" t="s">
        <v>271</v>
      </c>
      <c r="S79" s="38">
        <v>10.45</v>
      </c>
      <c r="T79" s="38">
        <v>11.5</v>
      </c>
      <c r="U79" s="38">
        <v>13.064591210425759</v>
      </c>
      <c r="V79" s="38" t="s">
        <v>271</v>
      </c>
      <c r="W79" s="38">
        <v>13.064591210425759</v>
      </c>
      <c r="X79" s="38" t="s">
        <v>271</v>
      </c>
      <c r="Y79" s="38">
        <v>17.791711281454855</v>
      </c>
      <c r="Z79" s="38">
        <v>12.795276154477484</v>
      </c>
      <c r="AA79" s="38">
        <v>13.08820329826974</v>
      </c>
      <c r="AB79" s="38" t="s">
        <v>271</v>
      </c>
      <c r="AC79" s="38">
        <v>13.08820329826974</v>
      </c>
      <c r="AD79" s="38" t="s">
        <v>271</v>
      </c>
      <c r="AE79" s="38">
        <v>17.791711281454855</v>
      </c>
      <c r="AF79" s="38">
        <v>12.817485790910006</v>
      </c>
      <c r="AG79" s="38">
        <v>10.600300000000001</v>
      </c>
      <c r="AH79" s="38" t="s">
        <v>271</v>
      </c>
      <c r="AI79" s="38">
        <v>10.600300000000001</v>
      </c>
      <c r="AJ79" s="38" t="s">
        <v>271</v>
      </c>
      <c r="AK79" s="38" t="s">
        <v>271</v>
      </c>
      <c r="AL79" s="38">
        <v>10.600300000000001</v>
      </c>
      <c r="AM79" s="38">
        <v>28.513651077630293</v>
      </c>
    </row>
    <row r="80" spans="1:39" hidden="1" outlineLevel="1">
      <c r="A80" s="9">
        <v>42644</v>
      </c>
      <c r="B80" s="38">
        <v>29.880140156302307</v>
      </c>
      <c r="C80" s="38">
        <v>30.209233419411017</v>
      </c>
      <c r="D80" s="38">
        <v>26.286227378183039</v>
      </c>
      <c r="E80" s="38">
        <v>31.01900886229798</v>
      </c>
      <c r="F80" s="38">
        <v>32.450204834045991</v>
      </c>
      <c r="G80" s="38">
        <v>30.72516280632653</v>
      </c>
      <c r="H80" s="38">
        <v>21.575613457515402</v>
      </c>
      <c r="I80" s="38">
        <v>30.202594049241522</v>
      </c>
      <c r="J80" s="38">
        <v>26.233047858354041</v>
      </c>
      <c r="K80" s="38">
        <v>31.01900886229798</v>
      </c>
      <c r="L80" s="38">
        <v>32.450204834045991</v>
      </c>
      <c r="M80" s="38">
        <v>30.72516280632653</v>
      </c>
      <c r="N80" s="38">
        <v>21.575613457515402</v>
      </c>
      <c r="O80" s="38">
        <v>40.931766458648099</v>
      </c>
      <c r="P80" s="38">
        <v>40.931766458648099</v>
      </c>
      <c r="Q80" s="38" t="s">
        <v>271</v>
      </c>
      <c r="R80" s="38" t="s">
        <v>271</v>
      </c>
      <c r="S80" s="38" t="s">
        <v>271</v>
      </c>
      <c r="T80" s="38" t="s">
        <v>271</v>
      </c>
      <c r="U80" s="38">
        <v>15.030995696021261</v>
      </c>
      <c r="V80" s="38" t="s">
        <v>271</v>
      </c>
      <c r="W80" s="38">
        <v>15.030995696021261</v>
      </c>
      <c r="X80" s="38" t="s">
        <v>271</v>
      </c>
      <c r="Y80" s="38">
        <v>20.155899999999999</v>
      </c>
      <c r="Z80" s="38">
        <v>14.651425844869088</v>
      </c>
      <c r="AA80" s="38">
        <v>15.030995696021261</v>
      </c>
      <c r="AB80" s="38" t="s">
        <v>271</v>
      </c>
      <c r="AC80" s="38">
        <v>15.030995696021261</v>
      </c>
      <c r="AD80" s="38" t="s">
        <v>271</v>
      </c>
      <c r="AE80" s="38">
        <v>20.155899999999999</v>
      </c>
      <c r="AF80" s="38">
        <v>14.651425844869088</v>
      </c>
      <c r="AG80" s="38" t="s">
        <v>271</v>
      </c>
      <c r="AH80" s="38" t="s">
        <v>271</v>
      </c>
      <c r="AI80" s="38" t="s">
        <v>271</v>
      </c>
      <c r="AJ80" s="38" t="s">
        <v>271</v>
      </c>
      <c r="AK80" s="38" t="s">
        <v>271</v>
      </c>
      <c r="AL80" s="38" t="s">
        <v>271</v>
      </c>
      <c r="AM80" s="38">
        <v>28.807358198226837</v>
      </c>
    </row>
    <row r="81" spans="1:39" hidden="1" outlineLevel="1">
      <c r="A81" s="9">
        <v>42675</v>
      </c>
      <c r="B81" s="38">
        <v>29.45888243740265</v>
      </c>
      <c r="C81" s="38">
        <v>29.800773976878254</v>
      </c>
      <c r="D81" s="38">
        <v>26.97379623322308</v>
      </c>
      <c r="E81" s="38">
        <v>30.471236895097299</v>
      </c>
      <c r="F81" s="38">
        <v>32.533263368728448</v>
      </c>
      <c r="G81" s="38">
        <v>29.748378427393284</v>
      </c>
      <c r="H81" s="38">
        <v>21.603848566842391</v>
      </c>
      <c r="I81" s="38">
        <v>29.791018644844936</v>
      </c>
      <c r="J81" s="38">
        <v>26.909347794942533</v>
      </c>
      <c r="K81" s="38">
        <v>30.471236895097299</v>
      </c>
      <c r="L81" s="38">
        <v>32.533263368728448</v>
      </c>
      <c r="M81" s="38">
        <v>29.748378427393284</v>
      </c>
      <c r="N81" s="38">
        <v>21.603848566842391</v>
      </c>
      <c r="O81" s="38">
        <v>40.643948363311367</v>
      </c>
      <c r="P81" s="38">
        <v>40.643948363311367</v>
      </c>
      <c r="Q81" s="38" t="s">
        <v>271</v>
      </c>
      <c r="R81" s="38" t="s">
        <v>271</v>
      </c>
      <c r="S81" s="38" t="s">
        <v>271</v>
      </c>
      <c r="T81" s="38" t="s">
        <v>271</v>
      </c>
      <c r="U81" s="38">
        <v>14.652500495290182</v>
      </c>
      <c r="V81" s="38" t="s">
        <v>271</v>
      </c>
      <c r="W81" s="38">
        <v>14.652500495290182</v>
      </c>
      <c r="X81" s="38" t="s">
        <v>271</v>
      </c>
      <c r="Y81" s="38">
        <v>23.64676371455878</v>
      </c>
      <c r="Z81" s="38">
        <v>14.301479017384615</v>
      </c>
      <c r="AA81" s="38">
        <v>14.778285061932726</v>
      </c>
      <c r="AB81" s="38" t="s">
        <v>271</v>
      </c>
      <c r="AC81" s="38">
        <v>14.778285061932726</v>
      </c>
      <c r="AD81" s="38" t="s">
        <v>271</v>
      </c>
      <c r="AE81" s="38">
        <v>24.10445489566613</v>
      </c>
      <c r="AF81" s="38">
        <v>14.41265894586706</v>
      </c>
      <c r="AG81" s="38">
        <v>11.334300000000001</v>
      </c>
      <c r="AH81" s="38" t="s">
        <v>271</v>
      </c>
      <c r="AI81" s="38">
        <v>11.334300000000001</v>
      </c>
      <c r="AJ81" s="38" t="s">
        <v>271</v>
      </c>
      <c r="AK81" s="38">
        <v>10</v>
      </c>
      <c r="AL81" s="38">
        <v>11.3804</v>
      </c>
      <c r="AM81" s="38">
        <v>29.020021745695818</v>
      </c>
    </row>
    <row r="82" spans="1:39" hidden="1" outlineLevel="1">
      <c r="A82" s="9">
        <v>42705</v>
      </c>
      <c r="B82" s="38">
        <v>28.610935175285483</v>
      </c>
      <c r="C82" s="38">
        <v>29.282961507795211</v>
      </c>
      <c r="D82" s="38">
        <v>28.229699956115937</v>
      </c>
      <c r="E82" s="38">
        <v>29.499863601347265</v>
      </c>
      <c r="F82" s="38">
        <v>32.157310360991566</v>
      </c>
      <c r="G82" s="38">
        <v>28.403881433823628</v>
      </c>
      <c r="H82" s="38">
        <v>21.572716140068621</v>
      </c>
      <c r="I82" s="38">
        <v>29.271309990133418</v>
      </c>
      <c r="J82" s="38">
        <v>28.152217235760947</v>
      </c>
      <c r="K82" s="38">
        <v>29.500154176498707</v>
      </c>
      <c r="L82" s="38">
        <v>32.157408572131047</v>
      </c>
      <c r="M82" s="38">
        <v>28.403881433823628</v>
      </c>
      <c r="N82" s="38">
        <v>21.577563730070292</v>
      </c>
      <c r="O82" s="38">
        <v>38.67117262528047</v>
      </c>
      <c r="P82" s="38">
        <v>38.951458403351722</v>
      </c>
      <c r="Q82" s="38">
        <v>10.9712</v>
      </c>
      <c r="R82" s="38">
        <v>20.630400000000002</v>
      </c>
      <c r="S82" s="38" t="s">
        <v>271</v>
      </c>
      <c r="T82" s="38">
        <v>6</v>
      </c>
      <c r="U82" s="38">
        <v>14.41848950907959</v>
      </c>
      <c r="V82" s="38" t="s">
        <v>271</v>
      </c>
      <c r="W82" s="38">
        <v>14.41848950907959</v>
      </c>
      <c r="X82" s="38">
        <v>24.990400000000001</v>
      </c>
      <c r="Y82" s="38">
        <v>15.767200000000003</v>
      </c>
      <c r="Z82" s="38">
        <v>10.673181622650395</v>
      </c>
      <c r="AA82" s="38">
        <v>14.528396370289698</v>
      </c>
      <c r="AB82" s="38" t="s">
        <v>271</v>
      </c>
      <c r="AC82" s="38">
        <v>14.528396370289698</v>
      </c>
      <c r="AD82" s="38">
        <v>24.990400000000001</v>
      </c>
      <c r="AE82" s="38">
        <v>15.767200000000003</v>
      </c>
      <c r="AF82" s="38">
        <v>10.754940217956225</v>
      </c>
      <c r="AG82" s="38">
        <v>6.3769</v>
      </c>
      <c r="AH82" s="38" t="s">
        <v>271</v>
      </c>
      <c r="AI82" s="38">
        <v>6.3769</v>
      </c>
      <c r="AJ82" s="38" t="s">
        <v>271</v>
      </c>
      <c r="AK82" s="38" t="s">
        <v>271</v>
      </c>
      <c r="AL82" s="38">
        <v>6.3769</v>
      </c>
      <c r="AM82" s="38">
        <v>27.613160048971785</v>
      </c>
    </row>
    <row r="83" spans="1:39" hidden="1" outlineLevel="1">
      <c r="A83" s="9">
        <v>42736</v>
      </c>
      <c r="B83" s="38">
        <v>28.69061253614754</v>
      </c>
      <c r="C83" s="38">
        <v>28.955514447729666</v>
      </c>
      <c r="D83" s="38">
        <v>27.140061410586295</v>
      </c>
      <c r="E83" s="38">
        <v>29.399464751402299</v>
      </c>
      <c r="F83" s="38">
        <v>31.646015050705369</v>
      </c>
      <c r="G83" s="38">
        <v>28.331808000618075</v>
      </c>
      <c r="H83" s="38">
        <v>21.976509447366613</v>
      </c>
      <c r="I83" s="38">
        <v>28.946670894799379</v>
      </c>
      <c r="J83" s="38">
        <v>27.069076352985192</v>
      </c>
      <c r="K83" s="38">
        <v>29.403133622137343</v>
      </c>
      <c r="L83" s="38">
        <v>31.646015050705369</v>
      </c>
      <c r="M83" s="38">
        <v>28.331808729245825</v>
      </c>
      <c r="N83" s="38">
        <v>22.049906194819076</v>
      </c>
      <c r="O83" s="38">
        <v>35.595593081113307</v>
      </c>
      <c r="P83" s="38">
        <v>38.835340896880147</v>
      </c>
      <c r="Q83" s="38">
        <v>9.9646000000000008</v>
      </c>
      <c r="R83" s="38" t="s">
        <v>271</v>
      </c>
      <c r="S83" s="38">
        <v>26</v>
      </c>
      <c r="T83" s="38">
        <v>9.74</v>
      </c>
      <c r="U83" s="38">
        <v>9.614775234010823</v>
      </c>
      <c r="V83" s="38" t="s">
        <v>271</v>
      </c>
      <c r="W83" s="38">
        <v>9.614775234010823</v>
      </c>
      <c r="X83" s="38" t="s">
        <v>271</v>
      </c>
      <c r="Y83" s="38">
        <v>18.129899999999999</v>
      </c>
      <c r="Z83" s="38">
        <v>8.9681887439414005</v>
      </c>
      <c r="AA83" s="38">
        <v>9.614775234010823</v>
      </c>
      <c r="AB83" s="38" t="s">
        <v>271</v>
      </c>
      <c r="AC83" s="38">
        <v>9.614775234010823</v>
      </c>
      <c r="AD83" s="38" t="s">
        <v>271</v>
      </c>
      <c r="AE83" s="38">
        <v>18.129899999999999</v>
      </c>
      <c r="AF83" s="38">
        <v>8.9681887439414005</v>
      </c>
      <c r="AG83" s="38" t="s">
        <v>271</v>
      </c>
      <c r="AH83" s="38" t="s">
        <v>271</v>
      </c>
      <c r="AI83" s="38" t="s">
        <v>271</v>
      </c>
      <c r="AJ83" s="38" t="s">
        <v>271</v>
      </c>
      <c r="AK83" s="38" t="s">
        <v>271</v>
      </c>
      <c r="AL83" s="38" t="s">
        <v>271</v>
      </c>
      <c r="AM83" s="38">
        <v>30.658992046060288</v>
      </c>
    </row>
    <row r="84" spans="1:39" hidden="1" outlineLevel="1">
      <c r="A84" s="9">
        <v>42767</v>
      </c>
      <c r="B84" s="38">
        <v>29.16648042390457</v>
      </c>
      <c r="C84" s="38">
        <v>29.613150399711596</v>
      </c>
      <c r="D84" s="38">
        <v>27.847844121643725</v>
      </c>
      <c r="E84" s="38">
        <v>30.28675695490243</v>
      </c>
      <c r="F84" s="38">
        <v>31.552680262063575</v>
      </c>
      <c r="G84" s="38">
        <v>29.643546874595774</v>
      </c>
      <c r="H84" s="38">
        <v>24.724590888357945</v>
      </c>
      <c r="I84" s="38">
        <v>29.602056430475784</v>
      </c>
      <c r="J84" s="38">
        <v>27.800649833005913</v>
      </c>
      <c r="K84" s="38">
        <v>30.28675695490243</v>
      </c>
      <c r="L84" s="38">
        <v>31.552680262063575</v>
      </c>
      <c r="M84" s="38">
        <v>29.643546874595774</v>
      </c>
      <c r="N84" s="38">
        <v>24.724590888357945</v>
      </c>
      <c r="O84" s="38">
        <v>39.809225626544297</v>
      </c>
      <c r="P84" s="38">
        <v>39.809225626544297</v>
      </c>
      <c r="Q84" s="38" t="s">
        <v>271</v>
      </c>
      <c r="R84" s="38" t="s">
        <v>271</v>
      </c>
      <c r="S84" s="38" t="s">
        <v>271</v>
      </c>
      <c r="T84" s="38" t="s">
        <v>271</v>
      </c>
      <c r="U84" s="38">
        <v>11.102691940908791</v>
      </c>
      <c r="V84" s="38" t="s">
        <v>271</v>
      </c>
      <c r="W84" s="38">
        <v>11.102691940908791</v>
      </c>
      <c r="X84" s="38" t="s">
        <v>271</v>
      </c>
      <c r="Y84" s="38">
        <v>19.235576811558829</v>
      </c>
      <c r="Z84" s="38">
        <v>10.557258699651083</v>
      </c>
      <c r="AA84" s="38">
        <v>11.095263355173952</v>
      </c>
      <c r="AB84" s="38" t="s">
        <v>271</v>
      </c>
      <c r="AC84" s="38">
        <v>11.095263355173952</v>
      </c>
      <c r="AD84" s="38" t="s">
        <v>271</v>
      </c>
      <c r="AE84" s="38">
        <v>19.235576811558829</v>
      </c>
      <c r="AF84" s="38">
        <v>10.531632910325062</v>
      </c>
      <c r="AG84" s="38">
        <v>11.3467</v>
      </c>
      <c r="AH84" s="38" t="s">
        <v>271</v>
      </c>
      <c r="AI84" s="38">
        <v>11.3467</v>
      </c>
      <c r="AJ84" s="38" t="s">
        <v>271</v>
      </c>
      <c r="AK84" s="38" t="s">
        <v>271</v>
      </c>
      <c r="AL84" s="38">
        <v>11.3467</v>
      </c>
      <c r="AM84" s="38">
        <v>27.723810458112563</v>
      </c>
    </row>
    <row r="85" spans="1:39" hidden="1" outlineLevel="1">
      <c r="A85" s="9">
        <v>42795</v>
      </c>
      <c r="B85" s="38">
        <v>28.83226891135299</v>
      </c>
      <c r="C85" s="38">
        <v>29.246284387817518</v>
      </c>
      <c r="D85" s="38">
        <v>28.007708847905612</v>
      </c>
      <c r="E85" s="38">
        <v>29.611894544714232</v>
      </c>
      <c r="F85" s="38">
        <v>31.026237467434047</v>
      </c>
      <c r="G85" s="38">
        <v>28.936458022506997</v>
      </c>
      <c r="H85" s="38">
        <v>25.189191218732159</v>
      </c>
      <c r="I85" s="38">
        <v>29.183871690966242</v>
      </c>
      <c r="J85" s="38">
        <v>27.697192643909812</v>
      </c>
      <c r="K85" s="38">
        <v>29.611894544714232</v>
      </c>
      <c r="L85" s="38">
        <v>31.026237467434047</v>
      </c>
      <c r="M85" s="38">
        <v>28.936458022506997</v>
      </c>
      <c r="N85" s="38">
        <v>25.189191218732159</v>
      </c>
      <c r="O85" s="38">
        <v>40.167463036418027</v>
      </c>
      <c r="P85" s="38">
        <v>40.167463036418027</v>
      </c>
      <c r="Q85" s="38" t="s">
        <v>271</v>
      </c>
      <c r="R85" s="38" t="s">
        <v>271</v>
      </c>
      <c r="S85" s="38" t="s">
        <v>271</v>
      </c>
      <c r="T85" s="38" t="s">
        <v>271</v>
      </c>
      <c r="U85" s="38">
        <v>14.118140567502291</v>
      </c>
      <c r="V85" s="38" t="s">
        <v>271</v>
      </c>
      <c r="W85" s="38">
        <v>14.118140567502291</v>
      </c>
      <c r="X85" s="38">
        <v>27.984999999999999</v>
      </c>
      <c r="Y85" s="38">
        <v>19.422599999999999</v>
      </c>
      <c r="Z85" s="38">
        <v>13.45870079233806</v>
      </c>
      <c r="AA85" s="38">
        <v>14.118140567502291</v>
      </c>
      <c r="AB85" s="38" t="s">
        <v>271</v>
      </c>
      <c r="AC85" s="38">
        <v>14.118140567502291</v>
      </c>
      <c r="AD85" s="38">
        <v>27.984999999999999</v>
      </c>
      <c r="AE85" s="38">
        <v>19.422599999999999</v>
      </c>
      <c r="AF85" s="38">
        <v>13.45870079233806</v>
      </c>
      <c r="AG85" s="38" t="s">
        <v>271</v>
      </c>
      <c r="AH85" s="38" t="s">
        <v>271</v>
      </c>
      <c r="AI85" s="38" t="s">
        <v>271</v>
      </c>
      <c r="AJ85" s="38" t="s">
        <v>271</v>
      </c>
      <c r="AK85" s="38" t="s">
        <v>271</v>
      </c>
      <c r="AL85" s="38" t="s">
        <v>271</v>
      </c>
      <c r="AM85" s="38">
        <v>30.078879336599858</v>
      </c>
    </row>
    <row r="86" spans="1:39" hidden="1" outlineLevel="1">
      <c r="A86" s="9">
        <v>42826</v>
      </c>
      <c r="B86" s="38">
        <v>28.923876590669803</v>
      </c>
      <c r="C86" s="38">
        <v>29.467721563955756</v>
      </c>
      <c r="D86" s="38">
        <v>27.81351335109018</v>
      </c>
      <c r="E86" s="38">
        <v>29.837133922447006</v>
      </c>
      <c r="F86" s="38">
        <v>30.630277108098241</v>
      </c>
      <c r="G86" s="38">
        <v>29.578272853432701</v>
      </c>
      <c r="H86" s="38">
        <v>24.548827163525136</v>
      </c>
      <c r="I86" s="38">
        <v>29.46207181365801</v>
      </c>
      <c r="J86" s="38">
        <v>27.777485894287569</v>
      </c>
      <c r="K86" s="38">
        <v>29.837133922447006</v>
      </c>
      <c r="L86" s="38">
        <v>30.630277108098241</v>
      </c>
      <c r="M86" s="38">
        <v>29.578272853432701</v>
      </c>
      <c r="N86" s="38">
        <v>24.548827163525136</v>
      </c>
      <c r="O86" s="38">
        <v>39.223361181299303</v>
      </c>
      <c r="P86" s="38">
        <v>39.223361181299303</v>
      </c>
      <c r="Q86" s="38" t="s">
        <v>271</v>
      </c>
      <c r="R86" s="38" t="s">
        <v>271</v>
      </c>
      <c r="S86" s="38" t="s">
        <v>271</v>
      </c>
      <c r="T86" s="38" t="s">
        <v>271</v>
      </c>
      <c r="U86" s="38">
        <v>15.334980122855509</v>
      </c>
      <c r="V86" s="38" t="s">
        <v>271</v>
      </c>
      <c r="W86" s="38">
        <v>15.334980122855509</v>
      </c>
      <c r="X86" s="38" t="s">
        <v>271</v>
      </c>
      <c r="Y86" s="38">
        <v>17.905091872249738</v>
      </c>
      <c r="Z86" s="38">
        <v>14.901052529350093</v>
      </c>
      <c r="AA86" s="38">
        <v>15.572334271694364</v>
      </c>
      <c r="AB86" s="38" t="s">
        <v>271</v>
      </c>
      <c r="AC86" s="38">
        <v>15.572334271694364</v>
      </c>
      <c r="AD86" s="38" t="s">
        <v>271</v>
      </c>
      <c r="AE86" s="38">
        <v>17.905091872249738</v>
      </c>
      <c r="AF86" s="38">
        <v>15.159471935384527</v>
      </c>
      <c r="AG86" s="38">
        <v>9.5303000000000004</v>
      </c>
      <c r="AH86" s="38" t="s">
        <v>271</v>
      </c>
      <c r="AI86" s="38">
        <v>9.5303000000000004</v>
      </c>
      <c r="AJ86" s="38" t="s">
        <v>271</v>
      </c>
      <c r="AK86" s="38" t="s">
        <v>271</v>
      </c>
      <c r="AL86" s="38">
        <v>9.5303000000000004</v>
      </c>
      <c r="AM86" s="38">
        <v>26.006422398410766</v>
      </c>
    </row>
    <row r="87" spans="1:39" hidden="1" outlineLevel="1">
      <c r="A87" s="9">
        <v>42856</v>
      </c>
      <c r="B87" s="38">
        <v>28.674349696091468</v>
      </c>
      <c r="C87" s="38">
        <v>29.345587434839416</v>
      </c>
      <c r="D87" s="38">
        <v>28.125491513008583</v>
      </c>
      <c r="E87" s="38">
        <v>29.668918789287936</v>
      </c>
      <c r="F87" s="38">
        <v>30.759114869631116</v>
      </c>
      <c r="G87" s="38">
        <v>29.160889571261166</v>
      </c>
      <c r="H87" s="38">
        <v>25.562892466586238</v>
      </c>
      <c r="I87" s="38">
        <v>29.341228330518625</v>
      </c>
      <c r="J87" s="38">
        <v>28.090649535800104</v>
      </c>
      <c r="K87" s="38">
        <v>29.671414867386854</v>
      </c>
      <c r="L87" s="38">
        <v>30.759114869631116</v>
      </c>
      <c r="M87" s="38">
        <v>29.160889571261166</v>
      </c>
      <c r="N87" s="38">
        <v>25.617879125517089</v>
      </c>
      <c r="O87" s="38">
        <v>34.428559816105889</v>
      </c>
      <c r="P87" s="38">
        <v>38.374814947577804</v>
      </c>
      <c r="Q87" s="38">
        <v>17.3</v>
      </c>
      <c r="R87" s="38" t="s">
        <v>271</v>
      </c>
      <c r="S87" s="38" t="s">
        <v>271</v>
      </c>
      <c r="T87" s="38">
        <v>17.3</v>
      </c>
      <c r="U87" s="38">
        <v>12.716412745580538</v>
      </c>
      <c r="V87" s="38" t="s">
        <v>271</v>
      </c>
      <c r="W87" s="38">
        <v>12.716412745580538</v>
      </c>
      <c r="X87" s="38">
        <v>5.5014000000000003</v>
      </c>
      <c r="Y87" s="38">
        <v>14.985200000000001</v>
      </c>
      <c r="Z87" s="38">
        <v>12.609738393603251</v>
      </c>
      <c r="AA87" s="38">
        <v>12.717479276305687</v>
      </c>
      <c r="AB87" s="38" t="s">
        <v>271</v>
      </c>
      <c r="AC87" s="38">
        <v>12.717479276305687</v>
      </c>
      <c r="AD87" s="38">
        <v>5.5014000000000003</v>
      </c>
      <c r="AE87" s="38">
        <v>14.985200000000001</v>
      </c>
      <c r="AF87" s="38">
        <v>12.610194201345381</v>
      </c>
      <c r="AG87" s="38">
        <v>12.54</v>
      </c>
      <c r="AH87" s="38" t="s">
        <v>271</v>
      </c>
      <c r="AI87" s="38">
        <v>12.54</v>
      </c>
      <c r="AJ87" s="38" t="s">
        <v>271</v>
      </c>
      <c r="AK87" s="38" t="s">
        <v>271</v>
      </c>
      <c r="AL87" s="38">
        <v>12.54</v>
      </c>
      <c r="AM87" s="38">
        <v>24.200624558929235</v>
      </c>
    </row>
    <row r="88" spans="1:39" hidden="1" outlineLevel="1">
      <c r="A88" s="9">
        <v>42887</v>
      </c>
      <c r="B88" s="38">
        <v>28.670908620591128</v>
      </c>
      <c r="C88" s="38">
        <v>29.242893095131659</v>
      </c>
      <c r="D88" s="38">
        <v>27.494995827421498</v>
      </c>
      <c r="E88" s="38">
        <v>29.679857665542819</v>
      </c>
      <c r="F88" s="38">
        <v>30.394057078475218</v>
      </c>
      <c r="G88" s="38">
        <v>29.469959375141769</v>
      </c>
      <c r="H88" s="38">
        <v>25.984632911626033</v>
      </c>
      <c r="I88" s="38">
        <v>29.234124868713685</v>
      </c>
      <c r="J88" s="38">
        <v>27.445084902838708</v>
      </c>
      <c r="K88" s="38">
        <v>29.679857665542819</v>
      </c>
      <c r="L88" s="38">
        <v>30.394057078475218</v>
      </c>
      <c r="M88" s="38">
        <v>29.469959375141769</v>
      </c>
      <c r="N88" s="38">
        <v>25.984632911626033</v>
      </c>
      <c r="O88" s="38">
        <v>41.939722037141742</v>
      </c>
      <c r="P88" s="38">
        <v>41.939722037141742</v>
      </c>
      <c r="Q88" s="38" t="s">
        <v>271</v>
      </c>
      <c r="R88" s="38" t="s">
        <v>271</v>
      </c>
      <c r="S88" s="38" t="s">
        <v>271</v>
      </c>
      <c r="T88" s="38" t="s">
        <v>271</v>
      </c>
      <c r="U88" s="38">
        <v>13.990813462396076</v>
      </c>
      <c r="V88" s="38" t="s">
        <v>271</v>
      </c>
      <c r="W88" s="38">
        <v>13.990813462396076</v>
      </c>
      <c r="X88" s="38">
        <v>8.3432999999999993</v>
      </c>
      <c r="Y88" s="38">
        <v>11.460758817763496</v>
      </c>
      <c r="Z88" s="38">
        <v>14.097989164166162</v>
      </c>
      <c r="AA88" s="38">
        <v>14.011384351513101</v>
      </c>
      <c r="AB88" s="38" t="s">
        <v>271</v>
      </c>
      <c r="AC88" s="38">
        <v>14.011384351513101</v>
      </c>
      <c r="AD88" s="38">
        <v>8.3432999999999993</v>
      </c>
      <c r="AE88" s="38">
        <v>11.460758817763496</v>
      </c>
      <c r="AF88" s="38">
        <v>14.120974524373192</v>
      </c>
      <c r="AG88" s="38">
        <v>12.572699999999999</v>
      </c>
      <c r="AH88" s="38" t="s">
        <v>271</v>
      </c>
      <c r="AI88" s="38">
        <v>12.572699999999999</v>
      </c>
      <c r="AJ88" s="38" t="s">
        <v>271</v>
      </c>
      <c r="AK88" s="38" t="s">
        <v>271</v>
      </c>
      <c r="AL88" s="38">
        <v>12.572699999999999</v>
      </c>
      <c r="AM88" s="38">
        <v>25.555545528586325</v>
      </c>
    </row>
    <row r="89" spans="1:39" hidden="1" outlineLevel="1">
      <c r="A89" s="9">
        <v>42917</v>
      </c>
      <c r="B89" s="38">
        <v>27.979843476997484</v>
      </c>
      <c r="C89" s="38">
        <v>28.457906094321295</v>
      </c>
      <c r="D89" s="38">
        <v>28.286517307412012</v>
      </c>
      <c r="E89" s="38">
        <v>28.494472313935855</v>
      </c>
      <c r="F89" s="38">
        <v>29.188466443596305</v>
      </c>
      <c r="G89" s="38">
        <v>28.109319175590922</v>
      </c>
      <c r="H89" s="38">
        <v>27.132526374904373</v>
      </c>
      <c r="I89" s="38">
        <v>28.448823616875263</v>
      </c>
      <c r="J89" s="38">
        <v>28.234514167762519</v>
      </c>
      <c r="K89" s="38">
        <v>28.494472313935855</v>
      </c>
      <c r="L89" s="38">
        <v>29.188466443596305</v>
      </c>
      <c r="M89" s="38">
        <v>28.109319175590922</v>
      </c>
      <c r="N89" s="38">
        <v>27.132526374904373</v>
      </c>
      <c r="O89" s="38">
        <v>50.482586758906493</v>
      </c>
      <c r="P89" s="38">
        <v>50.482586758906493</v>
      </c>
      <c r="Q89" s="38" t="s">
        <v>271</v>
      </c>
      <c r="R89" s="38" t="s">
        <v>271</v>
      </c>
      <c r="S89" s="38" t="s">
        <v>271</v>
      </c>
      <c r="T89" s="38" t="s">
        <v>271</v>
      </c>
      <c r="U89" s="38">
        <v>14.425924421970377</v>
      </c>
      <c r="V89" s="38" t="s">
        <v>271</v>
      </c>
      <c r="W89" s="38">
        <v>14.425924421970377</v>
      </c>
      <c r="X89" s="38">
        <v>3.0045999999999999</v>
      </c>
      <c r="Y89" s="38">
        <v>15.017227382506528</v>
      </c>
      <c r="Z89" s="38">
        <v>14.488528277741434</v>
      </c>
      <c r="AA89" s="38">
        <v>14.425924421970377</v>
      </c>
      <c r="AB89" s="38" t="s">
        <v>271</v>
      </c>
      <c r="AC89" s="38">
        <v>14.425924421970377</v>
      </c>
      <c r="AD89" s="38">
        <v>3.0045999999999999</v>
      </c>
      <c r="AE89" s="38">
        <v>15.017227382506528</v>
      </c>
      <c r="AF89" s="38">
        <v>14.488528277741434</v>
      </c>
      <c r="AG89" s="38" t="s">
        <v>271</v>
      </c>
      <c r="AH89" s="38" t="s">
        <v>271</v>
      </c>
      <c r="AI89" s="38" t="s">
        <v>271</v>
      </c>
      <c r="AJ89" s="38" t="s">
        <v>271</v>
      </c>
      <c r="AK89" s="38" t="s">
        <v>271</v>
      </c>
      <c r="AL89" s="38" t="s">
        <v>271</v>
      </c>
      <c r="AM89" s="38">
        <v>25.4046738672752</v>
      </c>
    </row>
    <row r="90" spans="1:39" hidden="1" outlineLevel="1">
      <c r="A90" s="9">
        <v>42948</v>
      </c>
      <c r="B90" s="38">
        <v>27.358229425053288</v>
      </c>
      <c r="C90" s="38">
        <v>28.012170043339626</v>
      </c>
      <c r="D90" s="38">
        <v>27.262159887685435</v>
      </c>
      <c r="E90" s="38">
        <v>28.187073205838058</v>
      </c>
      <c r="F90" s="38">
        <v>28.311343656313134</v>
      </c>
      <c r="G90" s="38">
        <v>28.200598756170486</v>
      </c>
      <c r="H90" s="38">
        <v>26.583428348929662</v>
      </c>
      <c r="I90" s="38">
        <v>28.008526471576314</v>
      </c>
      <c r="J90" s="38">
        <v>27.233192161792807</v>
      </c>
      <c r="K90" s="38">
        <v>28.189098575700704</v>
      </c>
      <c r="L90" s="38">
        <v>28.311343656313134</v>
      </c>
      <c r="M90" s="38">
        <v>28.200598756170486</v>
      </c>
      <c r="N90" s="38">
        <v>26.634337895594872</v>
      </c>
      <c r="O90" s="38">
        <v>37.356600577828083</v>
      </c>
      <c r="P90" s="38">
        <v>47.855563344193008</v>
      </c>
      <c r="Q90" s="38">
        <v>15.399599999999998</v>
      </c>
      <c r="R90" s="38" t="s">
        <v>271</v>
      </c>
      <c r="S90" s="38" t="s">
        <v>271</v>
      </c>
      <c r="T90" s="38">
        <v>15.399599999999998</v>
      </c>
      <c r="U90" s="38">
        <v>13.391700316670466</v>
      </c>
      <c r="V90" s="38" t="s">
        <v>271</v>
      </c>
      <c r="W90" s="38">
        <v>13.391700316670466</v>
      </c>
      <c r="X90" s="38">
        <v>6.6463999999999999</v>
      </c>
      <c r="Y90" s="38">
        <v>18.118302189229997</v>
      </c>
      <c r="Z90" s="38">
        <v>12.777851477637597</v>
      </c>
      <c r="AA90" s="38">
        <v>13.378263263599964</v>
      </c>
      <c r="AB90" s="38" t="s">
        <v>271</v>
      </c>
      <c r="AC90" s="38">
        <v>13.378263263599964</v>
      </c>
      <c r="AD90" s="38">
        <v>6.6463999999999999</v>
      </c>
      <c r="AE90" s="38">
        <v>18.118302189229997</v>
      </c>
      <c r="AF90" s="38">
        <v>12.74773440470865</v>
      </c>
      <c r="AG90" s="38">
        <v>14.044</v>
      </c>
      <c r="AH90" s="38" t="s">
        <v>271</v>
      </c>
      <c r="AI90" s="38">
        <v>14.044</v>
      </c>
      <c r="AJ90" s="38" t="s">
        <v>271</v>
      </c>
      <c r="AK90" s="38" t="s">
        <v>271</v>
      </c>
      <c r="AL90" s="38">
        <v>14.044</v>
      </c>
      <c r="AM90" s="38">
        <v>23.605838555824526</v>
      </c>
    </row>
    <row r="91" spans="1:39" hidden="1" outlineLevel="1">
      <c r="A91" s="9">
        <v>42979</v>
      </c>
      <c r="B91" s="38">
        <v>28.015369917077827</v>
      </c>
      <c r="C91" s="38">
        <v>28.619106797254812</v>
      </c>
      <c r="D91" s="38">
        <v>28.340390395418027</v>
      </c>
      <c r="E91" s="38">
        <v>28.673440105364911</v>
      </c>
      <c r="F91" s="38">
        <v>30.044049367188993</v>
      </c>
      <c r="G91" s="38">
        <v>27.954468527945284</v>
      </c>
      <c r="H91" s="38">
        <v>25.587237378573885</v>
      </c>
      <c r="I91" s="38">
        <v>28.615808657290099</v>
      </c>
      <c r="J91" s="38">
        <v>28.320197929840464</v>
      </c>
      <c r="K91" s="38">
        <v>28.673440105364911</v>
      </c>
      <c r="L91" s="38">
        <v>30.044049367188993</v>
      </c>
      <c r="M91" s="38">
        <v>27.954468527945284</v>
      </c>
      <c r="N91" s="38">
        <v>25.587237378573885</v>
      </c>
      <c r="O91" s="38">
        <v>43.255656182117384</v>
      </c>
      <c r="P91" s="38">
        <v>43.255656182117384</v>
      </c>
      <c r="Q91" s="38" t="s">
        <v>271</v>
      </c>
      <c r="R91" s="38" t="s">
        <v>271</v>
      </c>
      <c r="S91" s="38" t="s">
        <v>271</v>
      </c>
      <c r="T91" s="38" t="s">
        <v>271</v>
      </c>
      <c r="U91" s="38">
        <v>16.77263191868801</v>
      </c>
      <c r="V91" s="38" t="s">
        <v>271</v>
      </c>
      <c r="W91" s="38">
        <v>16.77263191868801</v>
      </c>
      <c r="X91" s="38">
        <v>6.1608000000000001</v>
      </c>
      <c r="Y91" s="38">
        <v>17.631522879459698</v>
      </c>
      <c r="Z91" s="38">
        <v>16.852890707728328</v>
      </c>
      <c r="AA91" s="38">
        <v>16.77263191868801</v>
      </c>
      <c r="AB91" s="38" t="s">
        <v>271</v>
      </c>
      <c r="AC91" s="38">
        <v>16.77263191868801</v>
      </c>
      <c r="AD91" s="38">
        <v>6.1608000000000001</v>
      </c>
      <c r="AE91" s="38">
        <v>17.631522879459698</v>
      </c>
      <c r="AF91" s="38">
        <v>16.852890707728328</v>
      </c>
      <c r="AG91" s="38" t="s">
        <v>271</v>
      </c>
      <c r="AH91" s="38" t="s">
        <v>271</v>
      </c>
      <c r="AI91" s="38" t="s">
        <v>271</v>
      </c>
      <c r="AJ91" s="38" t="s">
        <v>271</v>
      </c>
      <c r="AK91" s="38" t="s">
        <v>271</v>
      </c>
      <c r="AL91" s="38" t="s">
        <v>271</v>
      </c>
      <c r="AM91" s="38">
        <v>21.408201083443231</v>
      </c>
    </row>
    <row r="92" spans="1:39" hidden="1" outlineLevel="1">
      <c r="A92" s="9">
        <v>43009</v>
      </c>
      <c r="B92" s="38">
        <v>27.764401672506263</v>
      </c>
      <c r="C92" s="38">
        <v>28.153503958866096</v>
      </c>
      <c r="D92" s="38">
        <v>27.973399290812083</v>
      </c>
      <c r="E92" s="38">
        <v>28.188322542266452</v>
      </c>
      <c r="F92" s="38">
        <v>29.697131504182831</v>
      </c>
      <c r="G92" s="38">
        <v>27.304428199529603</v>
      </c>
      <c r="H92" s="38">
        <v>26.789469908034569</v>
      </c>
      <c r="I92" s="38">
        <v>28.148207040776597</v>
      </c>
      <c r="J92" s="38">
        <v>27.940274982043629</v>
      </c>
      <c r="K92" s="38">
        <v>28.188322542266452</v>
      </c>
      <c r="L92" s="38">
        <v>29.697131504182831</v>
      </c>
      <c r="M92" s="38">
        <v>27.304428199529603</v>
      </c>
      <c r="N92" s="38">
        <v>26.789469908034569</v>
      </c>
      <c r="O92" s="38">
        <v>44.154038618978703</v>
      </c>
      <c r="P92" s="38">
        <v>44.154038618978703</v>
      </c>
      <c r="Q92" s="38" t="s">
        <v>271</v>
      </c>
      <c r="R92" s="38" t="s">
        <v>271</v>
      </c>
      <c r="S92" s="38" t="s">
        <v>271</v>
      </c>
      <c r="T92" s="38" t="s">
        <v>271</v>
      </c>
      <c r="U92" s="38">
        <v>16.75977684964607</v>
      </c>
      <c r="V92" s="38" t="s">
        <v>271</v>
      </c>
      <c r="W92" s="38">
        <v>16.75977684964607</v>
      </c>
      <c r="X92" s="38">
        <v>3.2625999999999999</v>
      </c>
      <c r="Y92" s="38">
        <v>16.411946756876013</v>
      </c>
      <c r="Z92" s="38">
        <v>16.916473772670912</v>
      </c>
      <c r="AA92" s="38">
        <v>16.75977684964607</v>
      </c>
      <c r="AB92" s="38" t="s">
        <v>271</v>
      </c>
      <c r="AC92" s="38">
        <v>16.75977684964607</v>
      </c>
      <c r="AD92" s="38">
        <v>3.2625999999999999</v>
      </c>
      <c r="AE92" s="38">
        <v>16.411946756876013</v>
      </c>
      <c r="AF92" s="38">
        <v>16.916473772670912</v>
      </c>
      <c r="AG92" s="38" t="s">
        <v>271</v>
      </c>
      <c r="AH92" s="38" t="s">
        <v>271</v>
      </c>
      <c r="AI92" s="38" t="s">
        <v>271</v>
      </c>
      <c r="AJ92" s="38" t="s">
        <v>271</v>
      </c>
      <c r="AK92" s="38" t="s">
        <v>271</v>
      </c>
      <c r="AL92" s="38" t="s">
        <v>271</v>
      </c>
      <c r="AM92" s="38">
        <v>23.274716297783744</v>
      </c>
    </row>
    <row r="93" spans="1:39" hidden="1" outlineLevel="1">
      <c r="A93" s="9">
        <v>43040</v>
      </c>
      <c r="B93" s="38">
        <v>26.639817193254327</v>
      </c>
      <c r="C93" s="38">
        <v>27.003443709231263</v>
      </c>
      <c r="D93" s="38">
        <v>25.352408478487906</v>
      </c>
      <c r="E93" s="38">
        <v>27.426871764023122</v>
      </c>
      <c r="F93" s="38">
        <v>28.996847779226623</v>
      </c>
      <c r="G93" s="38">
        <v>26.504897454969225</v>
      </c>
      <c r="H93" s="38">
        <v>25.7712</v>
      </c>
      <c r="I93" s="38">
        <v>30.419000000000004</v>
      </c>
      <c r="J93" s="38">
        <v>31.3157</v>
      </c>
      <c r="K93" s="38">
        <v>30.088699999999999</v>
      </c>
      <c r="L93" s="38">
        <v>26.698899999999998</v>
      </c>
      <c r="M93" s="38">
        <v>31.335100000000001</v>
      </c>
      <c r="N93" s="38">
        <v>25.7712</v>
      </c>
      <c r="O93" s="38">
        <v>55.54829999999999</v>
      </c>
      <c r="P93" s="38">
        <v>55.54829999999999</v>
      </c>
      <c r="Q93" s="38" t="s">
        <v>271</v>
      </c>
      <c r="R93" s="38" t="s">
        <v>271</v>
      </c>
      <c r="S93" s="38" t="s">
        <v>271</v>
      </c>
      <c r="T93" s="38" t="s">
        <v>271</v>
      </c>
      <c r="U93" s="38">
        <v>16.005064363126962</v>
      </c>
      <c r="V93" s="38" t="s">
        <v>271</v>
      </c>
      <c r="W93" s="38">
        <v>16.005064363126962</v>
      </c>
      <c r="X93" s="38">
        <v>5.5</v>
      </c>
      <c r="Y93" s="38">
        <v>16.9057</v>
      </c>
      <c r="Z93" s="38">
        <v>18.529299999999999</v>
      </c>
      <c r="AA93" s="38">
        <v>18.529299999999999</v>
      </c>
      <c r="AB93" s="38" t="s">
        <v>271</v>
      </c>
      <c r="AC93" s="38">
        <v>18.529299999999999</v>
      </c>
      <c r="AD93" s="38" t="s">
        <v>271</v>
      </c>
      <c r="AE93" s="38" t="s">
        <v>271</v>
      </c>
      <c r="AF93" s="38">
        <v>18.529299999999999</v>
      </c>
      <c r="AG93" s="38" t="s">
        <v>271</v>
      </c>
      <c r="AH93" s="38" t="s">
        <v>271</v>
      </c>
      <c r="AI93" s="38" t="s">
        <v>271</v>
      </c>
      <c r="AJ93" s="38" t="s">
        <v>271</v>
      </c>
      <c r="AK93" s="38" t="s">
        <v>271</v>
      </c>
      <c r="AL93" s="38" t="s">
        <v>271</v>
      </c>
      <c r="AM93" s="38">
        <v>22.192340386435649</v>
      </c>
    </row>
    <row r="94" spans="1:39" hidden="1" outlineLevel="1">
      <c r="A94" s="9">
        <v>43070</v>
      </c>
      <c r="B94" s="38">
        <v>26.734382168394415</v>
      </c>
      <c r="C94" s="38">
        <v>27.178256516246311</v>
      </c>
      <c r="D94" s="38">
        <v>22.225937515033941</v>
      </c>
      <c r="E94" s="38">
        <v>28.337466578797432</v>
      </c>
      <c r="F94" s="38">
        <v>33.73880209813322</v>
      </c>
      <c r="G94" s="38">
        <v>26.010523800651498</v>
      </c>
      <c r="H94" s="38">
        <v>24.985980182313089</v>
      </c>
      <c r="I94" s="38">
        <v>27.183172887679454</v>
      </c>
      <c r="J94" s="38">
        <v>22.194247645396565</v>
      </c>
      <c r="K94" s="38">
        <v>28.34997245381345</v>
      </c>
      <c r="L94" s="38">
        <v>33.73880209813322</v>
      </c>
      <c r="M94" s="38">
        <v>26.010523800651498</v>
      </c>
      <c r="N94" s="38">
        <v>25.422956901175723</v>
      </c>
      <c r="O94" s="38">
        <v>19.093071394012696</v>
      </c>
      <c r="P94" s="38">
        <v>46.017059354274473</v>
      </c>
      <c r="Q94" s="38">
        <v>0</v>
      </c>
      <c r="R94" s="38" t="s">
        <v>271</v>
      </c>
      <c r="S94" s="38" t="s">
        <v>271</v>
      </c>
      <c r="T94" s="38">
        <v>0</v>
      </c>
      <c r="U94" s="38">
        <v>16.065873521225392</v>
      </c>
      <c r="V94" s="38" t="s">
        <v>271</v>
      </c>
      <c r="W94" s="38">
        <v>16.065873521225392</v>
      </c>
      <c r="X94" s="38">
        <v>2.6122000000000001</v>
      </c>
      <c r="Y94" s="38">
        <v>14.69</v>
      </c>
      <c r="Z94" s="38">
        <v>16.492584047339374</v>
      </c>
      <c r="AA94" s="38">
        <v>16.065873521225392</v>
      </c>
      <c r="AB94" s="38" t="s">
        <v>271</v>
      </c>
      <c r="AC94" s="38">
        <v>16.065873521225392</v>
      </c>
      <c r="AD94" s="38">
        <v>2.6122000000000001</v>
      </c>
      <c r="AE94" s="38">
        <v>14.69</v>
      </c>
      <c r="AF94" s="38">
        <v>16.492584047339374</v>
      </c>
      <c r="AG94" s="38" t="s">
        <v>271</v>
      </c>
      <c r="AH94" s="38" t="s">
        <v>271</v>
      </c>
      <c r="AI94" s="38" t="s">
        <v>271</v>
      </c>
      <c r="AJ94" s="38" t="s">
        <v>271</v>
      </c>
      <c r="AK94" s="38" t="s">
        <v>271</v>
      </c>
      <c r="AL94" s="38" t="s">
        <v>271</v>
      </c>
      <c r="AM94" s="38">
        <v>21.208309978285936</v>
      </c>
    </row>
    <row r="95" spans="1:39" hidden="1" outlineLevel="1">
      <c r="A95" s="9">
        <v>43101</v>
      </c>
      <c r="B95" s="38">
        <v>27.320698483515923</v>
      </c>
      <c r="C95" s="38">
        <v>27.716792011772785</v>
      </c>
      <c r="D95" s="38">
        <v>24.435249377513816</v>
      </c>
      <c r="E95" s="38">
        <v>28.769716890001909</v>
      </c>
      <c r="F95" s="38">
        <v>30.333562442275664</v>
      </c>
      <c r="G95" s="38">
        <v>27.719511679786962</v>
      </c>
      <c r="H95" s="38">
        <v>28.622979839814722</v>
      </c>
      <c r="I95" s="38">
        <v>27.729770591615171</v>
      </c>
      <c r="J95" s="38">
        <v>24.424170156135627</v>
      </c>
      <c r="K95" s="38">
        <v>28.79011747213293</v>
      </c>
      <c r="L95" s="38">
        <v>30.333562442275664</v>
      </c>
      <c r="M95" s="38">
        <v>27.730513007185849</v>
      </c>
      <c r="N95" s="38">
        <v>29.168345530330534</v>
      </c>
      <c r="O95" s="38">
        <v>16.185406301183708</v>
      </c>
      <c r="P95" s="38">
        <v>32.979761078456427</v>
      </c>
      <c r="Q95" s="38">
        <v>9.6585999999999999</v>
      </c>
      <c r="R95" s="38" t="s">
        <v>271</v>
      </c>
      <c r="S95" s="38">
        <v>9.0404</v>
      </c>
      <c r="T95" s="38">
        <v>9.9533000000000005</v>
      </c>
      <c r="U95" s="38">
        <v>16.534172115980752</v>
      </c>
      <c r="V95" s="38" t="s">
        <v>271</v>
      </c>
      <c r="W95" s="38">
        <v>16.534172115980752</v>
      </c>
      <c r="X95" s="38">
        <v>2.6751999999999998</v>
      </c>
      <c r="Y95" s="38">
        <v>10.868900000000002</v>
      </c>
      <c r="Z95" s="38">
        <v>17.379243856077807</v>
      </c>
      <c r="AA95" s="38">
        <v>17.192901246381737</v>
      </c>
      <c r="AB95" s="38" t="s">
        <v>271</v>
      </c>
      <c r="AC95" s="38">
        <v>17.192901246381737</v>
      </c>
      <c r="AD95" s="38">
        <v>2.6751999999999998</v>
      </c>
      <c r="AE95" s="38">
        <v>15.039299999999999</v>
      </c>
      <c r="AF95" s="38">
        <v>17.627160209934505</v>
      </c>
      <c r="AG95" s="38">
        <v>5.2442000000000002</v>
      </c>
      <c r="AH95" s="38" t="s">
        <v>271</v>
      </c>
      <c r="AI95" s="38">
        <v>5.2442000000000002</v>
      </c>
      <c r="AJ95" s="38" t="s">
        <v>271</v>
      </c>
      <c r="AK95" s="38">
        <v>1.1123000000000001</v>
      </c>
      <c r="AL95" s="38">
        <v>9.5</v>
      </c>
      <c r="AM95" s="38">
        <v>23.429201114865236</v>
      </c>
    </row>
    <row r="96" spans="1:39" hidden="1" outlineLevel="1">
      <c r="A96" s="9">
        <v>43132</v>
      </c>
      <c r="B96" s="38">
        <v>28.478228814909997</v>
      </c>
      <c r="C96" s="38">
        <v>29.014520598480757</v>
      </c>
      <c r="D96" s="38">
        <v>22.000170847480916</v>
      </c>
      <c r="E96" s="38">
        <v>31.27677760514597</v>
      </c>
      <c r="F96" s="38">
        <v>30.898782409980569</v>
      </c>
      <c r="G96" s="38">
        <v>32.058505422001659</v>
      </c>
      <c r="H96" s="38">
        <v>19.414615319512986</v>
      </c>
      <c r="I96" s="38">
        <v>29.027719323269917</v>
      </c>
      <c r="J96" s="38">
        <v>21.979542351219589</v>
      </c>
      <c r="K96" s="38">
        <v>31.30118083087693</v>
      </c>
      <c r="L96" s="38">
        <v>30.898782409980569</v>
      </c>
      <c r="M96" s="38">
        <v>32.058505422001659</v>
      </c>
      <c r="N96" s="38">
        <v>19.803508429441521</v>
      </c>
      <c r="O96" s="38">
        <v>17.543643571895121</v>
      </c>
      <c r="P96" s="38">
        <v>41.644607566840421</v>
      </c>
      <c r="Q96" s="38">
        <v>10.6677</v>
      </c>
      <c r="R96" s="38" t="s">
        <v>271</v>
      </c>
      <c r="S96" s="38" t="s">
        <v>271</v>
      </c>
      <c r="T96" s="38">
        <v>10.6677</v>
      </c>
      <c r="U96" s="38">
        <v>16.463727157680971</v>
      </c>
      <c r="V96" s="38" t="s">
        <v>271</v>
      </c>
      <c r="W96" s="38">
        <v>16.463727157680971</v>
      </c>
      <c r="X96" s="38">
        <v>19.899999999999999</v>
      </c>
      <c r="Y96" s="38">
        <v>15.353979149232915</v>
      </c>
      <c r="Z96" s="38">
        <v>16.546705318170879</v>
      </c>
      <c r="AA96" s="38">
        <v>17.36758927643</v>
      </c>
      <c r="AB96" s="38" t="s">
        <v>271</v>
      </c>
      <c r="AC96" s="38">
        <v>17.36758927643</v>
      </c>
      <c r="AD96" s="38">
        <v>19.899999999999999</v>
      </c>
      <c r="AE96" s="38">
        <v>15.353979149232915</v>
      </c>
      <c r="AF96" s="38">
        <v>17.540436256432024</v>
      </c>
      <c r="AG96" s="38">
        <v>7.5773944088632348</v>
      </c>
      <c r="AH96" s="38" t="s">
        <v>271</v>
      </c>
      <c r="AI96" s="38">
        <v>7.5773944088632348</v>
      </c>
      <c r="AJ96" s="38" t="s">
        <v>271</v>
      </c>
      <c r="AK96" s="38" t="s">
        <v>271</v>
      </c>
      <c r="AL96" s="38">
        <v>7.5773944088632348</v>
      </c>
      <c r="AM96" s="38">
        <v>23.371598791001343</v>
      </c>
    </row>
    <row r="97" spans="1:39" hidden="1" outlineLevel="1">
      <c r="A97" s="9">
        <v>43160</v>
      </c>
      <c r="B97" s="38">
        <v>28.165284637570323</v>
      </c>
      <c r="C97" s="38">
        <v>28.606267619821224</v>
      </c>
      <c r="D97" s="38">
        <v>21.030244661777097</v>
      </c>
      <c r="E97" s="38">
        <v>31.392431896929569</v>
      </c>
      <c r="F97" s="38">
        <v>30.598075612754741</v>
      </c>
      <c r="G97" s="38">
        <v>32.471609071056641</v>
      </c>
      <c r="H97" s="38">
        <v>18.549543240744185</v>
      </c>
      <c r="I97" s="38">
        <v>28.651703847920963</v>
      </c>
      <c r="J97" s="38">
        <v>21.017443092719919</v>
      </c>
      <c r="K97" s="38">
        <v>31.46533287100009</v>
      </c>
      <c r="L97" s="38">
        <v>30.598075612754741</v>
      </c>
      <c r="M97" s="38">
        <v>32.499487019200572</v>
      </c>
      <c r="N97" s="38">
        <v>19.678006134607926</v>
      </c>
      <c r="O97" s="38">
        <v>8.0281667298209616</v>
      </c>
      <c r="P97" s="38">
        <v>41.58548450734893</v>
      </c>
      <c r="Q97" s="38">
        <v>5.2683</v>
      </c>
      <c r="R97" s="38" t="s">
        <v>271</v>
      </c>
      <c r="S97" s="38">
        <v>7.0762</v>
      </c>
      <c r="T97" s="38">
        <v>4.7030000000000003</v>
      </c>
      <c r="U97" s="38">
        <v>16.758456624298795</v>
      </c>
      <c r="V97" s="38" t="s">
        <v>271</v>
      </c>
      <c r="W97" s="38">
        <v>16.758456624298795</v>
      </c>
      <c r="X97" s="38">
        <v>0</v>
      </c>
      <c r="Y97" s="38">
        <v>15.768911964298448</v>
      </c>
      <c r="Z97" s="38">
        <v>17.221290688353676</v>
      </c>
      <c r="AA97" s="38">
        <v>17.590118829378664</v>
      </c>
      <c r="AB97" s="38" t="s">
        <v>271</v>
      </c>
      <c r="AC97" s="38">
        <v>17.590118829378664</v>
      </c>
      <c r="AD97" s="38">
        <v>0</v>
      </c>
      <c r="AE97" s="38">
        <v>16.218240999188886</v>
      </c>
      <c r="AF97" s="38">
        <v>18.130124844569142</v>
      </c>
      <c r="AG97" s="38">
        <v>5.093</v>
      </c>
      <c r="AH97" s="38" t="s">
        <v>271</v>
      </c>
      <c r="AI97" s="38">
        <v>5.093</v>
      </c>
      <c r="AJ97" s="38" t="s">
        <v>271</v>
      </c>
      <c r="AK97" s="38">
        <v>9</v>
      </c>
      <c r="AL97" s="38">
        <v>4.8470000000000004</v>
      </c>
      <c r="AM97" s="38">
        <v>22.295812198864827</v>
      </c>
    </row>
    <row r="98" spans="1:39" hidden="1" outlineLevel="1">
      <c r="A98" s="9">
        <v>43191</v>
      </c>
      <c r="B98" s="38">
        <v>27.917448975153977</v>
      </c>
      <c r="C98" s="38">
        <v>28.394978149623615</v>
      </c>
      <c r="D98" s="38">
        <v>20.889319898868649</v>
      </c>
      <c r="E98" s="38">
        <v>31.192654117474177</v>
      </c>
      <c r="F98" s="38">
        <v>30.319048723375968</v>
      </c>
      <c r="G98" s="38">
        <v>32.168563907103582</v>
      </c>
      <c r="H98" s="38">
        <v>21.421905044786374</v>
      </c>
      <c r="I98" s="38">
        <v>28.389982043112216</v>
      </c>
      <c r="J98" s="38">
        <v>20.855524043296185</v>
      </c>
      <c r="K98" s="38">
        <v>31.192654142832023</v>
      </c>
      <c r="L98" s="38">
        <v>30.319146698710206</v>
      </c>
      <c r="M98" s="38">
        <v>32.168563907103582</v>
      </c>
      <c r="N98" s="38">
        <v>21.421905044786374</v>
      </c>
      <c r="O98" s="38">
        <v>37.203418220092416</v>
      </c>
      <c r="P98" s="38">
        <v>37.231002519280203</v>
      </c>
      <c r="Q98" s="38">
        <v>17</v>
      </c>
      <c r="R98" s="38">
        <v>17</v>
      </c>
      <c r="S98" s="38" t="s">
        <v>271</v>
      </c>
      <c r="T98" s="38" t="s">
        <v>271</v>
      </c>
      <c r="U98" s="38">
        <v>15.560946161971883</v>
      </c>
      <c r="V98" s="38" t="s">
        <v>271</v>
      </c>
      <c r="W98" s="38">
        <v>15.560946161971883</v>
      </c>
      <c r="X98" s="38">
        <v>0</v>
      </c>
      <c r="Y98" s="38">
        <v>15.245718627441478</v>
      </c>
      <c r="Z98" s="38">
        <v>16.317634744102957</v>
      </c>
      <c r="AA98" s="38">
        <v>17.334340330620297</v>
      </c>
      <c r="AB98" s="38" t="s">
        <v>271</v>
      </c>
      <c r="AC98" s="38">
        <v>17.334340330620297</v>
      </c>
      <c r="AD98" s="38">
        <v>0</v>
      </c>
      <c r="AE98" s="38">
        <v>15.245718627441478</v>
      </c>
      <c r="AF98" s="38">
        <v>18.586061634818641</v>
      </c>
      <c r="AG98" s="38">
        <v>7.9621000000000013</v>
      </c>
      <c r="AH98" s="38" t="s">
        <v>271</v>
      </c>
      <c r="AI98" s="38">
        <v>7.9621000000000013</v>
      </c>
      <c r="AJ98" s="38" t="s">
        <v>271</v>
      </c>
      <c r="AK98" s="38" t="s">
        <v>271</v>
      </c>
      <c r="AL98" s="38">
        <v>7.9621000000000013</v>
      </c>
      <c r="AM98" s="38">
        <v>23.082298286327319</v>
      </c>
    </row>
    <row r="99" spans="1:39" hidden="1" outlineLevel="1">
      <c r="A99" s="9">
        <v>43221</v>
      </c>
      <c r="B99" s="38">
        <v>27.254612500044637</v>
      </c>
      <c r="C99" s="38">
        <v>27.526833423537703</v>
      </c>
      <c r="D99" s="38">
        <v>20.410824453698492</v>
      </c>
      <c r="E99" s="38">
        <v>30.880394813282845</v>
      </c>
      <c r="F99" s="38">
        <v>29.332523440986524</v>
      </c>
      <c r="G99" s="38">
        <v>32.204713685197518</v>
      </c>
      <c r="H99" s="38">
        <v>19.96961362482747</v>
      </c>
      <c r="I99" s="38">
        <v>27.508544121573873</v>
      </c>
      <c r="J99" s="38">
        <v>20.279375118507797</v>
      </c>
      <c r="K99" s="38">
        <v>30.904613891768481</v>
      </c>
      <c r="L99" s="38">
        <v>29.332523360892036</v>
      </c>
      <c r="M99" s="38">
        <v>32.209557561509428</v>
      </c>
      <c r="N99" s="38">
        <v>20.444814264899172</v>
      </c>
      <c r="O99" s="38">
        <v>36.660340018545313</v>
      </c>
      <c r="P99" s="38">
        <v>51.82244980341197</v>
      </c>
      <c r="Q99" s="38">
        <v>6.1669</v>
      </c>
      <c r="R99" s="38">
        <v>17</v>
      </c>
      <c r="S99" s="38">
        <v>8</v>
      </c>
      <c r="T99" s="38">
        <v>5.8822999999999999</v>
      </c>
      <c r="U99" s="38">
        <v>17.433194777819175</v>
      </c>
      <c r="V99" s="38" t="s">
        <v>271</v>
      </c>
      <c r="W99" s="38">
        <v>17.433194777819175</v>
      </c>
      <c r="X99" s="38">
        <v>0</v>
      </c>
      <c r="Y99" s="38">
        <v>17.503399999999999</v>
      </c>
      <c r="Z99" s="38">
        <v>17.661486626999825</v>
      </c>
      <c r="AA99" s="38">
        <v>18.061687817862708</v>
      </c>
      <c r="AB99" s="38" t="s">
        <v>271</v>
      </c>
      <c r="AC99" s="38">
        <v>18.061687817862708</v>
      </c>
      <c r="AD99" s="38">
        <v>0</v>
      </c>
      <c r="AE99" s="38">
        <v>17.503399999999999</v>
      </c>
      <c r="AF99" s="38">
        <v>18.396653727287617</v>
      </c>
      <c r="AG99" s="38">
        <v>8.0053999999999998</v>
      </c>
      <c r="AH99" s="38" t="s">
        <v>271</v>
      </c>
      <c r="AI99" s="38">
        <v>8.0053999999999998</v>
      </c>
      <c r="AJ99" s="38" t="s">
        <v>271</v>
      </c>
      <c r="AK99" s="38" t="s">
        <v>271</v>
      </c>
      <c r="AL99" s="38">
        <v>8.0053999999999998</v>
      </c>
      <c r="AM99" s="38">
        <v>23.80653385789973</v>
      </c>
    </row>
    <row r="100" spans="1:39" hidden="1" outlineLevel="1">
      <c r="A100" s="9">
        <v>43252</v>
      </c>
      <c r="B100" s="38">
        <v>27.562505612442049</v>
      </c>
      <c r="C100" s="38">
        <v>27.878810275341515</v>
      </c>
      <c r="D100" s="38">
        <v>19.87262699126774</v>
      </c>
      <c r="E100" s="38">
        <v>31.046834296867651</v>
      </c>
      <c r="F100" s="38">
        <v>29.763924496413939</v>
      </c>
      <c r="G100" s="38">
        <v>32.221072290066878</v>
      </c>
      <c r="H100" s="38">
        <v>21.306011255048816</v>
      </c>
      <c r="I100" s="38">
        <v>27.884186016783101</v>
      </c>
      <c r="J100" s="38">
        <v>19.849934847435907</v>
      </c>
      <c r="K100" s="38">
        <v>31.062345679726349</v>
      </c>
      <c r="L100" s="38">
        <v>29.764021899689702</v>
      </c>
      <c r="M100" s="38">
        <v>32.221072290066878</v>
      </c>
      <c r="N100" s="38">
        <v>21.594446792701966</v>
      </c>
      <c r="O100" s="38">
        <v>20.08348904003979</v>
      </c>
      <c r="P100" s="38">
        <v>44.855660571542764</v>
      </c>
      <c r="Q100" s="38">
        <v>5.3243</v>
      </c>
      <c r="R100" s="38">
        <v>17</v>
      </c>
      <c r="S100" s="38" t="s">
        <v>271</v>
      </c>
      <c r="T100" s="38">
        <v>5.2930000000000001</v>
      </c>
      <c r="U100" s="38">
        <v>17.360934301727713</v>
      </c>
      <c r="V100" s="38" t="s">
        <v>271</v>
      </c>
      <c r="W100" s="38">
        <v>17.360934301727713</v>
      </c>
      <c r="X100" s="38">
        <v>0</v>
      </c>
      <c r="Y100" s="38">
        <v>18.6496</v>
      </c>
      <c r="Z100" s="38">
        <v>17.461633774405151</v>
      </c>
      <c r="AA100" s="38">
        <v>17.566113546341608</v>
      </c>
      <c r="AB100" s="38" t="s">
        <v>271</v>
      </c>
      <c r="AC100" s="38">
        <v>17.566113546341608</v>
      </c>
      <c r="AD100" s="38">
        <v>0</v>
      </c>
      <c r="AE100" s="38">
        <v>18.6496</v>
      </c>
      <c r="AF100" s="38">
        <v>17.679826779877612</v>
      </c>
      <c r="AG100" s="38">
        <v>7.0397999999999996</v>
      </c>
      <c r="AH100" s="38" t="s">
        <v>271</v>
      </c>
      <c r="AI100" s="38">
        <v>7.0397999999999996</v>
      </c>
      <c r="AJ100" s="38" t="s">
        <v>271</v>
      </c>
      <c r="AK100" s="38" t="s">
        <v>271</v>
      </c>
      <c r="AL100" s="38">
        <v>7.0397999999999996</v>
      </c>
      <c r="AM100" s="38">
        <v>24.386596356576931</v>
      </c>
    </row>
    <row r="101" spans="1:39" hidden="1" outlineLevel="1">
      <c r="A101" s="9">
        <v>43282</v>
      </c>
      <c r="B101" s="38">
        <v>27.831752487048682</v>
      </c>
      <c r="C101" s="38">
        <v>28.079396728271664</v>
      </c>
      <c r="D101" s="38">
        <v>20.533030619404585</v>
      </c>
      <c r="E101" s="38">
        <v>31.244532384580381</v>
      </c>
      <c r="F101" s="38">
        <v>29.636605185752046</v>
      </c>
      <c r="G101" s="38">
        <v>32.408572448406979</v>
      </c>
      <c r="H101" s="38">
        <v>22.394316282464647</v>
      </c>
      <c r="I101" s="38">
        <v>28.076201972228287</v>
      </c>
      <c r="J101" s="38">
        <v>20.500426613886262</v>
      </c>
      <c r="K101" s="38">
        <v>31.249834211001836</v>
      </c>
      <c r="L101" s="38">
        <v>29.636605055918089</v>
      </c>
      <c r="M101" s="38">
        <v>32.417205241388814</v>
      </c>
      <c r="N101" s="38">
        <v>22.394316282464647</v>
      </c>
      <c r="O101" s="38">
        <v>33.43949101659657</v>
      </c>
      <c r="P101" s="38">
        <v>43.066740594213741</v>
      </c>
      <c r="Q101" s="38">
        <v>8.0235000000000003</v>
      </c>
      <c r="R101" s="38">
        <v>17.3828</v>
      </c>
      <c r="S101" s="38">
        <v>8</v>
      </c>
      <c r="T101" s="38" t="s">
        <v>271</v>
      </c>
      <c r="U101" s="38">
        <v>18.288676411593428</v>
      </c>
      <c r="V101" s="38" t="s">
        <v>271</v>
      </c>
      <c r="W101" s="38">
        <v>18.288676411593428</v>
      </c>
      <c r="X101" s="38">
        <v>15.9575</v>
      </c>
      <c r="Y101" s="38">
        <v>18.583100000000002</v>
      </c>
      <c r="Z101" s="38">
        <v>18.325721425662287</v>
      </c>
      <c r="AA101" s="38">
        <v>18.288676411593428</v>
      </c>
      <c r="AB101" s="38" t="s">
        <v>271</v>
      </c>
      <c r="AC101" s="38">
        <v>18.288676411593428</v>
      </c>
      <c r="AD101" s="38">
        <v>15.9575</v>
      </c>
      <c r="AE101" s="38">
        <v>18.583100000000002</v>
      </c>
      <c r="AF101" s="38">
        <v>18.325721425662287</v>
      </c>
      <c r="AG101" s="38" t="s">
        <v>271</v>
      </c>
      <c r="AH101" s="38" t="s">
        <v>271</v>
      </c>
      <c r="AI101" s="38" t="s">
        <v>271</v>
      </c>
      <c r="AJ101" s="38" t="s">
        <v>271</v>
      </c>
      <c r="AK101" s="38" t="s">
        <v>271</v>
      </c>
      <c r="AL101" s="38" t="s">
        <v>271</v>
      </c>
      <c r="AM101" s="38">
        <v>25.746453157069066</v>
      </c>
    </row>
    <row r="102" spans="1:39" hidden="1" outlineLevel="1">
      <c r="A102" s="9">
        <v>43313</v>
      </c>
      <c r="B102" s="38">
        <v>28.638420780151556</v>
      </c>
      <c r="C102" s="38">
        <v>28.899333749622219</v>
      </c>
      <c r="D102" s="38">
        <v>24.491785077343952</v>
      </c>
      <c r="E102" s="38">
        <v>31.112112146701882</v>
      </c>
      <c r="F102" s="38">
        <v>29.005324538339622</v>
      </c>
      <c r="G102" s="38">
        <v>32.638627248861646</v>
      </c>
      <c r="H102" s="38">
        <v>21.083853601002126</v>
      </c>
      <c r="I102" s="38">
        <v>28.895867455374255</v>
      </c>
      <c r="J102" s="38">
        <v>24.47847108984362</v>
      </c>
      <c r="K102" s="38">
        <v>31.112208291979186</v>
      </c>
      <c r="L102" s="38">
        <v>29.005421865161694</v>
      </c>
      <c r="M102" s="38">
        <v>32.638627248861646</v>
      </c>
      <c r="N102" s="38">
        <v>21.083853601002126</v>
      </c>
      <c r="O102" s="38">
        <v>44.508567665108949</v>
      </c>
      <c r="P102" s="38">
        <v>44.677196391139312</v>
      </c>
      <c r="Q102" s="38">
        <v>17.5</v>
      </c>
      <c r="R102" s="38">
        <v>17.5</v>
      </c>
      <c r="S102" s="38" t="s">
        <v>271</v>
      </c>
      <c r="T102" s="38" t="s">
        <v>271</v>
      </c>
      <c r="U102" s="38">
        <v>16.892484695305576</v>
      </c>
      <c r="V102" s="38" t="s">
        <v>271</v>
      </c>
      <c r="W102" s="38">
        <v>16.892484695305576</v>
      </c>
      <c r="X102" s="38">
        <v>0</v>
      </c>
      <c r="Y102" s="38">
        <v>16.110103662341928</v>
      </c>
      <c r="Z102" s="38">
        <v>17.168285099466285</v>
      </c>
      <c r="AA102" s="38">
        <v>16.972343608824154</v>
      </c>
      <c r="AB102" s="38" t="s">
        <v>271</v>
      </c>
      <c r="AC102" s="38">
        <v>16.972343608824154</v>
      </c>
      <c r="AD102" s="38">
        <v>0</v>
      </c>
      <c r="AE102" s="38">
        <v>17.365289812053796</v>
      </c>
      <c r="AF102" s="38">
        <v>17.168285099466285</v>
      </c>
      <c r="AG102" s="38">
        <v>10</v>
      </c>
      <c r="AH102" s="38" t="s">
        <v>271</v>
      </c>
      <c r="AI102" s="38">
        <v>10</v>
      </c>
      <c r="AJ102" s="38" t="s">
        <v>271</v>
      </c>
      <c r="AK102" s="38">
        <v>10</v>
      </c>
      <c r="AL102" s="38" t="s">
        <v>271</v>
      </c>
      <c r="AM102" s="38">
        <v>27.015079142174656</v>
      </c>
    </row>
    <row r="103" spans="1:39" hidden="1" outlineLevel="1">
      <c r="A103" s="9">
        <v>43344</v>
      </c>
      <c r="B103" s="38">
        <v>27.504236737058648</v>
      </c>
      <c r="C103" s="38">
        <v>27.777795204700929</v>
      </c>
      <c r="D103" s="38">
        <v>17.618323411050266</v>
      </c>
      <c r="E103" s="38">
        <v>32.23882686722105</v>
      </c>
      <c r="F103" s="38">
        <v>29.100432047239924</v>
      </c>
      <c r="G103" s="38">
        <v>34.427971588934923</v>
      </c>
      <c r="H103" s="38">
        <v>20.563868656332914</v>
      </c>
      <c r="I103" s="38">
        <v>27.775504355607875</v>
      </c>
      <c r="J103" s="38">
        <v>17.60517150795279</v>
      </c>
      <c r="K103" s="38">
        <v>32.238827025297915</v>
      </c>
      <c r="L103" s="38">
        <v>29.100529014405218</v>
      </c>
      <c r="M103" s="38">
        <v>34.427971588934923</v>
      </c>
      <c r="N103" s="38">
        <v>20.563868656332914</v>
      </c>
      <c r="O103" s="38">
        <v>42.58409577174595</v>
      </c>
      <c r="P103" s="38">
        <v>42.836205691792607</v>
      </c>
      <c r="Q103" s="38">
        <v>17.8203</v>
      </c>
      <c r="R103" s="38">
        <v>17.8203</v>
      </c>
      <c r="S103" s="38" t="s">
        <v>271</v>
      </c>
      <c r="T103" s="38" t="s">
        <v>271</v>
      </c>
      <c r="U103" s="38">
        <v>17.241891064954288</v>
      </c>
      <c r="V103" s="38" t="s">
        <v>271</v>
      </c>
      <c r="W103" s="38">
        <v>17.241891064954288</v>
      </c>
      <c r="X103" s="38">
        <v>7.8052999999999999</v>
      </c>
      <c r="Y103" s="38">
        <v>11.919</v>
      </c>
      <c r="Z103" s="38">
        <v>17.936200729998486</v>
      </c>
      <c r="AA103" s="38">
        <v>17.353304600404915</v>
      </c>
      <c r="AB103" s="38" t="s">
        <v>271</v>
      </c>
      <c r="AC103" s="38">
        <v>17.353304600404915</v>
      </c>
      <c r="AD103" s="38">
        <v>7.8052999999999999</v>
      </c>
      <c r="AE103" s="38">
        <v>11.919</v>
      </c>
      <c r="AF103" s="38">
        <v>18.071484692295346</v>
      </c>
      <c r="AG103" s="38">
        <v>8.9345999999999997</v>
      </c>
      <c r="AH103" s="38" t="s">
        <v>271</v>
      </c>
      <c r="AI103" s="38">
        <v>8.9345999999999997</v>
      </c>
      <c r="AJ103" s="38" t="s">
        <v>271</v>
      </c>
      <c r="AK103" s="38" t="s">
        <v>271</v>
      </c>
      <c r="AL103" s="38">
        <v>8.9345999999999997</v>
      </c>
      <c r="AM103" s="38">
        <v>26.209068653293532</v>
      </c>
    </row>
    <row r="104" spans="1:39" hidden="1" outlineLevel="1">
      <c r="A104" s="9">
        <v>43374</v>
      </c>
      <c r="B104" s="38">
        <v>27.672995280847687</v>
      </c>
      <c r="C104" s="38">
        <v>27.893519704514677</v>
      </c>
      <c r="D104" s="38">
        <v>17.877248073844278</v>
      </c>
      <c r="E104" s="38">
        <v>32.146340378969469</v>
      </c>
      <c r="F104" s="38">
        <v>30.981927494605895</v>
      </c>
      <c r="G104" s="38">
        <v>33.458929001317941</v>
      </c>
      <c r="H104" s="38">
        <v>19.77568981695369</v>
      </c>
      <c r="I104" s="38">
        <v>27.915840091038501</v>
      </c>
      <c r="J104" s="38">
        <v>17.86244780686172</v>
      </c>
      <c r="K104" s="38">
        <v>32.189897370641994</v>
      </c>
      <c r="L104" s="38">
        <v>30.981927578371685</v>
      </c>
      <c r="M104" s="38">
        <v>33.510355257206442</v>
      </c>
      <c r="N104" s="38">
        <v>20.023572994117146</v>
      </c>
      <c r="O104" s="38">
        <v>12.629091541631171</v>
      </c>
      <c r="P104" s="38">
        <v>44.961458040318796</v>
      </c>
      <c r="Q104" s="38">
        <v>8.5816999999999997</v>
      </c>
      <c r="R104" s="38">
        <v>18</v>
      </c>
      <c r="S104" s="38">
        <v>6.0375999999999994</v>
      </c>
      <c r="T104" s="38">
        <v>12.2044</v>
      </c>
      <c r="U104" s="38">
        <v>17.787766352762141</v>
      </c>
      <c r="V104" s="38" t="s">
        <v>271</v>
      </c>
      <c r="W104" s="38">
        <v>17.787766352762141</v>
      </c>
      <c r="X104" s="38" t="s">
        <v>271</v>
      </c>
      <c r="Y104" s="38">
        <v>16.863510733780863</v>
      </c>
      <c r="Z104" s="38">
        <v>17.852566348206739</v>
      </c>
      <c r="AA104" s="38">
        <v>17.81730948292978</v>
      </c>
      <c r="AB104" s="38" t="s">
        <v>271</v>
      </c>
      <c r="AC104" s="38">
        <v>17.81730948292978</v>
      </c>
      <c r="AD104" s="38" t="s">
        <v>271</v>
      </c>
      <c r="AE104" s="38">
        <v>16.863510733780863</v>
      </c>
      <c r="AF104" s="38">
        <v>17.884354497192319</v>
      </c>
      <c r="AG104" s="38">
        <v>9.5</v>
      </c>
      <c r="AH104" s="38" t="s">
        <v>271</v>
      </c>
      <c r="AI104" s="38">
        <v>9.5</v>
      </c>
      <c r="AJ104" s="38" t="s">
        <v>271</v>
      </c>
      <c r="AK104" s="38" t="s">
        <v>271</v>
      </c>
      <c r="AL104" s="38">
        <v>9.5</v>
      </c>
      <c r="AM104" s="38">
        <v>25.911668515977571</v>
      </c>
    </row>
    <row r="105" spans="1:39" hidden="1" outlineLevel="1">
      <c r="A105" s="9">
        <v>43405</v>
      </c>
      <c r="B105" s="38">
        <v>27.477043485700989</v>
      </c>
      <c r="C105" s="38">
        <v>27.660153020243875</v>
      </c>
      <c r="D105" s="38">
        <v>15.354939501531545</v>
      </c>
      <c r="E105" s="38">
        <v>32.473099714183064</v>
      </c>
      <c r="F105" s="38">
        <v>30.435668925524858</v>
      </c>
      <c r="G105" s="38">
        <v>34.457065374266563</v>
      </c>
      <c r="H105" s="38">
        <v>19.225015518974168</v>
      </c>
      <c r="I105" s="38">
        <v>27.659115195978984</v>
      </c>
      <c r="J105" s="38">
        <v>15.348776923949124</v>
      </c>
      <c r="K105" s="38">
        <v>32.47309971559325</v>
      </c>
      <c r="L105" s="38">
        <v>30.435668941554226</v>
      </c>
      <c r="M105" s="38">
        <v>34.457065374266563</v>
      </c>
      <c r="N105" s="38">
        <v>19.225015518974168</v>
      </c>
      <c r="O105" s="38">
        <v>43.218006400302976</v>
      </c>
      <c r="P105" s="38">
        <v>43.240559382107669</v>
      </c>
      <c r="Q105" s="38">
        <v>18</v>
      </c>
      <c r="R105" s="38">
        <v>18</v>
      </c>
      <c r="S105" s="38" t="s">
        <v>271</v>
      </c>
      <c r="T105" s="38" t="s">
        <v>271</v>
      </c>
      <c r="U105" s="38">
        <v>17.837621426977748</v>
      </c>
      <c r="V105" s="38" t="s">
        <v>271</v>
      </c>
      <c r="W105" s="38">
        <v>17.837621426977748</v>
      </c>
      <c r="X105" s="38">
        <v>0</v>
      </c>
      <c r="Y105" s="38">
        <v>16.54968891160015</v>
      </c>
      <c r="Z105" s="38">
        <v>17.952634834813161</v>
      </c>
      <c r="AA105" s="38">
        <v>18.062962037670978</v>
      </c>
      <c r="AB105" s="38" t="s">
        <v>271</v>
      </c>
      <c r="AC105" s="38">
        <v>18.062962037670978</v>
      </c>
      <c r="AD105" s="38">
        <v>0</v>
      </c>
      <c r="AE105" s="38">
        <v>16.54968891160015</v>
      </c>
      <c r="AF105" s="38">
        <v>18.192567841906246</v>
      </c>
      <c r="AG105" s="38">
        <v>7.9862000000000002</v>
      </c>
      <c r="AH105" s="38" t="s">
        <v>271</v>
      </c>
      <c r="AI105" s="38">
        <v>7.9862000000000002</v>
      </c>
      <c r="AJ105" s="38" t="s">
        <v>271</v>
      </c>
      <c r="AK105" s="38" t="s">
        <v>271</v>
      </c>
      <c r="AL105" s="38">
        <v>7.9862000000000002</v>
      </c>
      <c r="AM105" s="38">
        <v>26.903503320097631</v>
      </c>
    </row>
    <row r="106" spans="1:39" hidden="1" outlineLevel="1">
      <c r="A106" s="9">
        <v>43435</v>
      </c>
      <c r="B106" s="38">
        <v>27.961331851157066</v>
      </c>
      <c r="C106" s="38">
        <v>28.173229628754072</v>
      </c>
      <c r="D106" s="38">
        <v>17.934356994198566</v>
      </c>
      <c r="E106" s="38">
        <v>31.911800890021944</v>
      </c>
      <c r="F106" s="38">
        <v>30.555880089047324</v>
      </c>
      <c r="G106" s="38">
        <v>33.274516430427354</v>
      </c>
      <c r="H106" s="38">
        <v>17.807145234031942</v>
      </c>
      <c r="I106" s="38">
        <v>28.180984599877728</v>
      </c>
      <c r="J106" s="38">
        <v>17.928958366295475</v>
      </c>
      <c r="K106" s="38">
        <v>31.92220128819821</v>
      </c>
      <c r="L106" s="38">
        <v>30.555880089047324</v>
      </c>
      <c r="M106" s="38">
        <v>33.290370659551542</v>
      </c>
      <c r="N106" s="38">
        <v>17.841492432339077</v>
      </c>
      <c r="O106" s="38">
        <v>15.056530614400067</v>
      </c>
      <c r="P106" s="38">
        <v>23.192796765847348</v>
      </c>
      <c r="Q106" s="38">
        <v>8.2050000000000001</v>
      </c>
      <c r="R106" s="38" t="s">
        <v>271</v>
      </c>
      <c r="S106" s="38">
        <v>8.0489999999999995</v>
      </c>
      <c r="T106" s="38">
        <v>9</v>
      </c>
      <c r="U106" s="38">
        <v>17.902306619541775</v>
      </c>
      <c r="V106" s="38" t="s">
        <v>271</v>
      </c>
      <c r="W106" s="38">
        <v>17.902306619541775</v>
      </c>
      <c r="X106" s="38">
        <v>9.3331999999999997</v>
      </c>
      <c r="Y106" s="38">
        <v>17.323318975419248</v>
      </c>
      <c r="Z106" s="38">
        <v>18.027227926410351</v>
      </c>
      <c r="AA106" s="38">
        <v>18.121644652549637</v>
      </c>
      <c r="AB106" s="38" t="s">
        <v>271</v>
      </c>
      <c r="AC106" s="38">
        <v>18.121644652549637</v>
      </c>
      <c r="AD106" s="38">
        <v>9.3331999999999997</v>
      </c>
      <c r="AE106" s="38">
        <v>17.323318975419248</v>
      </c>
      <c r="AF106" s="38">
        <v>18.267874126780079</v>
      </c>
      <c r="AG106" s="38">
        <v>5.6863999999999999</v>
      </c>
      <c r="AH106" s="38" t="s">
        <v>271</v>
      </c>
      <c r="AI106" s="38">
        <v>5.6863999999999999</v>
      </c>
      <c r="AJ106" s="38" t="s">
        <v>271</v>
      </c>
      <c r="AK106" s="38" t="s">
        <v>271</v>
      </c>
      <c r="AL106" s="38">
        <v>5.6863999999999999</v>
      </c>
      <c r="AM106" s="38">
        <v>26.575973294153215</v>
      </c>
    </row>
    <row r="107" spans="1:39" hidden="1" outlineLevel="1">
      <c r="A107" s="9">
        <v>43466</v>
      </c>
      <c r="B107" s="38">
        <v>28.100328053939243</v>
      </c>
      <c r="C107" s="38">
        <v>28.254199210523534</v>
      </c>
      <c r="D107" s="38">
        <v>16.620101977724772</v>
      </c>
      <c r="E107" s="38">
        <v>32.52030725264882</v>
      </c>
      <c r="F107" s="38">
        <v>31.392151649752464</v>
      </c>
      <c r="G107" s="38">
        <v>33.889348524076112</v>
      </c>
      <c r="H107" s="38">
        <v>23.039188815996368</v>
      </c>
      <c r="I107" s="38">
        <v>28.253689931835911</v>
      </c>
      <c r="J107" s="38">
        <v>16.610473686610433</v>
      </c>
      <c r="K107" s="38">
        <v>32.521655952353939</v>
      </c>
      <c r="L107" s="38">
        <v>31.392151649752464</v>
      </c>
      <c r="M107" s="38">
        <v>33.889348524076112</v>
      </c>
      <c r="N107" s="38">
        <v>23.088405455792778</v>
      </c>
      <c r="O107" s="38">
        <v>32.237719677760168</v>
      </c>
      <c r="P107" s="38">
        <v>41.594771769383705</v>
      </c>
      <c r="Q107" s="38">
        <v>9.49</v>
      </c>
      <c r="R107" s="38" t="s">
        <v>271</v>
      </c>
      <c r="S107" s="38" t="s">
        <v>271</v>
      </c>
      <c r="T107" s="38">
        <v>9.49</v>
      </c>
      <c r="U107" s="38">
        <v>15.673153446438631</v>
      </c>
      <c r="V107" s="38" t="s">
        <v>271</v>
      </c>
      <c r="W107" s="38">
        <v>15.673153446438631</v>
      </c>
      <c r="X107" s="38" t="s">
        <v>271</v>
      </c>
      <c r="Y107" s="38">
        <v>14.843198654571399</v>
      </c>
      <c r="Z107" s="38">
        <v>15.776721431625237</v>
      </c>
      <c r="AA107" s="38">
        <v>16.800146581673328</v>
      </c>
      <c r="AB107" s="38" t="s">
        <v>271</v>
      </c>
      <c r="AC107" s="38">
        <v>16.800146581673328</v>
      </c>
      <c r="AD107" s="38" t="s">
        <v>271</v>
      </c>
      <c r="AE107" s="38">
        <v>14.843198654571399</v>
      </c>
      <c r="AF107" s="38">
        <v>17.067410526052083</v>
      </c>
      <c r="AG107" s="38">
        <v>2.0186000000000002</v>
      </c>
      <c r="AH107" s="38" t="s">
        <v>271</v>
      </c>
      <c r="AI107" s="38">
        <v>2.0186000000000002</v>
      </c>
      <c r="AJ107" s="38" t="s">
        <v>271</v>
      </c>
      <c r="AK107" s="38" t="s">
        <v>271</v>
      </c>
      <c r="AL107" s="38">
        <v>2.0186000000000002</v>
      </c>
      <c r="AM107" s="38">
        <v>27.626359754978424</v>
      </c>
    </row>
    <row r="108" spans="1:39" hidden="1" outlineLevel="1">
      <c r="A108" s="9">
        <v>43497</v>
      </c>
      <c r="B108" s="38">
        <v>26.337146696129889</v>
      </c>
      <c r="C108" s="38">
        <v>26.439569386999818</v>
      </c>
      <c r="D108" s="38">
        <v>16.204247810701617</v>
      </c>
      <c r="E108" s="38">
        <v>31.283057001688601</v>
      </c>
      <c r="F108" s="38">
        <v>29.859568935647566</v>
      </c>
      <c r="G108" s="38">
        <v>33.06956659450038</v>
      </c>
      <c r="H108" s="38">
        <v>18.712622262442174</v>
      </c>
      <c r="I108" s="38">
        <v>26.373268801155376</v>
      </c>
      <c r="J108" s="38">
        <v>15.876302585040211</v>
      </c>
      <c r="K108" s="38">
        <v>31.307546482549043</v>
      </c>
      <c r="L108" s="38">
        <v>29.859568935647566</v>
      </c>
      <c r="M108" s="38">
        <v>33.104399817270924</v>
      </c>
      <c r="N108" s="38">
        <v>18.841507532984298</v>
      </c>
      <c r="O108" s="38">
        <v>46.914477018597836</v>
      </c>
      <c r="P108" s="38">
        <v>58.305377051928971</v>
      </c>
      <c r="Q108" s="38">
        <v>8.9888999999999992</v>
      </c>
      <c r="R108" s="38" t="s">
        <v>271</v>
      </c>
      <c r="S108" s="38">
        <v>8.3754000000000008</v>
      </c>
      <c r="T108" s="38">
        <v>10.260199999999999</v>
      </c>
      <c r="U108" s="38">
        <v>17.301632167810983</v>
      </c>
      <c r="V108" s="38" t="s">
        <v>271</v>
      </c>
      <c r="W108" s="38">
        <v>17.301632167810983</v>
      </c>
      <c r="X108" s="38">
        <v>5.0842999999999998</v>
      </c>
      <c r="Y108" s="38">
        <v>16.260844400281577</v>
      </c>
      <c r="Z108" s="38">
        <v>17.440355539973439</v>
      </c>
      <c r="AA108" s="38">
        <v>18.374161028612789</v>
      </c>
      <c r="AB108" s="38" t="s">
        <v>271</v>
      </c>
      <c r="AC108" s="38">
        <v>18.374161028612789</v>
      </c>
      <c r="AD108" s="38">
        <v>5.0842999999999998</v>
      </c>
      <c r="AE108" s="38">
        <v>16.590308141361024</v>
      </c>
      <c r="AF108" s="38">
        <v>18.609715461942297</v>
      </c>
      <c r="AG108" s="38">
        <v>5.1997999999999998</v>
      </c>
      <c r="AH108" s="38" t="s">
        <v>271</v>
      </c>
      <c r="AI108" s="38">
        <v>5.1997999999999998</v>
      </c>
      <c r="AJ108" s="38" t="s">
        <v>271</v>
      </c>
      <c r="AK108" s="38">
        <v>9</v>
      </c>
      <c r="AL108" s="38">
        <v>4.9837999999999996</v>
      </c>
      <c r="AM108" s="38">
        <v>27.424077295092484</v>
      </c>
    </row>
    <row r="109" spans="1:39" hidden="1" outlineLevel="1">
      <c r="A109" s="9">
        <v>43525</v>
      </c>
      <c r="B109" s="38">
        <v>25.674168820620295</v>
      </c>
      <c r="C109" s="38">
        <v>25.735095338578855</v>
      </c>
      <c r="D109" s="38">
        <v>16.595151924860541</v>
      </c>
      <c r="E109" s="38">
        <v>29.950344948030452</v>
      </c>
      <c r="F109" s="38">
        <v>26.869065089007591</v>
      </c>
      <c r="G109" s="38">
        <v>33.144158342750245</v>
      </c>
      <c r="H109" s="38">
        <v>18.107893390560751</v>
      </c>
      <c r="I109" s="38">
        <v>25.586357615630931</v>
      </c>
      <c r="J109" s="38">
        <v>15.982924576536847</v>
      </c>
      <c r="K109" s="38">
        <v>29.950344947906061</v>
      </c>
      <c r="L109" s="38">
        <v>26.869065092850484</v>
      </c>
      <c r="M109" s="38">
        <v>33.144158342750245</v>
      </c>
      <c r="N109" s="38">
        <v>18.107893390560751</v>
      </c>
      <c r="O109" s="38">
        <v>57.638678962890779</v>
      </c>
      <c r="P109" s="38">
        <v>57.638678962890779</v>
      </c>
      <c r="Q109" s="38">
        <v>18</v>
      </c>
      <c r="R109" s="38">
        <v>18</v>
      </c>
      <c r="S109" s="38" t="s">
        <v>271</v>
      </c>
      <c r="T109" s="38" t="s">
        <v>271</v>
      </c>
      <c r="U109" s="38">
        <v>18.204154858936963</v>
      </c>
      <c r="V109" s="38" t="s">
        <v>271</v>
      </c>
      <c r="W109" s="38">
        <v>18.204154858936963</v>
      </c>
      <c r="X109" s="38">
        <v>0</v>
      </c>
      <c r="Y109" s="38">
        <v>16.02090482714615</v>
      </c>
      <c r="Z109" s="38">
        <v>18.631903928250921</v>
      </c>
      <c r="AA109" s="38">
        <v>18.902561706083247</v>
      </c>
      <c r="AB109" s="38" t="s">
        <v>271</v>
      </c>
      <c r="AC109" s="38">
        <v>18.902561706083247</v>
      </c>
      <c r="AD109" s="38">
        <v>0</v>
      </c>
      <c r="AE109" s="38">
        <v>16.39509680100042</v>
      </c>
      <c r="AF109" s="38">
        <v>19.403314511175441</v>
      </c>
      <c r="AG109" s="38">
        <v>6.4528999999999996</v>
      </c>
      <c r="AH109" s="38" t="s">
        <v>271</v>
      </c>
      <c r="AI109" s="38">
        <v>6.4528999999999996</v>
      </c>
      <c r="AJ109" s="38" t="s">
        <v>271</v>
      </c>
      <c r="AK109" s="38">
        <v>1E-4</v>
      </c>
      <c r="AL109" s="38">
        <v>6.7941000000000003</v>
      </c>
      <c r="AM109" s="38">
        <v>27.728984557774982</v>
      </c>
    </row>
    <row r="110" spans="1:39" hidden="1" outlineLevel="1">
      <c r="A110" s="9">
        <v>43556</v>
      </c>
      <c r="B110" s="38">
        <v>25.902495553690294</v>
      </c>
      <c r="C110" s="38">
        <v>26.023702965034193</v>
      </c>
      <c r="D110" s="38">
        <v>16.042513144576766</v>
      </c>
      <c r="E110" s="38">
        <v>31.011009653882578</v>
      </c>
      <c r="F110" s="38">
        <v>28.780890471569805</v>
      </c>
      <c r="G110" s="38">
        <v>33.229069307967308</v>
      </c>
      <c r="H110" s="38">
        <v>22.755451169198434</v>
      </c>
      <c r="I110" s="38">
        <v>26.021624524907796</v>
      </c>
      <c r="J110" s="38">
        <v>16.031874896510171</v>
      </c>
      <c r="K110" s="38">
        <v>31.011105302354828</v>
      </c>
      <c r="L110" s="38">
        <v>28.780988265399667</v>
      </c>
      <c r="M110" s="38">
        <v>33.229069307967308</v>
      </c>
      <c r="N110" s="38">
        <v>22.755451169198434</v>
      </c>
      <c r="O110" s="38">
        <v>41.092364965072541</v>
      </c>
      <c r="P110" s="38">
        <v>41.379087641671951</v>
      </c>
      <c r="Q110" s="38">
        <v>18</v>
      </c>
      <c r="R110" s="38">
        <v>18</v>
      </c>
      <c r="S110" s="38" t="s">
        <v>271</v>
      </c>
      <c r="T110" s="38" t="s">
        <v>271</v>
      </c>
      <c r="U110" s="38">
        <v>17.818070902440855</v>
      </c>
      <c r="V110" s="38" t="s">
        <v>271</v>
      </c>
      <c r="W110" s="38">
        <v>17.818070902440855</v>
      </c>
      <c r="X110" s="38">
        <v>5.2340999999999998</v>
      </c>
      <c r="Y110" s="38">
        <v>16.616925809588992</v>
      </c>
      <c r="Z110" s="38">
        <v>18.101155148245351</v>
      </c>
      <c r="AA110" s="38">
        <v>18.324174349477229</v>
      </c>
      <c r="AB110" s="38" t="s">
        <v>271</v>
      </c>
      <c r="AC110" s="38">
        <v>18.324174349477229</v>
      </c>
      <c r="AD110" s="38">
        <v>5.2340999999999998</v>
      </c>
      <c r="AE110" s="38">
        <v>16.616925809588992</v>
      </c>
      <c r="AF110" s="38">
        <v>18.71104664577425</v>
      </c>
      <c r="AG110" s="38">
        <v>3</v>
      </c>
      <c r="AH110" s="38" t="s">
        <v>271</v>
      </c>
      <c r="AI110" s="38">
        <v>3</v>
      </c>
      <c r="AJ110" s="38" t="s">
        <v>271</v>
      </c>
      <c r="AK110" s="38" t="s">
        <v>271</v>
      </c>
      <c r="AL110" s="38" t="s">
        <v>271</v>
      </c>
      <c r="AM110" s="38">
        <v>25.830207635739356</v>
      </c>
    </row>
    <row r="111" spans="1:39" hidden="1" outlineLevel="1">
      <c r="A111" s="9">
        <v>43586</v>
      </c>
      <c r="B111" s="38">
        <v>26.628164337487739</v>
      </c>
      <c r="C111" s="38">
        <v>26.693707499830708</v>
      </c>
      <c r="D111" s="38">
        <v>15.677134272564553</v>
      </c>
      <c r="E111" s="38">
        <v>32.186440167672025</v>
      </c>
      <c r="F111" s="38">
        <v>30.365325114699889</v>
      </c>
      <c r="G111" s="38">
        <v>34.370369294140097</v>
      </c>
      <c r="H111" s="38">
        <v>22.879037138939296</v>
      </c>
      <c r="I111" s="38">
        <v>26.695750215740546</v>
      </c>
      <c r="J111" s="38">
        <v>15.651713998081748</v>
      </c>
      <c r="K111" s="38">
        <v>32.199072512854485</v>
      </c>
      <c r="L111" s="38">
        <v>30.365423488229595</v>
      </c>
      <c r="M111" s="38">
        <v>34.374723050577138</v>
      </c>
      <c r="N111" s="38">
        <v>32.942500000000003</v>
      </c>
      <c r="O111" s="38">
        <v>46.5867</v>
      </c>
      <c r="P111" s="38">
        <v>46.5867</v>
      </c>
      <c r="Q111" s="38" t="s">
        <v>271</v>
      </c>
      <c r="R111" s="38" t="s">
        <v>271</v>
      </c>
      <c r="S111" s="38" t="s">
        <v>271</v>
      </c>
      <c r="T111" s="38" t="s">
        <v>271</v>
      </c>
      <c r="U111" s="38">
        <v>17.39305714586256</v>
      </c>
      <c r="V111" s="38" t="s">
        <v>271</v>
      </c>
      <c r="W111" s="38">
        <v>17.39305714586256</v>
      </c>
      <c r="X111" s="38">
        <v>1.1457999999999999</v>
      </c>
      <c r="Y111" s="38">
        <v>16.893201531967723</v>
      </c>
      <c r="Z111" s="38">
        <v>17.516668808757899</v>
      </c>
      <c r="AA111" s="38">
        <v>17.940861348319292</v>
      </c>
      <c r="AB111" s="38" t="s">
        <v>271</v>
      </c>
      <c r="AC111" s="38">
        <v>17.940861348319292</v>
      </c>
      <c r="AD111" s="38">
        <v>1.1457999999999999</v>
      </c>
      <c r="AE111" s="38">
        <v>16.893201531967723</v>
      </c>
      <c r="AF111" s="38">
        <v>20.0029</v>
      </c>
      <c r="AG111" s="38" t="s">
        <v>271</v>
      </c>
      <c r="AH111" s="38" t="s">
        <v>271</v>
      </c>
      <c r="AI111" s="38" t="s">
        <v>271</v>
      </c>
      <c r="AJ111" s="38" t="s">
        <v>271</v>
      </c>
      <c r="AK111" s="38" t="s">
        <v>271</v>
      </c>
      <c r="AL111" s="38" t="s">
        <v>271</v>
      </c>
      <c r="AM111" s="38">
        <v>28.252834461529602</v>
      </c>
    </row>
    <row r="112" spans="1:39" hidden="1" outlineLevel="1">
      <c r="A112" s="9">
        <v>43617</v>
      </c>
      <c r="B112" s="38">
        <v>25.674335900421806</v>
      </c>
      <c r="C112" s="38">
        <v>25.730804440603485</v>
      </c>
      <c r="D112" s="38">
        <v>15.113423646374939</v>
      </c>
      <c r="E112" s="38">
        <v>31.438045169225568</v>
      </c>
      <c r="F112" s="38">
        <v>28.725933776115653</v>
      </c>
      <c r="G112" s="38">
        <v>34.081602842511195</v>
      </c>
      <c r="H112" s="38">
        <v>22.394094819987401</v>
      </c>
      <c r="I112" s="38">
        <v>25.722624453933598</v>
      </c>
      <c r="J112" s="38">
        <v>15.074503589862321</v>
      </c>
      <c r="K112" s="38">
        <v>31.439780387492444</v>
      </c>
      <c r="L112" s="38">
        <v>28.726226780189275</v>
      </c>
      <c r="M112" s="38">
        <v>34.081602842511195</v>
      </c>
      <c r="N112" s="38">
        <v>22.443448320212106</v>
      </c>
      <c r="O112" s="38">
        <v>52.512799999999999</v>
      </c>
      <c r="P112" s="38">
        <v>52.512799999999999</v>
      </c>
      <c r="Q112" s="38" t="s">
        <v>271</v>
      </c>
      <c r="R112" s="38" t="s">
        <v>271</v>
      </c>
      <c r="S112" s="38" t="s">
        <v>271</v>
      </c>
      <c r="T112" s="38" t="s">
        <v>271</v>
      </c>
      <c r="U112" s="38">
        <v>18.498881282452775</v>
      </c>
      <c r="V112" s="38" t="s">
        <v>271</v>
      </c>
      <c r="W112" s="38">
        <v>18.498881282452775</v>
      </c>
      <c r="X112" s="38">
        <v>20.223700000000001</v>
      </c>
      <c r="Y112" s="38">
        <v>16.177921599036637</v>
      </c>
      <c r="Z112" s="38">
        <v>18.253974686054658</v>
      </c>
      <c r="AA112" s="38">
        <v>18.831944458167669</v>
      </c>
      <c r="AB112" s="38" t="s">
        <v>271</v>
      </c>
      <c r="AC112" s="38">
        <v>18.831944458167669</v>
      </c>
      <c r="AD112" s="38">
        <v>20.223700000000001</v>
      </c>
      <c r="AE112" s="38">
        <v>16.177921599036637</v>
      </c>
      <c r="AF112" s="38">
        <v>18.735652713124676</v>
      </c>
      <c r="AG112" s="38" t="s">
        <v>271</v>
      </c>
      <c r="AH112" s="38" t="s">
        <v>271</v>
      </c>
      <c r="AI112" s="38" t="s">
        <v>271</v>
      </c>
      <c r="AJ112" s="38" t="s">
        <v>271</v>
      </c>
      <c r="AK112" s="38" t="s">
        <v>271</v>
      </c>
      <c r="AL112" s="38" t="s">
        <v>271</v>
      </c>
      <c r="AM112" s="38">
        <v>28.01691329416126</v>
      </c>
    </row>
    <row r="113" spans="1:39" hidden="1" outlineLevel="1">
      <c r="A113" s="9">
        <v>43647</v>
      </c>
      <c r="B113" s="38">
        <v>26.855920198550248</v>
      </c>
      <c r="C113" s="38">
        <v>27.059995663062722</v>
      </c>
      <c r="D113" s="38">
        <v>15.095174374734103</v>
      </c>
      <c r="E113" s="38">
        <v>32.515847535214149</v>
      </c>
      <c r="F113" s="38">
        <v>31.905174688590854</v>
      </c>
      <c r="G113" s="38">
        <v>33.7916174772133</v>
      </c>
      <c r="H113" s="38">
        <v>22.48676910180118</v>
      </c>
      <c r="I113" s="38">
        <v>27.059365292151057</v>
      </c>
      <c r="J113" s="38">
        <v>15.084608026055355</v>
      </c>
      <c r="K113" s="38">
        <v>32.518233252691203</v>
      </c>
      <c r="L113" s="38">
        <v>31.905269913808798</v>
      </c>
      <c r="M113" s="38">
        <v>33.7916174772133</v>
      </c>
      <c r="N113" s="38">
        <v>22.564411380369727</v>
      </c>
      <c r="O113" s="38">
        <v>31.128006222105544</v>
      </c>
      <c r="P113" s="38">
        <v>45.918138985687619</v>
      </c>
      <c r="Q113" s="38">
        <v>0.40749999999999997</v>
      </c>
      <c r="R113" s="38">
        <v>17.438099999999999</v>
      </c>
      <c r="S113" s="38" t="s">
        <v>271</v>
      </c>
      <c r="T113" s="38">
        <v>0.01</v>
      </c>
      <c r="U113" s="38">
        <v>13.357073231210206</v>
      </c>
      <c r="V113" s="38" t="s">
        <v>271</v>
      </c>
      <c r="W113" s="38">
        <v>13.357073231210206</v>
      </c>
      <c r="X113" s="38">
        <v>0</v>
      </c>
      <c r="Y113" s="38">
        <v>19.282</v>
      </c>
      <c r="Z113" s="38">
        <v>12.95410387360085</v>
      </c>
      <c r="AA113" s="38">
        <v>13.559487013583743</v>
      </c>
      <c r="AB113" s="38" t="s">
        <v>271</v>
      </c>
      <c r="AC113" s="38">
        <v>13.559487013583743</v>
      </c>
      <c r="AD113" s="38">
        <v>0</v>
      </c>
      <c r="AE113" s="38">
        <v>19.282</v>
      </c>
      <c r="AF113" s="38">
        <v>13.162011737659263</v>
      </c>
      <c r="AG113" s="38">
        <v>3.5</v>
      </c>
      <c r="AH113" s="38" t="s">
        <v>271</v>
      </c>
      <c r="AI113" s="38">
        <v>3.5</v>
      </c>
      <c r="AJ113" s="38" t="s">
        <v>271</v>
      </c>
      <c r="AK113" s="38" t="s">
        <v>271</v>
      </c>
      <c r="AL113" s="38">
        <v>3.5</v>
      </c>
      <c r="AM113" s="38">
        <v>28.261371323606898</v>
      </c>
    </row>
    <row r="114" spans="1:39" hidden="1" outlineLevel="1">
      <c r="A114" s="9">
        <v>43678</v>
      </c>
      <c r="B114" s="38">
        <v>29.047082682567854</v>
      </c>
      <c r="C114" s="38">
        <v>29.370882317418694</v>
      </c>
      <c r="D114" s="38">
        <v>15.245799926784011</v>
      </c>
      <c r="E114" s="38">
        <v>34.424209495412839</v>
      </c>
      <c r="F114" s="38">
        <v>35.2790038013651</v>
      </c>
      <c r="G114" s="38">
        <v>33.384299839486985</v>
      </c>
      <c r="H114" s="38">
        <v>22.642801887537392</v>
      </c>
      <c r="I114" s="38">
        <v>29.381899872676133</v>
      </c>
      <c r="J114" s="38">
        <v>15.236994516703307</v>
      </c>
      <c r="K114" s="38">
        <v>34.443856743918509</v>
      </c>
      <c r="L114" s="38">
        <v>35.279094961756741</v>
      </c>
      <c r="M114" s="38">
        <v>33.384299839486985</v>
      </c>
      <c r="N114" s="38">
        <v>23.371648922144217</v>
      </c>
      <c r="O114" s="38">
        <v>11.426231455879241</v>
      </c>
      <c r="P114" s="38">
        <v>36.267441007716151</v>
      </c>
      <c r="Q114" s="38">
        <v>6.0377000000000001</v>
      </c>
      <c r="R114" s="38">
        <v>17</v>
      </c>
      <c r="S114" s="38" t="s">
        <v>271</v>
      </c>
      <c r="T114" s="38">
        <v>6.0227999999999993</v>
      </c>
      <c r="U114" s="38">
        <v>12.416119555449761</v>
      </c>
      <c r="V114" s="38" t="s">
        <v>271</v>
      </c>
      <c r="W114" s="38">
        <v>12.416119555449761</v>
      </c>
      <c r="X114" s="38" t="s">
        <v>271</v>
      </c>
      <c r="Y114" s="38">
        <v>18.329000000000001</v>
      </c>
      <c r="Z114" s="38">
        <v>12.152039570910107</v>
      </c>
      <c r="AA114" s="38">
        <v>12.706037327018795</v>
      </c>
      <c r="AB114" s="38" t="s">
        <v>271</v>
      </c>
      <c r="AC114" s="38">
        <v>12.706037327018795</v>
      </c>
      <c r="AD114" s="38" t="s">
        <v>271</v>
      </c>
      <c r="AE114" s="38">
        <v>18.329000000000001</v>
      </c>
      <c r="AF114" s="38">
        <v>12.447700823521348</v>
      </c>
      <c r="AG114" s="38">
        <v>1.8203000000000003</v>
      </c>
      <c r="AH114" s="38" t="s">
        <v>271</v>
      </c>
      <c r="AI114" s="38">
        <v>1.8203000000000003</v>
      </c>
      <c r="AJ114" s="38" t="s">
        <v>271</v>
      </c>
      <c r="AK114" s="38" t="s">
        <v>271</v>
      </c>
      <c r="AL114" s="38">
        <v>1.8203000000000003</v>
      </c>
      <c r="AM114" s="38">
        <v>28.356024403418193</v>
      </c>
    </row>
    <row r="115" spans="1:39" hidden="1" outlineLevel="1">
      <c r="A115" s="9">
        <v>43709</v>
      </c>
      <c r="B115" s="38">
        <v>28.940686565880974</v>
      </c>
      <c r="C115" s="38">
        <v>29.115216478901761</v>
      </c>
      <c r="D115" s="38">
        <v>14.694604029233572</v>
      </c>
      <c r="E115" s="38">
        <v>34.379744256407626</v>
      </c>
      <c r="F115" s="38">
        <v>35.356249969707875</v>
      </c>
      <c r="G115" s="38">
        <v>33.165082841952561</v>
      </c>
      <c r="H115" s="38">
        <v>21.018794569375288</v>
      </c>
      <c r="I115" s="38">
        <v>29.114692976188891</v>
      </c>
      <c r="J115" s="38">
        <v>14.688305207986788</v>
      </c>
      <c r="K115" s="38">
        <v>34.380211808617972</v>
      </c>
      <c r="L115" s="38">
        <v>35.356251633177585</v>
      </c>
      <c r="M115" s="38">
        <v>33.165082841952561</v>
      </c>
      <c r="N115" s="38">
        <v>21.036302320326939</v>
      </c>
      <c r="O115" s="38">
        <v>36.992295167812379</v>
      </c>
      <c r="P115" s="38">
        <v>43.637621010222489</v>
      </c>
      <c r="Q115" s="38">
        <v>1.9386000000000003</v>
      </c>
      <c r="R115" s="38">
        <v>16.854600000000001</v>
      </c>
      <c r="S115" s="38" t="s">
        <v>271</v>
      </c>
      <c r="T115" s="38">
        <v>0.01</v>
      </c>
      <c r="U115" s="38">
        <v>15.671248682624482</v>
      </c>
      <c r="V115" s="38" t="s">
        <v>271</v>
      </c>
      <c r="W115" s="38">
        <v>15.671248682624482</v>
      </c>
      <c r="X115" s="38">
        <v>0.41299999999999998</v>
      </c>
      <c r="Y115" s="38">
        <v>19.077560734045498</v>
      </c>
      <c r="Z115" s="38">
        <v>15.328283545441815</v>
      </c>
      <c r="AA115" s="38">
        <v>15.692837139665521</v>
      </c>
      <c r="AB115" s="38" t="s">
        <v>271</v>
      </c>
      <c r="AC115" s="38">
        <v>15.692837139665521</v>
      </c>
      <c r="AD115" s="38">
        <v>0.41299999999999998</v>
      </c>
      <c r="AE115" s="38">
        <v>19.077560734045498</v>
      </c>
      <c r="AF115" s="38">
        <v>15.350875633093027</v>
      </c>
      <c r="AG115" s="38">
        <v>10.5</v>
      </c>
      <c r="AH115" s="38" t="s">
        <v>271</v>
      </c>
      <c r="AI115" s="38">
        <v>10.5</v>
      </c>
      <c r="AJ115" s="38" t="s">
        <v>271</v>
      </c>
      <c r="AK115" s="38" t="s">
        <v>271</v>
      </c>
      <c r="AL115" s="38">
        <v>10.5</v>
      </c>
      <c r="AM115" s="38">
        <v>27.813562984213121</v>
      </c>
    </row>
    <row r="116" spans="1:39" hidden="1" outlineLevel="1">
      <c r="A116" s="9">
        <v>43739</v>
      </c>
      <c r="B116" s="38">
        <v>28.449409662744301</v>
      </c>
      <c r="C116" s="38">
        <v>28.594626874436898</v>
      </c>
      <c r="D116" s="38">
        <v>14.980119238520249</v>
      </c>
      <c r="E116" s="38">
        <v>33.940258002379466</v>
      </c>
      <c r="F116" s="38">
        <v>35.719997118893509</v>
      </c>
      <c r="G116" s="38">
        <v>31.29036526193994</v>
      </c>
      <c r="H116" s="38">
        <v>20.565419425994097</v>
      </c>
      <c r="I116" s="38">
        <v>28.601967339265318</v>
      </c>
      <c r="J116" s="38">
        <v>14.974377575690623</v>
      </c>
      <c r="K116" s="38">
        <v>33.953477489312405</v>
      </c>
      <c r="L116" s="38">
        <v>35.720090948799886</v>
      </c>
      <c r="M116" s="38">
        <v>31.325789581681111</v>
      </c>
      <c r="N116" s="38">
        <v>20.565419425994097</v>
      </c>
      <c r="O116" s="38">
        <v>11.706288978254852</v>
      </c>
      <c r="P116" s="38">
        <v>32.15491804511278</v>
      </c>
      <c r="Q116" s="38">
        <v>6.1135999999999999</v>
      </c>
      <c r="R116" s="38">
        <v>16.487100000000002</v>
      </c>
      <c r="S116" s="38">
        <v>6.0259999999999998</v>
      </c>
      <c r="T116" s="38" t="s">
        <v>271</v>
      </c>
      <c r="U116" s="38">
        <v>15.496598425515927</v>
      </c>
      <c r="V116" s="38" t="s">
        <v>271</v>
      </c>
      <c r="W116" s="38">
        <v>15.496598425515927</v>
      </c>
      <c r="X116" s="38">
        <v>21.897300000000001</v>
      </c>
      <c r="Y116" s="38">
        <v>14.590300000000001</v>
      </c>
      <c r="Z116" s="38">
        <v>15.549587979247562</v>
      </c>
      <c r="AA116" s="38">
        <v>16.325884258529225</v>
      </c>
      <c r="AB116" s="38" t="s">
        <v>271</v>
      </c>
      <c r="AC116" s="38">
        <v>16.325884258529225</v>
      </c>
      <c r="AD116" s="38">
        <v>21.897300000000001</v>
      </c>
      <c r="AE116" s="38">
        <v>15.898900000000001</v>
      </c>
      <c r="AF116" s="38">
        <v>16.342366463902707</v>
      </c>
      <c r="AG116" s="38">
        <v>8.3810000000000002</v>
      </c>
      <c r="AH116" s="38" t="s">
        <v>271</v>
      </c>
      <c r="AI116" s="38">
        <v>8.3810000000000002</v>
      </c>
      <c r="AJ116" s="38" t="s">
        <v>271</v>
      </c>
      <c r="AK116" s="38">
        <v>1E-4</v>
      </c>
      <c r="AL116" s="38">
        <v>8.8947000000000003</v>
      </c>
      <c r="AM116" s="38">
        <v>28.374131134775652</v>
      </c>
    </row>
    <row r="117" spans="1:39" hidden="1" outlineLevel="1">
      <c r="A117" s="9">
        <v>43770</v>
      </c>
      <c r="B117" s="38">
        <v>28.200670023292666</v>
      </c>
      <c r="C117" s="38">
        <v>28.312849428127752</v>
      </c>
      <c r="D117" s="38">
        <v>14.537471342933051</v>
      </c>
      <c r="E117" s="38">
        <v>33.991591214379248</v>
      </c>
      <c r="F117" s="38">
        <v>35.503977856725079</v>
      </c>
      <c r="G117" s="38">
        <v>31.801240434324669</v>
      </c>
      <c r="H117" s="38">
        <v>21.767264708897805</v>
      </c>
      <c r="I117" s="38">
        <v>28.313363082534526</v>
      </c>
      <c r="J117" s="38">
        <v>14.534053955907869</v>
      </c>
      <c r="K117" s="38">
        <v>33.992339556662735</v>
      </c>
      <c r="L117" s="38">
        <v>35.503977883292457</v>
      </c>
      <c r="M117" s="38">
        <v>31.801240434324669</v>
      </c>
      <c r="N117" s="38">
        <v>21.79335145379234</v>
      </c>
      <c r="O117" s="38">
        <v>23.059301428255907</v>
      </c>
      <c r="P117" s="38">
        <v>27.632191343863056</v>
      </c>
      <c r="Q117" s="38">
        <v>2.75E-2</v>
      </c>
      <c r="R117" s="38">
        <v>15.5</v>
      </c>
      <c r="S117" s="38" t="s">
        <v>271</v>
      </c>
      <c r="T117" s="38">
        <v>0.01</v>
      </c>
      <c r="U117" s="38">
        <v>16.247448042854995</v>
      </c>
      <c r="V117" s="38" t="s">
        <v>271</v>
      </c>
      <c r="W117" s="38">
        <v>16.247448042854995</v>
      </c>
      <c r="X117" s="38">
        <v>21.897300000000001</v>
      </c>
      <c r="Y117" s="38">
        <v>12.088453060194338</v>
      </c>
      <c r="Z117" s="38">
        <v>16.544480659929256</v>
      </c>
      <c r="AA117" s="38">
        <v>17.112608814797298</v>
      </c>
      <c r="AB117" s="38" t="s">
        <v>271</v>
      </c>
      <c r="AC117" s="38">
        <v>17.112608814797298</v>
      </c>
      <c r="AD117" s="38">
        <v>21.897300000000001</v>
      </c>
      <c r="AE117" s="38">
        <v>12.088453060194338</v>
      </c>
      <c r="AF117" s="38">
        <v>17.515711612106237</v>
      </c>
      <c r="AG117" s="38">
        <v>6.2136000000000005</v>
      </c>
      <c r="AH117" s="38" t="s">
        <v>271</v>
      </c>
      <c r="AI117" s="38">
        <v>6.2136000000000005</v>
      </c>
      <c r="AJ117" s="38" t="s">
        <v>271</v>
      </c>
      <c r="AK117" s="38" t="s">
        <v>271</v>
      </c>
      <c r="AL117" s="38">
        <v>6.2136000000000005</v>
      </c>
      <c r="AM117" s="38">
        <v>27.984845036684725</v>
      </c>
    </row>
    <row r="118" spans="1:39" hidden="1" outlineLevel="1">
      <c r="A118" s="9">
        <v>43800</v>
      </c>
      <c r="B118" s="38">
        <v>28.241244533190226</v>
      </c>
      <c r="C118" s="38">
        <v>28.333064188566542</v>
      </c>
      <c r="D118" s="38">
        <v>15.385388045102109</v>
      </c>
      <c r="E118" s="38">
        <v>33.313686038786642</v>
      </c>
      <c r="F118" s="38">
        <v>35.399229294663932</v>
      </c>
      <c r="G118" s="38">
        <v>30.121988860855222</v>
      </c>
      <c r="H118" s="38">
        <v>22.109261838070797</v>
      </c>
      <c r="I118" s="38">
        <v>28.336393900550672</v>
      </c>
      <c r="J118" s="38">
        <v>15.381456920552514</v>
      </c>
      <c r="K118" s="38">
        <v>33.320360115844068</v>
      </c>
      <c r="L118" s="38">
        <v>35.399229294663932</v>
      </c>
      <c r="M118" s="38">
        <v>30.136037741516642</v>
      </c>
      <c r="N118" s="38">
        <v>22.152815723230766</v>
      </c>
      <c r="O118" s="38">
        <v>11.631533573362521</v>
      </c>
      <c r="P118" s="38">
        <v>45.344094231378762</v>
      </c>
      <c r="Q118" s="38">
        <v>4.1433999999999997</v>
      </c>
      <c r="R118" s="38">
        <v>15.5</v>
      </c>
      <c r="S118" s="38">
        <v>4.7594000000000003</v>
      </c>
      <c r="T118" s="38" t="s">
        <v>271</v>
      </c>
      <c r="U118" s="38">
        <v>18.474655004450973</v>
      </c>
      <c r="V118" s="38" t="s">
        <v>271</v>
      </c>
      <c r="W118" s="38">
        <v>18.474655004450973</v>
      </c>
      <c r="X118" s="38">
        <v>0</v>
      </c>
      <c r="Y118" s="38">
        <v>19.032315620249005</v>
      </c>
      <c r="Z118" s="38">
        <v>18.504995759383828</v>
      </c>
      <c r="AA118" s="38">
        <v>19.050099419729751</v>
      </c>
      <c r="AB118" s="38" t="s">
        <v>271</v>
      </c>
      <c r="AC118" s="38">
        <v>19.050099419729751</v>
      </c>
      <c r="AD118" s="38">
        <v>0</v>
      </c>
      <c r="AE118" s="38">
        <v>21.128821949624808</v>
      </c>
      <c r="AF118" s="38">
        <v>18.934607892972103</v>
      </c>
      <c r="AG118" s="38">
        <v>3.4529999999999998</v>
      </c>
      <c r="AH118" s="38" t="s">
        <v>271</v>
      </c>
      <c r="AI118" s="38">
        <v>3.4529999999999998</v>
      </c>
      <c r="AJ118" s="38" t="s">
        <v>271</v>
      </c>
      <c r="AK118" s="38">
        <v>9.9999999999999991E-5</v>
      </c>
      <c r="AL118" s="38" t="s">
        <v>271</v>
      </c>
      <c r="AM118" s="38">
        <v>27.743977880701625</v>
      </c>
    </row>
    <row r="119" spans="1:39" hidden="1" outlineLevel="1">
      <c r="A119" s="9">
        <v>43831</v>
      </c>
      <c r="B119" s="38">
        <v>27.392097405738387</v>
      </c>
      <c r="C119" s="38">
        <v>27.511650019056702</v>
      </c>
      <c r="D119" s="38">
        <v>14.214672196838261</v>
      </c>
      <c r="E119" s="38">
        <v>34.276213664056328</v>
      </c>
      <c r="F119" s="38">
        <v>35.422735779926768</v>
      </c>
      <c r="G119" s="38">
        <v>32.346790295984356</v>
      </c>
      <c r="H119" s="38">
        <v>24.069489095622792</v>
      </c>
      <c r="I119" s="38">
        <v>27.511011200604223</v>
      </c>
      <c r="J119" s="38">
        <v>14.211299603128534</v>
      </c>
      <c r="K119" s="38">
        <v>34.27621412929259</v>
      </c>
      <c r="L119" s="38">
        <v>35.422736581904019</v>
      </c>
      <c r="M119" s="38">
        <v>32.346790295984356</v>
      </c>
      <c r="N119" s="38">
        <v>24.069489095622792</v>
      </c>
      <c r="O119" s="38">
        <v>41.86400328376704</v>
      </c>
      <c r="P119" s="38">
        <v>42.231137527455289</v>
      </c>
      <c r="Q119" s="38">
        <v>13.5</v>
      </c>
      <c r="R119" s="38">
        <v>13.5</v>
      </c>
      <c r="S119" s="38" t="s">
        <v>271</v>
      </c>
      <c r="T119" s="38" t="s">
        <v>271</v>
      </c>
      <c r="U119" s="38">
        <v>13.800450957357498</v>
      </c>
      <c r="V119" s="38" t="s">
        <v>271</v>
      </c>
      <c r="W119" s="38">
        <v>13.800450957357498</v>
      </c>
      <c r="X119" s="38" t="s">
        <v>271</v>
      </c>
      <c r="Y119" s="38">
        <v>14.285</v>
      </c>
      <c r="Z119" s="38">
        <v>13.76477872804367</v>
      </c>
      <c r="AA119" s="38">
        <v>14.63399397690212</v>
      </c>
      <c r="AB119" s="38" t="s">
        <v>271</v>
      </c>
      <c r="AC119" s="38">
        <v>14.63399397690212</v>
      </c>
      <c r="AD119" s="38" t="s">
        <v>271</v>
      </c>
      <c r="AE119" s="38">
        <v>19.5444</v>
      </c>
      <c r="AF119" s="38">
        <v>14.355434145194426</v>
      </c>
      <c r="AG119" s="38">
        <v>2.0395429879560236</v>
      </c>
      <c r="AH119" s="38" t="s">
        <v>271</v>
      </c>
      <c r="AI119" s="38">
        <v>2.0395429879560236</v>
      </c>
      <c r="AJ119" s="38" t="s">
        <v>271</v>
      </c>
      <c r="AK119" s="38">
        <v>0</v>
      </c>
      <c r="AL119" s="38">
        <v>2.8282932759968724</v>
      </c>
      <c r="AM119" s="38">
        <v>28.285435110753113</v>
      </c>
    </row>
    <row r="120" spans="1:39" hidden="1" outlineLevel="1">
      <c r="A120" s="9">
        <v>43862</v>
      </c>
      <c r="B120" s="38">
        <v>27.353405395304065</v>
      </c>
      <c r="C120" s="38">
        <v>27.601009787428033</v>
      </c>
      <c r="D120" s="38">
        <v>14.667037384501462</v>
      </c>
      <c r="E120" s="38">
        <v>34.655541795581883</v>
      </c>
      <c r="F120" s="38">
        <v>35.784668947560512</v>
      </c>
      <c r="G120" s="38">
        <v>33.026188597752288</v>
      </c>
      <c r="H120" s="38">
        <v>20.637826285371332</v>
      </c>
      <c r="I120" s="38">
        <v>27.601830416400645</v>
      </c>
      <c r="J120" s="38">
        <v>14.659806604725336</v>
      </c>
      <c r="K120" s="38">
        <v>34.659851103727647</v>
      </c>
      <c r="L120" s="38">
        <v>35.788002783917818</v>
      </c>
      <c r="M120" s="38">
        <v>33.032704948223113</v>
      </c>
      <c r="N120" s="38">
        <v>20.637826285371332</v>
      </c>
      <c r="O120" s="38">
        <v>23.72681747002116</v>
      </c>
      <c r="P120" s="38">
        <v>37.304266711238078</v>
      </c>
      <c r="Q120" s="38" t="s">
        <v>271</v>
      </c>
      <c r="R120" s="38" t="s">
        <v>271</v>
      </c>
      <c r="S120" s="38" t="s">
        <v>271</v>
      </c>
      <c r="T120" s="38" t="s">
        <v>271</v>
      </c>
      <c r="U120" s="38">
        <v>12.441324072402786</v>
      </c>
      <c r="V120" s="38" t="s">
        <v>271</v>
      </c>
      <c r="W120" s="38">
        <v>12.441324072402786</v>
      </c>
      <c r="X120" s="38">
        <v>0</v>
      </c>
      <c r="Y120" s="38">
        <v>16.442848075309779</v>
      </c>
      <c r="Z120" s="38">
        <v>12.061783643494614</v>
      </c>
      <c r="AA120" s="38">
        <v>12.706845673459311</v>
      </c>
      <c r="AB120" s="38" t="s">
        <v>271</v>
      </c>
      <c r="AC120" s="38">
        <v>12.706845673459311</v>
      </c>
      <c r="AD120" s="38">
        <v>0</v>
      </c>
      <c r="AE120" s="38">
        <v>16.442848075309779</v>
      </c>
      <c r="AF120" s="38">
        <v>12.340039962515824</v>
      </c>
      <c r="AG120" s="38">
        <v>5.0347</v>
      </c>
      <c r="AH120" s="38" t="s">
        <v>271</v>
      </c>
      <c r="AI120" s="38" t="s">
        <v>271</v>
      </c>
      <c r="AJ120" s="38" t="s">
        <v>271</v>
      </c>
      <c r="AK120" s="38" t="s">
        <v>271</v>
      </c>
      <c r="AL120" s="38" t="s">
        <v>271</v>
      </c>
      <c r="AM120" s="38">
        <v>27.255836822932221</v>
      </c>
    </row>
    <row r="121" spans="1:39" hidden="1" outlineLevel="1">
      <c r="A121" s="9">
        <v>43891</v>
      </c>
      <c r="B121" s="38">
        <v>26.548331791706332</v>
      </c>
      <c r="C121" s="38">
        <v>26.635834919229712</v>
      </c>
      <c r="D121" s="38">
        <v>14.278934974441333</v>
      </c>
      <c r="E121" s="38">
        <v>33.657920126671847</v>
      </c>
      <c r="F121" s="38">
        <v>34.904314214700818</v>
      </c>
      <c r="G121" s="38">
        <v>31.368640948018516</v>
      </c>
      <c r="H121" s="38">
        <v>19.436978811725723</v>
      </c>
      <c r="I121" s="38">
        <v>26.633472930428024</v>
      </c>
      <c r="J121" s="38">
        <v>14.263964889726914</v>
      </c>
      <c r="K121" s="38">
        <v>33.659523833494113</v>
      </c>
      <c r="L121" s="38">
        <v>34.904316181710044</v>
      </c>
      <c r="M121" s="38">
        <v>31.371930317163539</v>
      </c>
      <c r="N121" s="38">
        <v>19.444480896191347</v>
      </c>
      <c r="O121" s="38">
        <v>36.470447366959995</v>
      </c>
      <c r="P121" s="38">
        <v>42.156994812200999</v>
      </c>
      <c r="Q121" s="38">
        <v>10.881500000000001</v>
      </c>
      <c r="R121" s="38">
        <v>10.685499999999999</v>
      </c>
      <c r="S121" s="38">
        <v>9</v>
      </c>
      <c r="T121" s="38">
        <v>14</v>
      </c>
      <c r="U121" s="38">
        <v>15.600040228481753</v>
      </c>
      <c r="V121" s="38" t="s">
        <v>271</v>
      </c>
      <c r="W121" s="38">
        <v>15.600040228481753</v>
      </c>
      <c r="X121" s="38">
        <v>0</v>
      </c>
      <c r="Y121" s="38">
        <v>18.882952976355497</v>
      </c>
      <c r="Z121" s="38">
        <v>15.328180937366156</v>
      </c>
      <c r="AA121" s="38">
        <v>15.694926654279985</v>
      </c>
      <c r="AB121" s="38" t="s">
        <v>271</v>
      </c>
      <c r="AC121" s="38">
        <v>15.694926654279985</v>
      </c>
      <c r="AD121" s="38">
        <v>0</v>
      </c>
      <c r="AE121" s="38">
        <v>18.95656707369838</v>
      </c>
      <c r="AF121" s="38">
        <v>15.426732217085064</v>
      </c>
      <c r="AG121" s="38">
        <v>7.569</v>
      </c>
      <c r="AH121" s="38" t="s">
        <v>271</v>
      </c>
      <c r="AI121" s="38">
        <v>7.569</v>
      </c>
      <c r="AJ121" s="38" t="s">
        <v>271</v>
      </c>
      <c r="AK121" s="38">
        <v>12.5</v>
      </c>
      <c r="AL121" s="38">
        <v>7.0523999999999987</v>
      </c>
      <c r="AM121" s="38">
        <v>26.871189172969682</v>
      </c>
    </row>
    <row r="122" spans="1:39" hidden="1" outlineLevel="1">
      <c r="A122" s="9">
        <v>43922</v>
      </c>
      <c r="B122" s="38">
        <v>27.539777588834195</v>
      </c>
      <c r="C122" s="38">
        <v>27.635742170910994</v>
      </c>
      <c r="D122" s="38">
        <v>14.125328669661675</v>
      </c>
      <c r="E122" s="38">
        <v>35.481777873344441</v>
      </c>
      <c r="F122" s="38">
        <v>34.59620785758564</v>
      </c>
      <c r="G122" s="38">
        <v>38.270820366757945</v>
      </c>
      <c r="H122" s="38">
        <v>22.292204418857288</v>
      </c>
      <c r="I122" s="38">
        <v>27.62709519380827</v>
      </c>
      <c r="J122" s="38">
        <v>14.074803045225687</v>
      </c>
      <c r="K122" s="38">
        <v>35.485808544548831</v>
      </c>
      <c r="L122" s="38">
        <v>34.596487367978298</v>
      </c>
      <c r="M122" s="38">
        <v>38.270820366757945</v>
      </c>
      <c r="N122" s="38">
        <v>22.40711140196801</v>
      </c>
      <c r="O122" s="38">
        <v>40.533674971897554</v>
      </c>
      <c r="P122" s="38">
        <v>45.493988427390853</v>
      </c>
      <c r="Q122" s="38">
        <v>3.5661</v>
      </c>
      <c r="R122" s="38">
        <v>9.7060999999999993</v>
      </c>
      <c r="S122" s="38" t="s">
        <v>271</v>
      </c>
      <c r="T122" s="38">
        <v>3.1606000000000001</v>
      </c>
      <c r="U122" s="38">
        <v>15.864415191615672</v>
      </c>
      <c r="V122" s="38" t="s">
        <v>271</v>
      </c>
      <c r="W122" s="38">
        <v>15.864415191615672</v>
      </c>
      <c r="X122" s="38" t="s">
        <v>271</v>
      </c>
      <c r="Y122" s="38">
        <v>14.422800000000001</v>
      </c>
      <c r="Z122" s="38">
        <v>15.971213618427685</v>
      </c>
      <c r="AA122" s="38">
        <v>16.460061739902354</v>
      </c>
      <c r="AB122" s="38" t="s">
        <v>271</v>
      </c>
      <c r="AC122" s="38">
        <v>16.460061739902354</v>
      </c>
      <c r="AD122" s="38" t="s">
        <v>271</v>
      </c>
      <c r="AE122" s="38">
        <v>16.478899999999999</v>
      </c>
      <c r="AF122" s="38">
        <v>16.458747246534536</v>
      </c>
      <c r="AG122" s="38">
        <v>6.5838999999999999</v>
      </c>
      <c r="AH122" s="38" t="s">
        <v>271</v>
      </c>
      <c r="AI122" s="38">
        <v>6.5838999999999999</v>
      </c>
      <c r="AJ122" s="38" t="s">
        <v>271</v>
      </c>
      <c r="AK122" s="38">
        <v>1E-4</v>
      </c>
      <c r="AL122" s="38">
        <v>7.6794999999999991</v>
      </c>
      <c r="AM122" s="38">
        <v>27.235400160545055</v>
      </c>
    </row>
    <row r="123" spans="1:39" hidden="1" outlineLevel="1">
      <c r="A123" s="9">
        <v>43952</v>
      </c>
      <c r="B123" s="38">
        <v>26.101116438471923</v>
      </c>
      <c r="C123" s="38">
        <v>26.191617824455683</v>
      </c>
      <c r="D123" s="38">
        <v>13.967648577155531</v>
      </c>
      <c r="E123" s="38">
        <v>33.608257426207025</v>
      </c>
      <c r="F123" s="38">
        <v>34.268634506165519</v>
      </c>
      <c r="G123" s="38">
        <v>32.810195978585611</v>
      </c>
      <c r="H123" s="38">
        <v>20.533033528198786</v>
      </c>
      <c r="I123" s="38">
        <v>26.185515724968958</v>
      </c>
      <c r="J123" s="38">
        <v>13.911168947282826</v>
      </c>
      <c r="K123" s="38">
        <v>33.624957156507534</v>
      </c>
      <c r="L123" s="38">
        <v>34.268634619368079</v>
      </c>
      <c r="M123" s="38">
        <v>32.810195978585611</v>
      </c>
      <c r="N123" s="38">
        <v>21.071973253666055</v>
      </c>
      <c r="O123" s="38">
        <v>32.667123999444904</v>
      </c>
      <c r="P123" s="38">
        <v>49.397036163254526</v>
      </c>
      <c r="Q123" s="38">
        <v>4.0776000000000003</v>
      </c>
      <c r="R123" s="38">
        <v>8</v>
      </c>
      <c r="S123" s="38" t="s">
        <v>271</v>
      </c>
      <c r="T123" s="38">
        <v>4.077</v>
      </c>
      <c r="U123" s="38">
        <v>15.086270905062911</v>
      </c>
      <c r="V123" s="38" t="s">
        <v>271</v>
      </c>
      <c r="W123" s="38">
        <v>15.086270905062911</v>
      </c>
      <c r="X123" s="38" t="s">
        <v>271</v>
      </c>
      <c r="Y123" s="38">
        <v>14.052178206110577</v>
      </c>
      <c r="Z123" s="38">
        <v>15.19801939433215</v>
      </c>
      <c r="AA123" s="38">
        <v>16.004827611110727</v>
      </c>
      <c r="AB123" s="38" t="s">
        <v>271</v>
      </c>
      <c r="AC123" s="38">
        <v>16.004827611110727</v>
      </c>
      <c r="AD123" s="38" t="s">
        <v>271</v>
      </c>
      <c r="AE123" s="38">
        <v>14.052178206110577</v>
      </c>
      <c r="AF123" s="38">
        <v>16.237928045444004</v>
      </c>
      <c r="AG123" s="38">
        <v>5.3067000000000002</v>
      </c>
      <c r="AH123" s="38" t="s">
        <v>271</v>
      </c>
      <c r="AI123" s="38">
        <v>5.3067000000000002</v>
      </c>
      <c r="AJ123" s="38" t="s">
        <v>271</v>
      </c>
      <c r="AK123" s="38" t="s">
        <v>271</v>
      </c>
      <c r="AL123" s="38">
        <v>5.3067000000000002</v>
      </c>
      <c r="AM123" s="38">
        <v>26.249528040365977</v>
      </c>
    </row>
    <row r="124" spans="1:39" hidden="1" outlineLevel="1">
      <c r="A124" s="9">
        <v>43983</v>
      </c>
      <c r="B124" s="38">
        <v>25.699882885683632</v>
      </c>
      <c r="C124" s="38">
        <v>25.797814159585283</v>
      </c>
      <c r="D124" s="38">
        <v>14.18480105058393</v>
      </c>
      <c r="E124" s="38">
        <v>32.795572352626607</v>
      </c>
      <c r="F124" s="38">
        <v>33.784434880361161</v>
      </c>
      <c r="G124" s="38">
        <v>31.288756136174062</v>
      </c>
      <c r="H124" s="38">
        <v>24.124923156361952</v>
      </c>
      <c r="I124" s="38">
        <v>25.79611521702487</v>
      </c>
      <c r="J124" s="38">
        <v>14.159939147040404</v>
      </c>
      <c r="K124" s="38">
        <v>32.805141562663756</v>
      </c>
      <c r="L124" s="38">
        <v>33.784622918088438</v>
      </c>
      <c r="M124" s="38">
        <v>31.295490059263702</v>
      </c>
      <c r="N124" s="38">
        <v>24.310212813718554</v>
      </c>
      <c r="O124" s="38">
        <v>29.183923318772578</v>
      </c>
      <c r="P124" s="38">
        <v>47.916661329672195</v>
      </c>
      <c r="Q124" s="38">
        <v>5.8361000000000001</v>
      </c>
      <c r="R124" s="38">
        <v>8.1773000000000007</v>
      </c>
      <c r="S124" s="38">
        <v>8.6146999999999991</v>
      </c>
      <c r="T124" s="38">
        <v>4.9000000000000004</v>
      </c>
      <c r="U124" s="38">
        <v>15.49815115308223</v>
      </c>
      <c r="V124" s="38" t="s">
        <v>271</v>
      </c>
      <c r="W124" s="38">
        <v>15.49815115308223</v>
      </c>
      <c r="X124" s="38" t="s">
        <v>271</v>
      </c>
      <c r="Y124" s="38">
        <v>15.8348</v>
      </c>
      <c r="Z124" s="38">
        <v>15.466059427780845</v>
      </c>
      <c r="AA124" s="38">
        <v>15.863006456075492</v>
      </c>
      <c r="AB124" s="38" t="s">
        <v>271</v>
      </c>
      <c r="AC124" s="38">
        <v>15.863006456075492</v>
      </c>
      <c r="AD124" s="38" t="s">
        <v>271</v>
      </c>
      <c r="AE124" s="38">
        <v>16.0366</v>
      </c>
      <c r="AF124" s="38">
        <v>15.846191799996772</v>
      </c>
      <c r="AG124" s="38">
        <v>5.6314000000000002</v>
      </c>
      <c r="AH124" s="38" t="s">
        <v>271</v>
      </c>
      <c r="AI124" s="38">
        <v>5.6314000000000002</v>
      </c>
      <c r="AJ124" s="38" t="s">
        <v>271</v>
      </c>
      <c r="AK124" s="38">
        <v>6</v>
      </c>
      <c r="AL124" s="38">
        <v>5.6124000000000001</v>
      </c>
      <c r="AM124" s="38">
        <v>25.551491111980894</v>
      </c>
    </row>
    <row r="125" spans="1:39" hidden="1" outlineLevel="1">
      <c r="A125" s="9">
        <v>44013</v>
      </c>
      <c r="B125" s="38">
        <v>24.967070132209152</v>
      </c>
      <c r="C125" s="38">
        <v>25.409631111160088</v>
      </c>
      <c r="D125" s="38">
        <v>13.937353780810186</v>
      </c>
      <c r="E125" s="38">
        <v>32.68094621758825</v>
      </c>
      <c r="F125" s="38">
        <v>34.116624960173567</v>
      </c>
      <c r="G125" s="38">
        <v>30.682252840086306</v>
      </c>
      <c r="H125" s="38">
        <v>22.72440923106614</v>
      </c>
      <c r="I125" s="38">
        <v>25.393693778149967</v>
      </c>
      <c r="J125" s="38">
        <v>13.857334035080266</v>
      </c>
      <c r="K125" s="38">
        <v>32.689724598568539</v>
      </c>
      <c r="L125" s="38">
        <v>34.116719817950745</v>
      </c>
      <c r="M125" s="38">
        <v>30.682252840086306</v>
      </c>
      <c r="N125" s="38">
        <v>22.908684981160302</v>
      </c>
      <c r="O125" s="38">
        <v>37.747611874632895</v>
      </c>
      <c r="P125" s="38">
        <v>44.362145486255294</v>
      </c>
      <c r="Q125" s="38">
        <v>12.543200000000001</v>
      </c>
      <c r="R125" s="38">
        <v>10.258100000000001</v>
      </c>
      <c r="S125" s="38" t="s">
        <v>271</v>
      </c>
      <c r="T125" s="38">
        <v>12.5604</v>
      </c>
      <c r="U125" s="38">
        <v>10.135192227149098</v>
      </c>
      <c r="V125" s="38" t="s">
        <v>271</v>
      </c>
      <c r="W125" s="38">
        <v>10.135192227149098</v>
      </c>
      <c r="X125" s="38">
        <v>0</v>
      </c>
      <c r="Y125" s="38">
        <v>18.181658833864585</v>
      </c>
      <c r="Z125" s="38">
        <v>9.6842292858205461</v>
      </c>
      <c r="AA125" s="38">
        <v>10.254576506662669</v>
      </c>
      <c r="AB125" s="38" t="s">
        <v>271</v>
      </c>
      <c r="AC125" s="38">
        <v>10.254576506662669</v>
      </c>
      <c r="AD125" s="38">
        <v>0</v>
      </c>
      <c r="AE125" s="38">
        <v>18.181658833864585</v>
      </c>
      <c r="AF125" s="38">
        <v>9.8034539049815717</v>
      </c>
      <c r="AG125" s="38">
        <v>2.3498999999999999</v>
      </c>
      <c r="AH125" s="38" t="s">
        <v>271</v>
      </c>
      <c r="AI125" s="38">
        <v>2.3498999999999999</v>
      </c>
      <c r="AJ125" s="38" t="s">
        <v>271</v>
      </c>
      <c r="AK125" s="38" t="s">
        <v>271</v>
      </c>
      <c r="AL125" s="38">
        <v>2.3498999999999999</v>
      </c>
      <c r="AM125" s="38">
        <v>25.333156511361619</v>
      </c>
    </row>
    <row r="126" spans="1:39" hidden="1" outlineLevel="1">
      <c r="A126" s="9">
        <v>44044</v>
      </c>
      <c r="B126" s="38">
        <v>24.517150118672511</v>
      </c>
      <c r="C126" s="38">
        <v>24.741395230682521</v>
      </c>
      <c r="D126" s="38">
        <v>13.090075660621013</v>
      </c>
      <c r="E126" s="38">
        <v>32.286786386732466</v>
      </c>
      <c r="F126" s="38">
        <v>33.562454342220398</v>
      </c>
      <c r="G126" s="38">
        <v>30.297863652978744</v>
      </c>
      <c r="H126" s="38">
        <v>22.935520902689738</v>
      </c>
      <c r="I126" s="38">
        <v>24.733885613349528</v>
      </c>
      <c r="J126" s="38">
        <v>13.039666536421636</v>
      </c>
      <c r="K126" s="38">
        <v>32.294461698833942</v>
      </c>
      <c r="L126" s="38">
        <v>33.56236460597016</v>
      </c>
      <c r="M126" s="38">
        <v>30.297863652978744</v>
      </c>
      <c r="N126" s="38">
        <v>23.113072232190859</v>
      </c>
      <c r="O126" s="38">
        <v>32.221624096761559</v>
      </c>
      <c r="P126" s="38">
        <v>38.047952978469354</v>
      </c>
      <c r="Q126" s="38">
        <v>9.7094000000000005</v>
      </c>
      <c r="R126" s="38">
        <v>36.938899999999997</v>
      </c>
      <c r="S126" s="38" t="s">
        <v>271</v>
      </c>
      <c r="T126" s="38">
        <v>9.6280999999999999</v>
      </c>
      <c r="U126" s="38">
        <v>11.856946518478152</v>
      </c>
      <c r="V126" s="38" t="s">
        <v>271</v>
      </c>
      <c r="W126" s="38">
        <v>11.856946518478152</v>
      </c>
      <c r="X126" s="38" t="s">
        <v>271</v>
      </c>
      <c r="Y126" s="38">
        <v>17.962074422583406</v>
      </c>
      <c r="Z126" s="38">
        <v>11.476630479962214</v>
      </c>
      <c r="AA126" s="38">
        <v>11.899920864398013</v>
      </c>
      <c r="AB126" s="38" t="s">
        <v>271</v>
      </c>
      <c r="AC126" s="38">
        <v>11.899920864398013</v>
      </c>
      <c r="AD126" s="38" t="s">
        <v>271</v>
      </c>
      <c r="AE126" s="38">
        <v>17.962074422583406</v>
      </c>
      <c r="AF126" s="38">
        <v>11.51783499324771</v>
      </c>
      <c r="AG126" s="38">
        <v>8</v>
      </c>
      <c r="AH126" s="38" t="s">
        <v>271</v>
      </c>
      <c r="AI126" s="38">
        <v>8</v>
      </c>
      <c r="AJ126" s="38" t="s">
        <v>271</v>
      </c>
      <c r="AK126" s="38" t="s">
        <v>271</v>
      </c>
      <c r="AL126" s="38">
        <v>8</v>
      </c>
      <c r="AM126" s="38">
        <v>23.103267608966828</v>
      </c>
    </row>
    <row r="127" spans="1:39" hidden="1" outlineLevel="1">
      <c r="A127" s="9">
        <v>44075</v>
      </c>
      <c r="B127" s="38">
        <v>23.033521968402859</v>
      </c>
      <c r="C127" s="38">
        <v>23.278346107114508</v>
      </c>
      <c r="D127" s="38">
        <v>9.8344617820112852</v>
      </c>
      <c r="E127" s="38">
        <v>32.194328930036825</v>
      </c>
      <c r="F127" s="38">
        <v>33.398648788014313</v>
      </c>
      <c r="G127" s="38">
        <v>30.424253501991771</v>
      </c>
      <c r="H127" s="38">
        <v>23.398541421124495</v>
      </c>
      <c r="I127" s="38">
        <v>23.272434246751441</v>
      </c>
      <c r="J127" s="38">
        <v>9.7946452167611149</v>
      </c>
      <c r="K127" s="38">
        <v>32.199380702591093</v>
      </c>
      <c r="L127" s="38">
        <v>33.398740750246183</v>
      </c>
      <c r="M127" s="38">
        <v>30.424253501991771</v>
      </c>
      <c r="N127" s="38">
        <v>23.510049048389345</v>
      </c>
      <c r="O127" s="38">
        <v>31.0200366175502</v>
      </c>
      <c r="P127" s="38">
        <v>35.654700978016024</v>
      </c>
      <c r="Q127" s="38">
        <v>11.792899999999999</v>
      </c>
      <c r="R127" s="38">
        <v>14.996600000000001</v>
      </c>
      <c r="S127" s="38" t="s">
        <v>271</v>
      </c>
      <c r="T127" s="38">
        <v>11.7818</v>
      </c>
      <c r="U127" s="38">
        <v>12.250023491072211</v>
      </c>
      <c r="V127" s="38" t="s">
        <v>271</v>
      </c>
      <c r="W127" s="38">
        <v>12.250023491072211</v>
      </c>
      <c r="X127" s="38">
        <v>2.8146999999999998</v>
      </c>
      <c r="Y127" s="38">
        <v>12.985133534108677</v>
      </c>
      <c r="Z127" s="38">
        <v>12.232113498822763</v>
      </c>
      <c r="AA127" s="38">
        <v>12.515660781470077</v>
      </c>
      <c r="AB127" s="38" t="s">
        <v>271</v>
      </c>
      <c r="AC127" s="38">
        <v>12.515660781470077</v>
      </c>
      <c r="AD127" s="38">
        <v>5.0351999999999997</v>
      </c>
      <c r="AE127" s="38">
        <v>13.061708325926487</v>
      </c>
      <c r="AF127" s="38">
        <v>12.485590532298652</v>
      </c>
      <c r="AG127" s="38">
        <v>7.294999999999999</v>
      </c>
      <c r="AH127" s="38" t="s">
        <v>271</v>
      </c>
      <c r="AI127" s="38">
        <v>7.294999999999999</v>
      </c>
      <c r="AJ127" s="38">
        <v>1E-4</v>
      </c>
      <c r="AK127" s="38">
        <v>9.5</v>
      </c>
      <c r="AL127" s="38">
        <v>7.5649999999999995</v>
      </c>
      <c r="AM127" s="38">
        <v>22.025708651089012</v>
      </c>
    </row>
    <row r="128" spans="1:39" hidden="1" outlineLevel="1">
      <c r="A128" s="9">
        <v>44105</v>
      </c>
      <c r="B128" s="38">
        <v>21.750337569886657</v>
      </c>
      <c r="C128" s="38">
        <v>21.914376441759167</v>
      </c>
      <c r="D128" s="38">
        <v>7.5499005234381018</v>
      </c>
      <c r="E128" s="38">
        <v>31.95134151757193</v>
      </c>
      <c r="F128" s="38">
        <v>33.175030130801204</v>
      </c>
      <c r="G128" s="38">
        <v>29.949071415957494</v>
      </c>
      <c r="H128" s="38">
        <v>23.643092495846446</v>
      </c>
      <c r="I128" s="38">
        <v>21.906883308401529</v>
      </c>
      <c r="J128" s="38">
        <v>7.514240660487312</v>
      </c>
      <c r="K128" s="38">
        <v>31.951342212937398</v>
      </c>
      <c r="L128" s="38">
        <v>33.17512255022509</v>
      </c>
      <c r="M128" s="38">
        <v>29.949071415957494</v>
      </c>
      <c r="N128" s="38">
        <v>23.643092495846446</v>
      </c>
      <c r="O128" s="38">
        <v>36.768700097881556</v>
      </c>
      <c r="P128" s="38">
        <v>36.809008401694342</v>
      </c>
      <c r="Q128" s="38">
        <v>8.0168999999999997</v>
      </c>
      <c r="R128" s="38">
        <v>8.0168999999999997</v>
      </c>
      <c r="S128" s="38" t="s">
        <v>271</v>
      </c>
      <c r="T128" s="38" t="s">
        <v>271</v>
      </c>
      <c r="U128" s="38">
        <v>12.655202796392256</v>
      </c>
      <c r="V128" s="38" t="s">
        <v>271</v>
      </c>
      <c r="W128" s="38">
        <v>12.655202796392256</v>
      </c>
      <c r="X128" s="38">
        <v>0.96109999999999995</v>
      </c>
      <c r="Y128" s="38">
        <v>15.291620599421375</v>
      </c>
      <c r="Z128" s="38">
        <v>12.445503131615395</v>
      </c>
      <c r="AA128" s="38">
        <v>12.785522392087657</v>
      </c>
      <c r="AB128" s="38" t="s">
        <v>271</v>
      </c>
      <c r="AC128" s="38">
        <v>12.785522392087657</v>
      </c>
      <c r="AD128" s="38">
        <v>0.96109999999999995</v>
      </c>
      <c r="AE128" s="38">
        <v>15.291620599421375</v>
      </c>
      <c r="AF128" s="38">
        <v>12.595832148382302</v>
      </c>
      <c r="AG128" s="38">
        <v>5.6083999999999996</v>
      </c>
      <c r="AH128" s="38" t="s">
        <v>271</v>
      </c>
      <c r="AI128" s="38">
        <v>5.6083999999999996</v>
      </c>
      <c r="AJ128" s="38" t="s">
        <v>271</v>
      </c>
      <c r="AK128" s="38" t="s">
        <v>271</v>
      </c>
      <c r="AL128" s="38">
        <v>5.6083999999999996</v>
      </c>
      <c r="AM128" s="38">
        <v>21.582098095238099</v>
      </c>
    </row>
    <row r="129" spans="1:39" hidden="1" outlineLevel="1">
      <c r="A129" s="9">
        <v>44136</v>
      </c>
      <c r="B129" s="38">
        <v>23.57072628383246</v>
      </c>
      <c r="C129" s="38">
        <v>23.730467332672724</v>
      </c>
      <c r="D129" s="38">
        <v>13.286843536305341</v>
      </c>
      <c r="E129" s="38">
        <v>30.837722999368335</v>
      </c>
      <c r="F129" s="38">
        <v>32.372137965588564</v>
      </c>
      <c r="G129" s="38">
        <v>28.104482813221519</v>
      </c>
      <c r="H129" s="38">
        <v>23.207930213152309</v>
      </c>
      <c r="I129" s="38">
        <v>23.723611184166657</v>
      </c>
      <c r="J129" s="38">
        <v>13.247470576288034</v>
      </c>
      <c r="K129" s="38">
        <v>30.843933335517345</v>
      </c>
      <c r="L129" s="38">
        <v>32.372138351409319</v>
      </c>
      <c r="M129" s="38">
        <v>28.104482813221519</v>
      </c>
      <c r="N129" s="38">
        <v>23.405883529860198</v>
      </c>
      <c r="O129" s="38">
        <v>32.462807876402124</v>
      </c>
      <c r="P129" s="38">
        <v>38.779035545857447</v>
      </c>
      <c r="Q129" s="38">
        <v>6.345600000000001</v>
      </c>
      <c r="R129" s="38">
        <v>6.0000000000000009</v>
      </c>
      <c r="S129" s="38" t="s">
        <v>271</v>
      </c>
      <c r="T129" s="38">
        <v>6.3460999999999999</v>
      </c>
      <c r="U129" s="38">
        <v>13.00571788935949</v>
      </c>
      <c r="V129" s="38" t="s">
        <v>271</v>
      </c>
      <c r="W129" s="38">
        <v>13.00571788935949</v>
      </c>
      <c r="X129" s="38" t="s">
        <v>271</v>
      </c>
      <c r="Y129" s="38">
        <v>13.861688605560989</v>
      </c>
      <c r="Z129" s="38">
        <v>12.927856018667654</v>
      </c>
      <c r="AA129" s="38">
        <v>13.00571788935949</v>
      </c>
      <c r="AB129" s="38" t="s">
        <v>271</v>
      </c>
      <c r="AC129" s="38">
        <v>13.00571788935949</v>
      </c>
      <c r="AD129" s="38" t="s">
        <v>271</v>
      </c>
      <c r="AE129" s="38">
        <v>13.861688605560989</v>
      </c>
      <c r="AF129" s="38">
        <v>12.927856018667654</v>
      </c>
      <c r="AG129" s="38" t="s">
        <v>271</v>
      </c>
      <c r="AH129" s="38" t="s">
        <v>271</v>
      </c>
      <c r="AI129" s="38" t="s">
        <v>271</v>
      </c>
      <c r="AJ129" s="38" t="s">
        <v>271</v>
      </c>
      <c r="AK129" s="38" t="s">
        <v>271</v>
      </c>
      <c r="AL129" s="38" t="s">
        <v>271</v>
      </c>
      <c r="AM129" s="38">
        <v>22.428859226891102</v>
      </c>
    </row>
    <row r="130" spans="1:39" hidden="1" outlineLevel="1">
      <c r="A130" s="9">
        <v>44166</v>
      </c>
      <c r="B130" s="38">
        <v>23.482227728138508</v>
      </c>
      <c r="C130" s="38">
        <v>23.673985894990931</v>
      </c>
      <c r="D130" s="38">
        <v>13.4662551050318</v>
      </c>
      <c r="E130" s="38">
        <v>30.502528058009066</v>
      </c>
      <c r="F130" s="38">
        <v>31.952749790519182</v>
      </c>
      <c r="G130" s="38">
        <v>28.082969125888717</v>
      </c>
      <c r="H130" s="38">
        <v>19.513757857430203</v>
      </c>
      <c r="I130" s="38">
        <v>23.655145235363033</v>
      </c>
      <c r="J130" s="38">
        <v>13.358874676390906</v>
      </c>
      <c r="K130" s="38">
        <v>30.52449750408314</v>
      </c>
      <c r="L130" s="38">
        <v>31.952749790519182</v>
      </c>
      <c r="M130" s="38">
        <v>28.100143314850921</v>
      </c>
      <c r="N130" s="38">
        <v>19.951307781562026</v>
      </c>
      <c r="O130" s="38">
        <v>33.469903404242864</v>
      </c>
      <c r="P130" s="38">
        <v>43.83749072476845</v>
      </c>
      <c r="Q130" s="38">
        <v>4.6683000000000003</v>
      </c>
      <c r="R130" s="38" t="s">
        <v>271</v>
      </c>
      <c r="S130" s="38">
        <v>6.5171000000000001</v>
      </c>
      <c r="T130" s="38">
        <v>3.9371999999999998</v>
      </c>
      <c r="U130" s="38">
        <v>12.154401136488509</v>
      </c>
      <c r="V130" s="38" t="s">
        <v>271</v>
      </c>
      <c r="W130" s="38">
        <v>12.154401136488509</v>
      </c>
      <c r="X130" s="38">
        <v>0</v>
      </c>
      <c r="Y130" s="38">
        <v>13.282227072705869</v>
      </c>
      <c r="Z130" s="38">
        <v>12.027131666142324</v>
      </c>
      <c r="AA130" s="38">
        <v>12.804350052176</v>
      </c>
      <c r="AB130" s="38" t="s">
        <v>271</v>
      </c>
      <c r="AC130" s="38">
        <v>12.804350052176</v>
      </c>
      <c r="AD130" s="38" t="s">
        <v>271</v>
      </c>
      <c r="AE130" s="38">
        <v>15.98760950332861</v>
      </c>
      <c r="AF130" s="38">
        <v>12.488565019350975</v>
      </c>
      <c r="AG130" s="38">
        <v>4.3274999999999997</v>
      </c>
      <c r="AH130" s="38" t="s">
        <v>271</v>
      </c>
      <c r="AI130" s="38">
        <v>4.3274999999999997</v>
      </c>
      <c r="AJ130" s="38">
        <v>0</v>
      </c>
      <c r="AK130" s="38">
        <v>2.6608999999999998</v>
      </c>
      <c r="AL130" s="38">
        <v>4.9951999999999996</v>
      </c>
      <c r="AM130" s="38">
        <v>22.658273374962224</v>
      </c>
    </row>
    <row r="131" spans="1:39" hidden="1" outlineLevel="1">
      <c r="A131" s="9">
        <v>44197</v>
      </c>
      <c r="B131" s="38">
        <v>23.463045929884903</v>
      </c>
      <c r="C131" s="38">
        <v>23.636666241547154</v>
      </c>
      <c r="D131" s="38">
        <v>12.950914989431048</v>
      </c>
      <c r="E131" s="38">
        <v>31.651515827757706</v>
      </c>
      <c r="F131" s="38">
        <v>32.534436887523121</v>
      </c>
      <c r="G131" s="38">
        <v>30.199089393139982</v>
      </c>
      <c r="H131" s="38">
        <v>21.390858056261742</v>
      </c>
      <c r="I131" s="38">
        <v>23.619831719068959</v>
      </c>
      <c r="J131" s="38">
        <v>12.887067907528415</v>
      </c>
      <c r="K131" s="38">
        <v>31.651981401492488</v>
      </c>
      <c r="L131" s="38">
        <v>32.534527903096944</v>
      </c>
      <c r="M131" s="38">
        <v>30.199089393139982</v>
      </c>
      <c r="N131" s="38">
        <v>21.401771436936066</v>
      </c>
      <c r="O131" s="38">
        <v>40.999785106058972</v>
      </c>
      <c r="P131" s="38">
        <v>41.308802112995721</v>
      </c>
      <c r="Q131" s="38">
        <v>0.30359999999999998</v>
      </c>
      <c r="R131" s="38">
        <v>6</v>
      </c>
      <c r="S131" s="38" t="s">
        <v>271</v>
      </c>
      <c r="T131" s="38">
        <v>0.01</v>
      </c>
      <c r="U131" s="38">
        <v>11.970556563983008</v>
      </c>
      <c r="V131" s="38" t="s">
        <v>271</v>
      </c>
      <c r="W131" s="38">
        <v>11.970556563983008</v>
      </c>
      <c r="X131" s="38">
        <v>0</v>
      </c>
      <c r="Y131" s="38">
        <v>12.997123840603997</v>
      </c>
      <c r="Z131" s="38">
        <v>11.866785765165387</v>
      </c>
      <c r="AA131" s="38">
        <v>12.17295319323139</v>
      </c>
      <c r="AB131" s="38" t="s">
        <v>271</v>
      </c>
      <c r="AC131" s="38">
        <v>12.17295319323139</v>
      </c>
      <c r="AD131" s="38">
        <v>0</v>
      </c>
      <c r="AE131" s="38">
        <v>12.997123840603997</v>
      </c>
      <c r="AF131" s="38">
        <v>12.090856091598843</v>
      </c>
      <c r="AG131" s="38">
        <v>6.0941000000000001</v>
      </c>
      <c r="AH131" s="38" t="s">
        <v>271</v>
      </c>
      <c r="AI131" s="38">
        <v>6.0941000000000001</v>
      </c>
      <c r="AJ131" s="38" t="s">
        <v>271</v>
      </c>
      <c r="AK131" s="38" t="s">
        <v>271</v>
      </c>
      <c r="AL131" s="38">
        <v>6.0941000000000001</v>
      </c>
      <c r="AM131" s="38">
        <v>21.821687941373852</v>
      </c>
    </row>
    <row r="132" spans="1:39" hidden="1" outlineLevel="1">
      <c r="A132" s="9">
        <v>44228</v>
      </c>
      <c r="B132" s="38">
        <v>22.676383692467503</v>
      </c>
      <c r="C132" s="38">
        <v>22.852119634106106</v>
      </c>
      <c r="D132" s="38">
        <v>12.581620036076931</v>
      </c>
      <c r="E132" s="38">
        <v>31.58948305509767</v>
      </c>
      <c r="F132" s="38">
        <v>32.664062833004529</v>
      </c>
      <c r="G132" s="38">
        <v>30.004450489538474</v>
      </c>
      <c r="H132" s="38">
        <v>19.930513130024245</v>
      </c>
      <c r="I132" s="38">
        <v>22.842237141875298</v>
      </c>
      <c r="J132" s="38">
        <v>12.54082481803829</v>
      </c>
      <c r="K132" s="38">
        <v>31.589483535524899</v>
      </c>
      <c r="L132" s="38">
        <v>32.664153777419571</v>
      </c>
      <c r="M132" s="38">
        <v>30.004450489538474</v>
      </c>
      <c r="N132" s="38">
        <v>19.930513130024245</v>
      </c>
      <c r="O132" s="38">
        <v>34.45294113576103</v>
      </c>
      <c r="P132" s="38">
        <v>34.467580346940387</v>
      </c>
      <c r="Q132" s="38">
        <v>6</v>
      </c>
      <c r="R132" s="38">
        <v>6</v>
      </c>
      <c r="S132" s="38" t="s">
        <v>271</v>
      </c>
      <c r="T132" s="38" t="s">
        <v>271</v>
      </c>
      <c r="U132" s="38">
        <v>14.461933238753126</v>
      </c>
      <c r="V132" s="38" t="s">
        <v>271</v>
      </c>
      <c r="W132" s="38">
        <v>14.461933238753126</v>
      </c>
      <c r="X132" s="38" t="s">
        <v>271</v>
      </c>
      <c r="Y132" s="38">
        <v>15.038814965173549</v>
      </c>
      <c r="Z132" s="38">
        <v>14.435842719161924</v>
      </c>
      <c r="AA132" s="38">
        <v>14.505813601952402</v>
      </c>
      <c r="AB132" s="38" t="s">
        <v>271</v>
      </c>
      <c r="AC132" s="38">
        <v>14.505813601952402</v>
      </c>
      <c r="AD132" s="38" t="s">
        <v>271</v>
      </c>
      <c r="AE132" s="38">
        <v>15.038814965173549</v>
      </c>
      <c r="AF132" s="38">
        <v>14.481653244503354</v>
      </c>
      <c r="AG132" s="38">
        <v>0.75</v>
      </c>
      <c r="AH132" s="38" t="s">
        <v>271</v>
      </c>
      <c r="AI132" s="38">
        <v>0.75</v>
      </c>
      <c r="AJ132" s="38" t="s">
        <v>271</v>
      </c>
      <c r="AK132" s="38" t="s">
        <v>271</v>
      </c>
      <c r="AL132" s="38">
        <v>0.75</v>
      </c>
      <c r="AM132" s="38">
        <v>22.236558003415741</v>
      </c>
    </row>
    <row r="133" spans="1:39" hidden="1" outlineLevel="1">
      <c r="A133" s="9">
        <v>44256</v>
      </c>
      <c r="B133" s="38">
        <v>22.807445721186923</v>
      </c>
      <c r="C133" s="38">
        <v>23.004985783203857</v>
      </c>
      <c r="D133" s="38">
        <v>13.178455125054196</v>
      </c>
      <c r="E133" s="38">
        <v>30.987676801679648</v>
      </c>
      <c r="F133" s="38">
        <v>32.069229078889876</v>
      </c>
      <c r="G133" s="38">
        <v>29.453182247913933</v>
      </c>
      <c r="H133" s="38">
        <v>18.494396260726568</v>
      </c>
      <c r="I133" s="38">
        <v>22.984170577803361</v>
      </c>
      <c r="J133" s="38">
        <v>13.104946964465327</v>
      </c>
      <c r="K133" s="38">
        <v>30.987676801679648</v>
      </c>
      <c r="L133" s="38">
        <v>32.069229078889876</v>
      </c>
      <c r="M133" s="38">
        <v>29.453182247913933</v>
      </c>
      <c r="N133" s="38">
        <v>18.494396260726568</v>
      </c>
      <c r="O133" s="38">
        <v>39.853916250211277</v>
      </c>
      <c r="P133" s="38">
        <v>39.853916250211277</v>
      </c>
      <c r="Q133" s="38" t="s">
        <v>271</v>
      </c>
      <c r="R133" s="38" t="s">
        <v>271</v>
      </c>
      <c r="S133" s="38" t="s">
        <v>271</v>
      </c>
      <c r="T133" s="38" t="s">
        <v>271</v>
      </c>
      <c r="U133" s="38">
        <v>12.151478383198894</v>
      </c>
      <c r="V133" s="38" t="s">
        <v>271</v>
      </c>
      <c r="W133" s="38">
        <v>12.151478383198894</v>
      </c>
      <c r="X133" s="38">
        <v>22.673300000000001</v>
      </c>
      <c r="Y133" s="38">
        <v>13.028100000000002</v>
      </c>
      <c r="Z133" s="38">
        <v>12.039662125667689</v>
      </c>
      <c r="AA133" s="38">
        <v>12.167302990611542</v>
      </c>
      <c r="AB133" s="38" t="s">
        <v>271</v>
      </c>
      <c r="AC133" s="38">
        <v>12.167302990611542</v>
      </c>
      <c r="AD133" s="38">
        <v>22.673300000000001</v>
      </c>
      <c r="AE133" s="38">
        <v>13.028100000000002</v>
      </c>
      <c r="AF133" s="38">
        <v>12.056427473184966</v>
      </c>
      <c r="AG133" s="38">
        <v>5.9999999999999991</v>
      </c>
      <c r="AH133" s="38" t="s">
        <v>271</v>
      </c>
      <c r="AI133" s="38">
        <v>5.9999999999999991</v>
      </c>
      <c r="AJ133" s="38" t="s">
        <v>271</v>
      </c>
      <c r="AK133" s="38" t="s">
        <v>271</v>
      </c>
      <c r="AL133" s="38">
        <v>5.9999999999999991</v>
      </c>
      <c r="AM133" s="38">
        <v>20.357091328694306</v>
      </c>
    </row>
    <row r="134" spans="1:39" hidden="1" outlineLevel="1">
      <c r="A134" s="9">
        <v>44287</v>
      </c>
      <c r="B134" s="38">
        <v>22.727749763159153</v>
      </c>
      <c r="C134" s="38">
        <v>23.019375754420366</v>
      </c>
      <c r="D134" s="38">
        <v>13.5860267214824</v>
      </c>
      <c r="E134" s="38">
        <v>30.948474413003311</v>
      </c>
      <c r="F134" s="38">
        <v>32.118130547100527</v>
      </c>
      <c r="G134" s="38">
        <v>29.544896963600284</v>
      </c>
      <c r="H134" s="38">
        <v>19.188701135399828</v>
      </c>
      <c r="I134" s="38">
        <v>23.006008009109742</v>
      </c>
      <c r="J134" s="38">
        <v>13.539139862614984</v>
      </c>
      <c r="K134" s="38">
        <v>30.949691198969592</v>
      </c>
      <c r="L134" s="38">
        <v>32.118130547100527</v>
      </c>
      <c r="M134" s="38">
        <v>29.547482526702126</v>
      </c>
      <c r="N134" s="38">
        <v>19.1963606128541</v>
      </c>
      <c r="O134" s="38">
        <v>38.92807609928834</v>
      </c>
      <c r="P134" s="38">
        <v>40.002192749049748</v>
      </c>
      <c r="Q134" s="38">
        <v>6.6474000000000002</v>
      </c>
      <c r="R134" s="38" t="s">
        <v>271</v>
      </c>
      <c r="S134" s="38">
        <v>9</v>
      </c>
      <c r="T134" s="38">
        <v>0.01</v>
      </c>
      <c r="U134" s="38">
        <v>12.323915801571422</v>
      </c>
      <c r="V134" s="38" t="s">
        <v>271</v>
      </c>
      <c r="W134" s="38">
        <v>12.323915801571422</v>
      </c>
      <c r="X134" s="38">
        <v>12.999999999999998</v>
      </c>
      <c r="Y134" s="38">
        <v>11.3605</v>
      </c>
      <c r="Z134" s="38">
        <v>12.389177930076929</v>
      </c>
      <c r="AA134" s="38">
        <v>12.328897040845034</v>
      </c>
      <c r="AB134" s="38" t="s">
        <v>271</v>
      </c>
      <c r="AC134" s="38">
        <v>12.328897040845034</v>
      </c>
      <c r="AD134" s="38">
        <v>12.999999999999998</v>
      </c>
      <c r="AE134" s="38">
        <v>11.3605</v>
      </c>
      <c r="AF134" s="38">
        <v>12.394645964812097</v>
      </c>
      <c r="AG134" s="38">
        <v>9.1428999999999991</v>
      </c>
      <c r="AH134" s="38" t="s">
        <v>271</v>
      </c>
      <c r="AI134" s="38">
        <v>9.1428999999999991</v>
      </c>
      <c r="AJ134" s="38" t="s">
        <v>271</v>
      </c>
      <c r="AK134" s="38" t="s">
        <v>271</v>
      </c>
      <c r="AL134" s="38">
        <v>9.1428999999999991</v>
      </c>
      <c r="AM134" s="38">
        <v>19.495891567994978</v>
      </c>
    </row>
    <row r="135" spans="1:39" hidden="1" outlineLevel="1">
      <c r="A135" s="9">
        <v>44317</v>
      </c>
      <c r="B135" s="38">
        <v>22.766091161219443</v>
      </c>
      <c r="C135" s="38">
        <v>22.995336671980517</v>
      </c>
      <c r="D135" s="38">
        <v>13.399248639452088</v>
      </c>
      <c r="E135" s="38">
        <v>30.933092154789431</v>
      </c>
      <c r="F135" s="38">
        <v>32.235896499836336</v>
      </c>
      <c r="G135" s="38">
        <v>29.522036641861341</v>
      </c>
      <c r="H135" s="38">
        <v>13.928406356644643</v>
      </c>
      <c r="I135" s="38">
        <v>22.98472809839183</v>
      </c>
      <c r="J135" s="38">
        <v>13.357690647249054</v>
      </c>
      <c r="K135" s="38">
        <v>30.940813766299069</v>
      </c>
      <c r="L135" s="38">
        <v>32.235896941718622</v>
      </c>
      <c r="M135" s="38">
        <v>29.522036641861341</v>
      </c>
      <c r="N135" s="38">
        <v>14.024040604041073</v>
      </c>
      <c r="O135" s="38">
        <v>38.072152657331841</v>
      </c>
      <c r="P135" s="38">
        <v>47.771544816329907</v>
      </c>
      <c r="Q135" s="38">
        <v>3.6667000000000001</v>
      </c>
      <c r="R135" s="38">
        <v>7.5000000000000009</v>
      </c>
      <c r="S135" s="38" t="s">
        <v>271</v>
      </c>
      <c r="T135" s="38">
        <v>3.6608999999999998</v>
      </c>
      <c r="U135" s="38">
        <v>11.602912808963218</v>
      </c>
      <c r="V135" s="38" t="s">
        <v>271</v>
      </c>
      <c r="W135" s="38">
        <v>11.602912808963218</v>
      </c>
      <c r="X135" s="38" t="s">
        <v>271</v>
      </c>
      <c r="Y135" s="38">
        <v>10.94874742299799</v>
      </c>
      <c r="Z135" s="38">
        <v>11.647030557519447</v>
      </c>
      <c r="AA135" s="38">
        <v>11.708340960066968</v>
      </c>
      <c r="AB135" s="38" t="s">
        <v>271</v>
      </c>
      <c r="AC135" s="38">
        <v>11.708340960066968</v>
      </c>
      <c r="AD135" s="38" t="s">
        <v>271</v>
      </c>
      <c r="AE135" s="38">
        <v>10.94874742299799</v>
      </c>
      <c r="AF135" s="38">
        <v>11.7603405965062</v>
      </c>
      <c r="AG135" s="38">
        <v>3.9742000000000006</v>
      </c>
      <c r="AH135" s="38" t="s">
        <v>271</v>
      </c>
      <c r="AI135" s="38">
        <v>3.9742000000000006</v>
      </c>
      <c r="AJ135" s="38" t="s">
        <v>271</v>
      </c>
      <c r="AK135" s="38" t="s">
        <v>271</v>
      </c>
      <c r="AL135" s="38">
        <v>3.9742000000000006</v>
      </c>
      <c r="AM135" s="38">
        <v>20.317087582154969</v>
      </c>
    </row>
    <row r="136" spans="1:39" hidden="1" outlineLevel="1">
      <c r="A136" s="9">
        <v>44348</v>
      </c>
      <c r="B136" s="38">
        <v>23.408813070400313</v>
      </c>
      <c r="C136" s="38">
        <v>23.676797993661999</v>
      </c>
      <c r="D136" s="38">
        <v>14.161121127134995</v>
      </c>
      <c r="E136" s="38">
        <v>31.370561027246932</v>
      </c>
      <c r="F136" s="38">
        <v>32.685813944602927</v>
      </c>
      <c r="G136" s="38">
        <v>30.696598464572112</v>
      </c>
      <c r="H136" s="38">
        <v>13.388487106348713</v>
      </c>
      <c r="I136" s="38">
        <v>23.658988609619403</v>
      </c>
      <c r="J136" s="38">
        <v>14.104883687408009</v>
      </c>
      <c r="K136" s="38">
        <v>31.37158653541568</v>
      </c>
      <c r="L136" s="38">
        <v>32.687287071183398</v>
      </c>
      <c r="M136" s="38">
        <v>30.696598464572112</v>
      </c>
      <c r="N136" s="38">
        <v>13.388487106348713</v>
      </c>
      <c r="O136" s="38">
        <v>47.407052343670571</v>
      </c>
      <c r="P136" s="38">
        <v>48.635822078799599</v>
      </c>
      <c r="Q136" s="38">
        <v>8</v>
      </c>
      <c r="R136" s="38">
        <v>8</v>
      </c>
      <c r="S136" s="38" t="s">
        <v>271</v>
      </c>
      <c r="T136" s="38" t="s">
        <v>271</v>
      </c>
      <c r="U136" s="38">
        <v>12.027803636371861</v>
      </c>
      <c r="V136" s="38" t="s">
        <v>271</v>
      </c>
      <c r="W136" s="38">
        <v>12.027803636371861</v>
      </c>
      <c r="X136" s="38" t="s">
        <v>271</v>
      </c>
      <c r="Y136" s="38">
        <v>12.116329509878671</v>
      </c>
      <c r="Z136" s="38">
        <v>12.018330978693699</v>
      </c>
      <c r="AA136" s="38">
        <v>12.054558440548689</v>
      </c>
      <c r="AB136" s="38" t="s">
        <v>271</v>
      </c>
      <c r="AC136" s="38">
        <v>12.054558440548689</v>
      </c>
      <c r="AD136" s="38" t="s">
        <v>271</v>
      </c>
      <c r="AE136" s="38">
        <v>12.116329509878671</v>
      </c>
      <c r="AF136" s="38">
        <v>12.047904436841351</v>
      </c>
      <c r="AG136" s="38">
        <v>6.6050000000000004</v>
      </c>
      <c r="AH136" s="38" t="s">
        <v>271</v>
      </c>
      <c r="AI136" s="38">
        <v>6.6050000000000004</v>
      </c>
      <c r="AJ136" s="38" t="s">
        <v>271</v>
      </c>
      <c r="AK136" s="38" t="s">
        <v>271</v>
      </c>
      <c r="AL136" s="38">
        <v>6.6050000000000004</v>
      </c>
      <c r="AM136" s="38">
        <v>20.139334983058223</v>
      </c>
    </row>
    <row r="137" spans="1:39" hidden="1" outlineLevel="1">
      <c r="A137" s="9">
        <v>44378</v>
      </c>
      <c r="B137" s="38">
        <v>23.428287239124383</v>
      </c>
      <c r="C137" s="38">
        <v>23.689055138876935</v>
      </c>
      <c r="D137" s="38">
        <v>14.33508886248155</v>
      </c>
      <c r="E137" s="38">
        <v>31.13009163487914</v>
      </c>
      <c r="F137" s="38">
        <v>32.289734174496303</v>
      </c>
      <c r="G137" s="38">
        <v>29.811420908385365</v>
      </c>
      <c r="H137" s="38">
        <v>18.325984665420844</v>
      </c>
      <c r="I137" s="38">
        <v>23.67610209368473</v>
      </c>
      <c r="J137" s="38">
        <v>14.293905495765953</v>
      </c>
      <c r="K137" s="38">
        <v>31.130838948551482</v>
      </c>
      <c r="L137" s="38">
        <v>32.289734174496303</v>
      </c>
      <c r="M137" s="38">
        <v>29.811420908385365</v>
      </c>
      <c r="N137" s="38">
        <v>18.337792561046193</v>
      </c>
      <c r="O137" s="38">
        <v>47.144260557668687</v>
      </c>
      <c r="P137" s="38">
        <v>48.359315852860128</v>
      </c>
      <c r="Q137" s="38">
        <v>4.8734000000000002</v>
      </c>
      <c r="R137" s="38" t="s">
        <v>271</v>
      </c>
      <c r="S137" s="38" t="s">
        <v>271</v>
      </c>
      <c r="T137" s="38">
        <v>4.8731999999999998</v>
      </c>
      <c r="U137" s="38">
        <v>12.023616354806109</v>
      </c>
      <c r="V137" s="38" t="s">
        <v>271</v>
      </c>
      <c r="W137" s="38">
        <v>12.023616354806109</v>
      </c>
      <c r="X137" s="38">
        <v>12.99</v>
      </c>
      <c r="Y137" s="38">
        <v>12.289199999999999</v>
      </c>
      <c r="Z137" s="38">
        <v>12.000258054920993</v>
      </c>
      <c r="AA137" s="38">
        <v>12.023922584924932</v>
      </c>
      <c r="AB137" s="38" t="s">
        <v>271</v>
      </c>
      <c r="AC137" s="38">
        <v>12.023922584924932</v>
      </c>
      <c r="AD137" s="38">
        <v>12.99</v>
      </c>
      <c r="AE137" s="38">
        <v>12.289199999999999</v>
      </c>
      <c r="AF137" s="38">
        <v>12.00066298855425</v>
      </c>
      <c r="AG137" s="38">
        <v>11.5</v>
      </c>
      <c r="AH137" s="38" t="s">
        <v>271</v>
      </c>
      <c r="AI137" s="38">
        <v>11.5</v>
      </c>
      <c r="AJ137" s="38" t="s">
        <v>271</v>
      </c>
      <c r="AK137" s="38" t="s">
        <v>271</v>
      </c>
      <c r="AL137" s="38">
        <v>11.5</v>
      </c>
      <c r="AM137" s="38">
        <v>20.416510795076096</v>
      </c>
    </row>
    <row r="138" spans="1:39" hidden="1" outlineLevel="1">
      <c r="A138" s="9">
        <v>44409</v>
      </c>
      <c r="B138" s="38">
        <v>23.425494640512625</v>
      </c>
      <c r="C138" s="38">
        <v>23.688142580443071</v>
      </c>
      <c r="D138" s="38">
        <v>14.639783367236483</v>
      </c>
      <c r="E138" s="38">
        <v>30.729638992254841</v>
      </c>
      <c r="F138" s="38">
        <v>32.061558722959361</v>
      </c>
      <c r="G138" s="38">
        <v>28.957022062451006</v>
      </c>
      <c r="H138" s="38">
        <v>17.180921223142636</v>
      </c>
      <c r="I138" s="38">
        <v>23.661009366580984</v>
      </c>
      <c r="J138" s="38">
        <v>14.555439072943509</v>
      </c>
      <c r="K138" s="38">
        <v>30.729639008033793</v>
      </c>
      <c r="L138" s="38">
        <v>32.061558741977784</v>
      </c>
      <c r="M138" s="38">
        <v>28.957022062451006</v>
      </c>
      <c r="N138" s="38">
        <v>17.18092137052146</v>
      </c>
      <c r="O138" s="38">
        <v>49.077473680227257</v>
      </c>
      <c r="P138" s="38">
        <v>49.078067658996268</v>
      </c>
      <c r="Q138" s="38">
        <v>10.0349</v>
      </c>
      <c r="R138" s="38">
        <v>8</v>
      </c>
      <c r="S138" s="38" t="s">
        <v>271</v>
      </c>
      <c r="T138" s="38" t="s">
        <v>271</v>
      </c>
      <c r="U138" s="38">
        <v>12.440127896903537</v>
      </c>
      <c r="V138" s="38" t="s">
        <v>271</v>
      </c>
      <c r="W138" s="38">
        <v>12.440127896903537</v>
      </c>
      <c r="X138" s="38" t="s">
        <v>271</v>
      </c>
      <c r="Y138" s="38">
        <v>13.6533</v>
      </c>
      <c r="Z138" s="38">
        <v>12.362377673709151</v>
      </c>
      <c r="AA138" s="38">
        <v>12.468127147765623</v>
      </c>
      <c r="AB138" s="38" t="s">
        <v>271</v>
      </c>
      <c r="AC138" s="38">
        <v>12.468127147765623</v>
      </c>
      <c r="AD138" s="38" t="s">
        <v>271</v>
      </c>
      <c r="AE138" s="38">
        <v>13.6533</v>
      </c>
      <c r="AF138" s="38">
        <v>12.391799663409577</v>
      </c>
      <c r="AG138" s="38">
        <v>5.0403000000000002</v>
      </c>
      <c r="AH138" s="38" t="s">
        <v>271</v>
      </c>
      <c r="AI138" s="38">
        <v>5.0403000000000002</v>
      </c>
      <c r="AJ138" s="38" t="s">
        <v>271</v>
      </c>
      <c r="AK138" s="38" t="s">
        <v>271</v>
      </c>
      <c r="AL138" s="38">
        <v>5.0403000000000002</v>
      </c>
      <c r="AM138" s="38">
        <v>20.731955156496493</v>
      </c>
    </row>
    <row r="139" spans="1:39" hidden="1" outlineLevel="1">
      <c r="A139" s="9">
        <v>44440</v>
      </c>
      <c r="B139" s="38">
        <v>23.404036461719077</v>
      </c>
      <c r="C139" s="38">
        <v>23.699722607505365</v>
      </c>
      <c r="D139" s="38">
        <v>14.26837896469182</v>
      </c>
      <c r="E139" s="38">
        <v>30.994779742748239</v>
      </c>
      <c r="F139" s="38">
        <v>32.036830207425872</v>
      </c>
      <c r="G139" s="38">
        <v>30.013101499976266</v>
      </c>
      <c r="H139" s="38">
        <v>17.04702998068948</v>
      </c>
      <c r="I139" s="38">
        <v>23.679440299592315</v>
      </c>
      <c r="J139" s="38">
        <v>14.196235773454882</v>
      </c>
      <c r="K139" s="38">
        <v>31.002210168840431</v>
      </c>
      <c r="L139" s="38">
        <v>32.037384627804606</v>
      </c>
      <c r="M139" s="38">
        <v>30.026209225107685</v>
      </c>
      <c r="N139" s="38">
        <v>17.087068505572173</v>
      </c>
      <c r="O139" s="38">
        <v>42.123119316728996</v>
      </c>
      <c r="P139" s="38">
        <v>49.345932303477852</v>
      </c>
      <c r="Q139" s="38">
        <v>10.068899999999999</v>
      </c>
      <c r="R139" s="38">
        <v>5.1522000000000006</v>
      </c>
      <c r="S139" s="38">
        <v>11.5199</v>
      </c>
      <c r="T139" s="38">
        <v>8.2475000000000005</v>
      </c>
      <c r="U139" s="38">
        <v>11.7946917770212</v>
      </c>
      <c r="V139" s="38" t="s">
        <v>271</v>
      </c>
      <c r="W139" s="38">
        <v>11.7946917770212</v>
      </c>
      <c r="X139" s="38">
        <v>12.5966</v>
      </c>
      <c r="Y139" s="38">
        <v>11.624145626698228</v>
      </c>
      <c r="Z139" s="38">
        <v>11.81050347435615</v>
      </c>
      <c r="AA139" s="38">
        <v>11.838854755276081</v>
      </c>
      <c r="AB139" s="38" t="s">
        <v>271</v>
      </c>
      <c r="AC139" s="38">
        <v>11.838854755276081</v>
      </c>
      <c r="AD139" s="38">
        <v>13</v>
      </c>
      <c r="AE139" s="38">
        <v>11.632268558542293</v>
      </c>
      <c r="AF139" s="38">
        <v>11.858509095245068</v>
      </c>
      <c r="AG139" s="38">
        <v>10.174799999999999</v>
      </c>
      <c r="AH139" s="38" t="s">
        <v>271</v>
      </c>
      <c r="AI139" s="38">
        <v>10.174799999999999</v>
      </c>
      <c r="AJ139" s="38">
        <v>9.7967999999999993</v>
      </c>
      <c r="AK139" s="38">
        <v>9.9910999999999994</v>
      </c>
      <c r="AL139" s="38">
        <v>10.1807</v>
      </c>
      <c r="AM139" s="38">
        <v>20.965855604179289</v>
      </c>
    </row>
    <row r="140" spans="1:39" hidden="1" outlineLevel="1">
      <c r="A140" s="9">
        <v>44470</v>
      </c>
      <c r="B140" s="38">
        <v>23.599346905489735</v>
      </c>
      <c r="C140" s="38">
        <v>23.883246876737573</v>
      </c>
      <c r="D140" s="38">
        <v>14.611875863286652</v>
      </c>
      <c r="E140" s="38">
        <v>31.108181813826519</v>
      </c>
      <c r="F140" s="38">
        <v>31.757227246806632</v>
      </c>
      <c r="G140" s="38">
        <v>30.80687634147171</v>
      </c>
      <c r="H140" s="38">
        <v>18.686454259628547</v>
      </c>
      <c r="I140" s="38">
        <v>23.858303738436124</v>
      </c>
      <c r="J140" s="38">
        <v>14.533613160795353</v>
      </c>
      <c r="K140" s="38">
        <v>31.108182165062374</v>
      </c>
      <c r="L140" s="38">
        <v>31.757318134890841</v>
      </c>
      <c r="M140" s="38">
        <v>30.80687634147171</v>
      </c>
      <c r="N140" s="38">
        <v>18.686454259628547</v>
      </c>
      <c r="O140" s="38">
        <v>48.679951631063076</v>
      </c>
      <c r="P140" s="38">
        <v>48.694433931044088</v>
      </c>
      <c r="Q140" s="38">
        <v>8.6176999999999992</v>
      </c>
      <c r="R140" s="38">
        <v>8.6176999999999992</v>
      </c>
      <c r="S140" s="38" t="s">
        <v>271</v>
      </c>
      <c r="T140" s="38" t="s">
        <v>271</v>
      </c>
      <c r="U140" s="38">
        <v>11.976924880806731</v>
      </c>
      <c r="V140" s="38" t="s">
        <v>271</v>
      </c>
      <c r="W140" s="38">
        <v>11.976924880806731</v>
      </c>
      <c r="X140" s="38" t="s">
        <v>271</v>
      </c>
      <c r="Y140" s="38">
        <v>12.75467021512482</v>
      </c>
      <c r="Z140" s="38">
        <v>11.915522293973039</v>
      </c>
      <c r="AA140" s="38">
        <v>11.989228716888622</v>
      </c>
      <c r="AB140" s="38" t="s">
        <v>271</v>
      </c>
      <c r="AC140" s="38">
        <v>11.989228716888622</v>
      </c>
      <c r="AD140" s="38" t="s">
        <v>271</v>
      </c>
      <c r="AE140" s="38">
        <v>12.75467021512482</v>
      </c>
      <c r="AF140" s="38">
        <v>11.92870459923323</v>
      </c>
      <c r="AG140" s="38">
        <v>0.01</v>
      </c>
      <c r="AH140" s="38" t="s">
        <v>271</v>
      </c>
      <c r="AI140" s="38">
        <v>0.01</v>
      </c>
      <c r="AJ140" s="38" t="s">
        <v>271</v>
      </c>
      <c r="AK140" s="38" t="s">
        <v>271</v>
      </c>
      <c r="AL140" s="38">
        <v>0.01</v>
      </c>
      <c r="AM140" s="38">
        <v>18.998468278645667</v>
      </c>
    </row>
    <row r="141" spans="1:39" hidden="1" outlineLevel="1">
      <c r="A141" s="9">
        <v>44501</v>
      </c>
      <c r="B141" s="38">
        <v>22.685051368798426</v>
      </c>
      <c r="C141" s="38">
        <v>22.889555897637365</v>
      </c>
      <c r="D141" s="38">
        <v>14.097952976979798</v>
      </c>
      <c r="E141" s="38">
        <v>29.171739701701203</v>
      </c>
      <c r="F141" s="38">
        <v>29.655932690176598</v>
      </c>
      <c r="G141" s="38">
        <v>28.912573788589704</v>
      </c>
      <c r="H141" s="38">
        <v>20.363120495384756</v>
      </c>
      <c r="I141" s="38">
        <v>22.88073319036544</v>
      </c>
      <c r="J141" s="38">
        <v>14.06837819656692</v>
      </c>
      <c r="K141" s="38">
        <v>29.171739701701203</v>
      </c>
      <c r="L141" s="38">
        <v>29.655932690176598</v>
      </c>
      <c r="M141" s="38">
        <v>28.912573788589704</v>
      </c>
      <c r="N141" s="38">
        <v>20.363120495384756</v>
      </c>
      <c r="O141" s="38">
        <v>45.397075149132867</v>
      </c>
      <c r="P141" s="38">
        <v>45.397075149132867</v>
      </c>
      <c r="Q141" s="38" t="s">
        <v>271</v>
      </c>
      <c r="R141" s="38" t="s">
        <v>271</v>
      </c>
      <c r="S141" s="38" t="s">
        <v>271</v>
      </c>
      <c r="T141" s="38" t="s">
        <v>271</v>
      </c>
      <c r="U141" s="38">
        <v>11.951940399240979</v>
      </c>
      <c r="V141" s="38" t="s">
        <v>271</v>
      </c>
      <c r="W141" s="38">
        <v>11.951940399240979</v>
      </c>
      <c r="X141" s="38">
        <v>18</v>
      </c>
      <c r="Y141" s="38">
        <v>12.385210382940718</v>
      </c>
      <c r="Z141" s="38">
        <v>11.91563135656614</v>
      </c>
      <c r="AA141" s="38">
        <v>12.242497591443026</v>
      </c>
      <c r="AB141" s="38" t="s">
        <v>271</v>
      </c>
      <c r="AC141" s="38">
        <v>12.242497591443026</v>
      </c>
      <c r="AD141" s="38">
        <v>18</v>
      </c>
      <c r="AE141" s="38">
        <v>12.385210382940718</v>
      </c>
      <c r="AF141" s="38">
        <v>12.222497993974134</v>
      </c>
      <c r="AG141" s="38">
        <v>3.6665000000000001</v>
      </c>
      <c r="AH141" s="38" t="s">
        <v>271</v>
      </c>
      <c r="AI141" s="38">
        <v>3.6665000000000001</v>
      </c>
      <c r="AJ141" s="38" t="s">
        <v>271</v>
      </c>
      <c r="AK141" s="38" t="s">
        <v>271</v>
      </c>
      <c r="AL141" s="38">
        <v>3.6665000000000001</v>
      </c>
      <c r="AM141" s="38">
        <v>20.622796860147563</v>
      </c>
    </row>
    <row r="142" spans="1:39" hidden="1" outlineLevel="1">
      <c r="A142" s="9">
        <v>44531</v>
      </c>
      <c r="B142" s="38">
        <v>22.982824774243916</v>
      </c>
      <c r="C142" s="38">
        <v>23.21425960145022</v>
      </c>
      <c r="D142" s="38">
        <v>14.001519192083865</v>
      </c>
      <c r="E142" s="38">
        <v>30.343606854853597</v>
      </c>
      <c r="F142" s="38">
        <v>29.998210427745011</v>
      </c>
      <c r="G142" s="38">
        <v>31.757586093536002</v>
      </c>
      <c r="H142" s="38">
        <v>22.588261986284394</v>
      </c>
      <c r="I142" s="38">
        <v>23.182204325886779</v>
      </c>
      <c r="J142" s="38">
        <v>13.899583835204176</v>
      </c>
      <c r="K142" s="38">
        <v>30.345752964078912</v>
      </c>
      <c r="L142" s="38">
        <v>29.998210427745011</v>
      </c>
      <c r="M142" s="38">
        <v>31.762908428265145</v>
      </c>
      <c r="N142" s="38">
        <v>22.603502887501346</v>
      </c>
      <c r="O142" s="38">
        <v>47.689829900189089</v>
      </c>
      <c r="P142" s="38">
        <v>49.510765131224417</v>
      </c>
      <c r="Q142" s="38">
        <v>9.0820000000000007</v>
      </c>
      <c r="R142" s="38" t="s">
        <v>271</v>
      </c>
      <c r="S142" s="38">
        <v>9.5</v>
      </c>
      <c r="T142" s="38">
        <v>8</v>
      </c>
      <c r="U142" s="38">
        <v>12.388768154600847</v>
      </c>
      <c r="V142" s="38" t="s">
        <v>271</v>
      </c>
      <c r="W142" s="38">
        <v>12.388768154600847</v>
      </c>
      <c r="X142" s="38" t="s">
        <v>271</v>
      </c>
      <c r="Y142" s="38">
        <v>13.93551787845618</v>
      </c>
      <c r="Z142" s="38">
        <v>12.266373470526</v>
      </c>
      <c r="AA142" s="38">
        <v>12.683306428485539</v>
      </c>
      <c r="AB142" s="38" t="s">
        <v>271</v>
      </c>
      <c r="AC142" s="38">
        <v>12.683306428485539</v>
      </c>
      <c r="AD142" s="38" t="s">
        <v>271</v>
      </c>
      <c r="AE142" s="38">
        <v>14.863968542103875</v>
      </c>
      <c r="AF142" s="38">
        <v>12.518759940248472</v>
      </c>
      <c r="AG142" s="38">
        <v>2.63</v>
      </c>
      <c r="AH142" s="38" t="s">
        <v>271</v>
      </c>
      <c r="AI142" s="38">
        <v>2.63</v>
      </c>
      <c r="AJ142" s="38" t="s">
        <v>271</v>
      </c>
      <c r="AK142" s="38">
        <v>1.7715000000000001</v>
      </c>
      <c r="AL142" s="38">
        <v>2.8151999999999999</v>
      </c>
      <c r="AM142" s="38">
        <v>19.629663178159586</v>
      </c>
    </row>
    <row r="143" spans="1:39" hidden="1" outlineLevel="1">
      <c r="A143" s="9">
        <v>44562</v>
      </c>
      <c r="B143" s="38">
        <v>22.602508454982409</v>
      </c>
      <c r="C143" s="38">
        <v>22.759678145827596</v>
      </c>
      <c r="D143" s="38">
        <v>14.076838837642887</v>
      </c>
      <c r="E143" s="38">
        <v>30.542600009394238</v>
      </c>
      <c r="F143" s="38">
        <v>30.656907316951738</v>
      </c>
      <c r="G143" s="38">
        <v>31.117030243420004</v>
      </c>
      <c r="H143" s="38">
        <v>21.092473956631967</v>
      </c>
      <c r="I143" s="38">
        <v>22.740546358348897</v>
      </c>
      <c r="J143" s="38">
        <v>14.019162351041986</v>
      </c>
      <c r="K143" s="38">
        <v>30.54621015792409</v>
      </c>
      <c r="L143" s="38">
        <v>30.656907316951738</v>
      </c>
      <c r="M143" s="38">
        <v>31.117030243420004</v>
      </c>
      <c r="N143" s="38">
        <v>21.186671389656684</v>
      </c>
      <c r="O143" s="38">
        <v>45.261827811441471</v>
      </c>
      <c r="P143" s="38">
        <v>49.059249329398902</v>
      </c>
      <c r="Q143" s="38">
        <v>4.0015999999999998</v>
      </c>
      <c r="R143" s="38">
        <v>53.805300000000003</v>
      </c>
      <c r="S143" s="38" t="s">
        <v>271</v>
      </c>
      <c r="T143" s="38">
        <v>4</v>
      </c>
      <c r="U143" s="38">
        <v>12.688565394819571</v>
      </c>
      <c r="V143" s="38" t="s">
        <v>271</v>
      </c>
      <c r="W143" s="38">
        <v>12.688565394819571</v>
      </c>
      <c r="X143" s="38">
        <v>12.002700000000001</v>
      </c>
      <c r="Y143" s="38">
        <v>13.749999955921247</v>
      </c>
      <c r="Z143" s="38">
        <v>12.617447659084366</v>
      </c>
      <c r="AA143" s="38">
        <v>12.746677135050113</v>
      </c>
      <c r="AB143" s="38" t="s">
        <v>271</v>
      </c>
      <c r="AC143" s="38">
        <v>12.746677135050113</v>
      </c>
      <c r="AD143" s="38">
        <v>12.002700000000001</v>
      </c>
      <c r="AE143" s="38">
        <v>13.749999955921247</v>
      </c>
      <c r="AF143" s="38">
        <v>12.679172171057232</v>
      </c>
      <c r="AG143" s="38">
        <v>1.1685000000000001</v>
      </c>
      <c r="AH143" s="38" t="s">
        <v>271</v>
      </c>
      <c r="AI143" s="38">
        <v>1.1685000000000001</v>
      </c>
      <c r="AJ143" s="38" t="s">
        <v>271</v>
      </c>
      <c r="AK143" s="38" t="s">
        <v>271</v>
      </c>
      <c r="AL143" s="38">
        <v>1.1685000000000001</v>
      </c>
      <c r="AM143" s="38">
        <v>20.036322561446863</v>
      </c>
    </row>
    <row r="144" spans="1:39" hidden="1" outlineLevel="1">
      <c r="A144" s="9">
        <v>44593</v>
      </c>
      <c r="B144" s="38">
        <v>23.460813466293342</v>
      </c>
      <c r="C144" s="38">
        <v>23.625581526016909</v>
      </c>
      <c r="D144" s="38">
        <v>15.020800894199329</v>
      </c>
      <c r="E144" s="38">
        <v>31.302925222546211</v>
      </c>
      <c r="F144" s="38">
        <v>31.660049413097866</v>
      </c>
      <c r="G144" s="38">
        <v>31.219645055738912</v>
      </c>
      <c r="H144" s="38">
        <v>20.100305392672222</v>
      </c>
      <c r="I144" s="38">
        <v>23.595370725383333</v>
      </c>
      <c r="J144" s="38">
        <v>14.934534522671374</v>
      </c>
      <c r="K144" s="38">
        <v>31.303016755617495</v>
      </c>
      <c r="L144" s="38">
        <v>31.660049413097866</v>
      </c>
      <c r="M144" s="38">
        <v>31.219645055738912</v>
      </c>
      <c r="N144" s="38">
        <v>20.101385579608063</v>
      </c>
      <c r="O144" s="38">
        <v>48.456098287391519</v>
      </c>
      <c r="P144" s="38">
        <v>48.47925285289196</v>
      </c>
      <c r="Q144" s="38">
        <v>8.2600000000000007E-2</v>
      </c>
      <c r="R144" s="38" t="s">
        <v>271</v>
      </c>
      <c r="S144" s="38" t="s">
        <v>271</v>
      </c>
      <c r="T144" s="38">
        <v>0.01</v>
      </c>
      <c r="U144" s="38">
        <v>12.212320242794572</v>
      </c>
      <c r="V144" s="38" t="s">
        <v>271</v>
      </c>
      <c r="W144" s="38">
        <v>12.212320242794572</v>
      </c>
      <c r="X144" s="38" t="s">
        <v>271</v>
      </c>
      <c r="Y144" s="38">
        <v>13.8596</v>
      </c>
      <c r="Z144" s="38">
        <v>12.166917873947394</v>
      </c>
      <c r="AA144" s="38">
        <v>12.2278343666487</v>
      </c>
      <c r="AB144" s="38" t="s">
        <v>271</v>
      </c>
      <c r="AC144" s="38">
        <v>12.2278343666487</v>
      </c>
      <c r="AD144" s="38" t="s">
        <v>271</v>
      </c>
      <c r="AE144" s="38">
        <v>13.8596</v>
      </c>
      <c r="AF144" s="38">
        <v>12.182774430592453</v>
      </c>
      <c r="AG144" s="38">
        <v>6.5</v>
      </c>
      <c r="AH144" s="38" t="s">
        <v>271</v>
      </c>
      <c r="AI144" s="38">
        <v>6.5</v>
      </c>
      <c r="AJ144" s="38" t="s">
        <v>271</v>
      </c>
      <c r="AK144" s="38" t="s">
        <v>271</v>
      </c>
      <c r="AL144" s="38">
        <v>6.5</v>
      </c>
      <c r="AM144" s="38">
        <v>21.914205500061506</v>
      </c>
    </row>
    <row r="145" spans="1:39" hidden="1" outlineLevel="1">
      <c r="A145" s="9">
        <v>44621</v>
      </c>
      <c r="B145" s="38">
        <v>23.533857645820596</v>
      </c>
      <c r="C145" s="38">
        <v>25.516782938633529</v>
      </c>
      <c r="D145" s="38">
        <v>15.221250218748082</v>
      </c>
      <c r="E145" s="38">
        <v>30.579254503882069</v>
      </c>
      <c r="F145" s="38">
        <v>21.576537571943195</v>
      </c>
      <c r="G145" s="38">
        <v>38.092206078881915</v>
      </c>
      <c r="H145" s="38">
        <v>33.594768806449068</v>
      </c>
      <c r="I145" s="38">
        <v>25.51860611696387</v>
      </c>
      <c r="J145" s="38">
        <v>15.214382401339241</v>
      </c>
      <c r="K145" s="38">
        <v>30.584566596988545</v>
      </c>
      <c r="L145" s="38">
        <v>21.576537553418628</v>
      </c>
      <c r="M145" s="38">
        <v>38.092206078881915</v>
      </c>
      <c r="N145" s="38">
        <v>33.645779872930262</v>
      </c>
      <c r="O145" s="38">
        <v>17.486128783998051</v>
      </c>
      <c r="P145" s="38">
        <v>36.832104098150054</v>
      </c>
      <c r="Q145" s="38">
        <v>3.4999999999999996E-3</v>
      </c>
      <c r="R145" s="38">
        <v>52.000000000000007</v>
      </c>
      <c r="S145" s="38" t="s">
        <v>271</v>
      </c>
      <c r="T145" s="38">
        <v>0</v>
      </c>
      <c r="U145" s="38">
        <v>8.9872547281033919E-3</v>
      </c>
      <c r="V145" s="38" t="s">
        <v>271</v>
      </c>
      <c r="W145" s="38">
        <v>8.9872547281033919E-3</v>
      </c>
      <c r="X145" s="38" t="s">
        <v>271</v>
      </c>
      <c r="Y145" s="38">
        <v>0.14043284729378819</v>
      </c>
      <c r="Z145" s="38">
        <v>5.5430273171735555E-3</v>
      </c>
      <c r="AA145" s="38">
        <v>9.0751766694240985E-3</v>
      </c>
      <c r="AB145" s="38" t="s">
        <v>271</v>
      </c>
      <c r="AC145" s="38">
        <v>9.0751766694240985E-3</v>
      </c>
      <c r="AD145" s="38" t="s">
        <v>271</v>
      </c>
      <c r="AE145" s="38">
        <v>0.14043284729378819</v>
      </c>
      <c r="AF145" s="38">
        <v>5.5426536716810648E-3</v>
      </c>
      <c r="AG145" s="38">
        <v>0</v>
      </c>
      <c r="AH145" s="38" t="s">
        <v>271</v>
      </c>
      <c r="AI145" s="38">
        <v>0</v>
      </c>
      <c r="AJ145" s="38" t="s">
        <v>271</v>
      </c>
      <c r="AK145" s="38" t="s">
        <v>271</v>
      </c>
      <c r="AL145" s="38">
        <v>0</v>
      </c>
      <c r="AM145" s="38">
        <v>23.422486590124389</v>
      </c>
    </row>
    <row r="146" spans="1:39" hidden="1" outlineLevel="1">
      <c r="A146" s="9">
        <v>44652</v>
      </c>
      <c r="B146" s="38">
        <v>27.434286164915626</v>
      </c>
      <c r="C146" s="38">
        <v>27.525500864249484</v>
      </c>
      <c r="D146" s="38">
        <v>16.300329276838799</v>
      </c>
      <c r="E146" s="38">
        <v>35.973737732056875</v>
      </c>
      <c r="F146" s="38">
        <v>23.694166535728669</v>
      </c>
      <c r="G146" s="38">
        <v>49.140927394983692</v>
      </c>
      <c r="H146" s="38">
        <v>47.585192791776876</v>
      </c>
      <c r="I146" s="38">
        <v>27.526289722890358</v>
      </c>
      <c r="J146" s="38">
        <v>16.297869307047318</v>
      </c>
      <c r="K146" s="38">
        <v>35.973737732056875</v>
      </c>
      <c r="L146" s="38">
        <v>23.694166535728669</v>
      </c>
      <c r="M146" s="38">
        <v>49.140927394983692</v>
      </c>
      <c r="N146" s="38">
        <v>47.585192791776876</v>
      </c>
      <c r="O146" s="38">
        <v>22.676280682984025</v>
      </c>
      <c r="P146" s="38">
        <v>22.676280682984025</v>
      </c>
      <c r="Q146" s="38" t="s">
        <v>271</v>
      </c>
      <c r="R146" s="38" t="s">
        <v>271</v>
      </c>
      <c r="S146" s="38" t="s">
        <v>271</v>
      </c>
      <c r="T146" s="38" t="s">
        <v>271</v>
      </c>
      <c r="U146" s="38">
        <v>14.267149291308893</v>
      </c>
      <c r="V146" s="38" t="s">
        <v>271</v>
      </c>
      <c r="W146" s="38">
        <v>14.267149291308893</v>
      </c>
      <c r="X146" s="38" t="s">
        <v>271</v>
      </c>
      <c r="Y146" s="38">
        <v>14.380000000000003</v>
      </c>
      <c r="Z146" s="38">
        <v>13.919767405129637</v>
      </c>
      <c r="AA146" s="38">
        <v>14.267149291308893</v>
      </c>
      <c r="AB146" s="38" t="s">
        <v>271</v>
      </c>
      <c r="AC146" s="38">
        <v>14.267149291308893</v>
      </c>
      <c r="AD146" s="38" t="s">
        <v>271</v>
      </c>
      <c r="AE146" s="38">
        <v>14.380000000000003</v>
      </c>
      <c r="AF146" s="38">
        <v>13.919767405129637</v>
      </c>
      <c r="AG146" s="38" t="s">
        <v>271</v>
      </c>
      <c r="AH146" s="38" t="s">
        <v>271</v>
      </c>
      <c r="AI146" s="38" t="s">
        <v>271</v>
      </c>
      <c r="AJ146" s="38" t="s">
        <v>271</v>
      </c>
      <c r="AK146" s="38" t="s">
        <v>271</v>
      </c>
      <c r="AL146" s="38" t="s">
        <v>271</v>
      </c>
      <c r="AM146" s="38">
        <v>17.912409507969681</v>
      </c>
    </row>
    <row r="147" spans="1:39" hidden="1" outlineLevel="1">
      <c r="A147" s="9">
        <v>44682</v>
      </c>
      <c r="B147" s="38">
        <v>21.446561771833068</v>
      </c>
      <c r="C147" s="38">
        <v>22.219211585809017</v>
      </c>
      <c r="D147" s="38">
        <v>14.091152603615283</v>
      </c>
      <c r="E147" s="38">
        <v>27.876794518287301</v>
      </c>
      <c r="F147" s="38">
        <v>20.787351229897297</v>
      </c>
      <c r="G147" s="38">
        <v>38.613556016235528</v>
      </c>
      <c r="H147" s="38">
        <v>32.399440235153456</v>
      </c>
      <c r="I147" s="38">
        <v>22.221272695104869</v>
      </c>
      <c r="J147" s="38">
        <v>14.090831914676981</v>
      </c>
      <c r="K147" s="38">
        <v>27.879320329164457</v>
      </c>
      <c r="L147" s="38">
        <v>19.4681</v>
      </c>
      <c r="M147" s="38">
        <v>7.8756000000000004</v>
      </c>
      <c r="N147" s="38">
        <v>9.0451999999999995</v>
      </c>
      <c r="O147" s="38">
        <v>35.624600000000001</v>
      </c>
      <c r="P147" s="38">
        <v>35.624600000000001</v>
      </c>
      <c r="Q147" s="38" t="s">
        <v>271</v>
      </c>
      <c r="R147" s="38" t="s">
        <v>271</v>
      </c>
      <c r="S147" s="38" t="s">
        <v>271</v>
      </c>
      <c r="T147" s="38" t="s">
        <v>271</v>
      </c>
      <c r="U147" s="38">
        <v>12.66641734509389</v>
      </c>
      <c r="V147" s="38" t="s">
        <v>271</v>
      </c>
      <c r="W147" s="38">
        <v>12.66641734509389</v>
      </c>
      <c r="X147" s="38" t="s">
        <v>271</v>
      </c>
      <c r="Y147" s="38">
        <v>13.673389975606923</v>
      </c>
      <c r="Z147" s="38">
        <v>12.641162027410738</v>
      </c>
      <c r="AA147" s="38">
        <v>12.688193877315106</v>
      </c>
      <c r="AB147" s="38" t="s">
        <v>271</v>
      </c>
      <c r="AC147" s="38">
        <v>12.688193877315106</v>
      </c>
      <c r="AD147" s="38" t="s">
        <v>271</v>
      </c>
      <c r="AE147" s="38">
        <v>12.341200000000002</v>
      </c>
      <c r="AF147" s="38">
        <v>12.4497</v>
      </c>
      <c r="AG147" s="38" t="s">
        <v>271</v>
      </c>
      <c r="AH147" s="38" t="s">
        <v>271</v>
      </c>
      <c r="AI147" s="38" t="s">
        <v>271</v>
      </c>
      <c r="AJ147" s="38" t="s">
        <v>271</v>
      </c>
      <c r="AK147" s="38" t="s">
        <v>271</v>
      </c>
      <c r="AL147" s="38" t="s">
        <v>271</v>
      </c>
      <c r="AM147" s="38">
        <v>18.065536365761691</v>
      </c>
    </row>
    <row r="148" spans="1:39" hidden="1" outlineLevel="1">
      <c r="A148" s="9">
        <v>44713</v>
      </c>
      <c r="B148" s="38">
        <v>21.772386555348337</v>
      </c>
      <c r="C148" s="38">
        <v>21.853201399711303</v>
      </c>
      <c r="D148" s="38">
        <v>12.696304993078815</v>
      </c>
      <c r="E148" s="38">
        <v>28.876495048142587</v>
      </c>
      <c r="F148" s="38">
        <v>20.771420836279908</v>
      </c>
      <c r="G148" s="38">
        <v>48.67723944208376</v>
      </c>
      <c r="H148" s="38">
        <v>44.759413594686322</v>
      </c>
      <c r="I148" s="38">
        <v>21.848109367222872</v>
      </c>
      <c r="J148" s="38">
        <v>12.680151450438277</v>
      </c>
      <c r="K148" s="38">
        <v>28.876805210243663</v>
      </c>
      <c r="L148" s="38">
        <v>20.771251128643577</v>
      </c>
      <c r="M148" s="38">
        <v>48.67723944208376</v>
      </c>
      <c r="N148" s="38">
        <v>44.77379598586829</v>
      </c>
      <c r="O148" s="38">
        <v>43.990186034447582</v>
      </c>
      <c r="P148" s="38">
        <v>46.094284191352706</v>
      </c>
      <c r="Q148" s="38">
        <v>22.183199999999999</v>
      </c>
      <c r="R148" s="38">
        <v>52</v>
      </c>
      <c r="S148" s="38" t="s">
        <v>271</v>
      </c>
      <c r="T148" s="38">
        <v>16.8369</v>
      </c>
      <c r="U148" s="38">
        <v>10.090754634774711</v>
      </c>
      <c r="V148" s="38" t="s">
        <v>271</v>
      </c>
      <c r="W148" s="38">
        <v>10.090754634774711</v>
      </c>
      <c r="X148" s="38" t="s">
        <v>271</v>
      </c>
      <c r="Y148" s="38">
        <v>12.957541558441557</v>
      </c>
      <c r="Z148" s="38">
        <v>10.065310166703998</v>
      </c>
      <c r="AA148" s="38">
        <v>10.670515234865695</v>
      </c>
      <c r="AB148" s="38" t="s">
        <v>271</v>
      </c>
      <c r="AC148" s="38">
        <v>10.670515234865695</v>
      </c>
      <c r="AD148" s="38" t="s">
        <v>271</v>
      </c>
      <c r="AE148" s="38">
        <v>16.20163901542983</v>
      </c>
      <c r="AF148" s="38">
        <v>10.653861512400354</v>
      </c>
      <c r="AG148" s="38">
        <v>4.5002000000000004</v>
      </c>
      <c r="AH148" s="38" t="s">
        <v>271</v>
      </c>
      <c r="AI148" s="38">
        <v>4.5002000000000004</v>
      </c>
      <c r="AJ148" s="38" t="s">
        <v>271</v>
      </c>
      <c r="AK148" s="38">
        <v>11.5</v>
      </c>
      <c r="AL148" s="38">
        <v>4.0179</v>
      </c>
      <c r="AM148" s="38">
        <v>17.689070161116796</v>
      </c>
    </row>
    <row r="149" spans="1:39" hidden="1" outlineLevel="1">
      <c r="A149" s="9">
        <v>44743</v>
      </c>
      <c r="B149" s="38">
        <v>18.822628656384637</v>
      </c>
      <c r="C149" s="38">
        <v>18.89560006704637</v>
      </c>
      <c r="D149" s="38">
        <v>11.755033155777941</v>
      </c>
      <c r="E149" s="38">
        <v>25.599993877436937</v>
      </c>
      <c r="F149" s="38">
        <v>20.781506070578157</v>
      </c>
      <c r="G149" s="38">
        <v>45.392852166285785</v>
      </c>
      <c r="H149" s="38">
        <v>38.479811782393838</v>
      </c>
      <c r="I149" s="38">
        <v>18.898054325887557</v>
      </c>
      <c r="J149" s="38">
        <v>11.750260371744259</v>
      </c>
      <c r="K149" s="38">
        <v>25.612293850611994</v>
      </c>
      <c r="L149" s="38">
        <v>20.781506046645347</v>
      </c>
      <c r="M149" s="38">
        <v>45.392852166285785</v>
      </c>
      <c r="N149" s="38">
        <v>39.035034800173108</v>
      </c>
      <c r="O149" s="38">
        <v>13.731013428075608</v>
      </c>
      <c r="P149" s="38">
        <v>32.278910397188518</v>
      </c>
      <c r="Q149" s="38">
        <v>8.0088000000000008</v>
      </c>
      <c r="R149" s="38">
        <v>50</v>
      </c>
      <c r="S149" s="38" t="s">
        <v>271</v>
      </c>
      <c r="T149" s="38">
        <v>8</v>
      </c>
      <c r="U149" s="38">
        <v>11.716328801457568</v>
      </c>
      <c r="V149" s="38" t="s">
        <v>271</v>
      </c>
      <c r="W149" s="38">
        <v>11.716328801457568</v>
      </c>
      <c r="X149" s="38" t="s">
        <v>271</v>
      </c>
      <c r="Y149" s="38">
        <v>13.781710322519267</v>
      </c>
      <c r="Z149" s="38">
        <v>11.512986784623742</v>
      </c>
      <c r="AA149" s="38">
        <v>12.563128035738195</v>
      </c>
      <c r="AB149" s="38" t="s">
        <v>271</v>
      </c>
      <c r="AC149" s="38">
        <v>12.563128035738195</v>
      </c>
      <c r="AD149" s="38" t="s">
        <v>271</v>
      </c>
      <c r="AE149" s="38">
        <v>13.781710322519267</v>
      </c>
      <c r="AF149" s="38">
        <v>12.425086698397019</v>
      </c>
      <c r="AG149" s="38">
        <v>5.4528999999999996</v>
      </c>
      <c r="AH149" s="38" t="s">
        <v>271</v>
      </c>
      <c r="AI149" s="38">
        <v>5.4528999999999996</v>
      </c>
      <c r="AJ149" s="38" t="s">
        <v>271</v>
      </c>
      <c r="AK149" s="38" t="s">
        <v>271</v>
      </c>
      <c r="AL149" s="38">
        <v>5.4528999999999996</v>
      </c>
      <c r="AM149" s="38">
        <v>15.323612666963859</v>
      </c>
    </row>
    <row r="150" spans="1:39" hidden="1" outlineLevel="1">
      <c r="A150" s="9">
        <v>44774</v>
      </c>
      <c r="B150" s="38">
        <v>20.524088580689149</v>
      </c>
      <c r="C150" s="38">
        <v>20.566038620919183</v>
      </c>
      <c r="D150" s="38">
        <v>14.5311725752388</v>
      </c>
      <c r="E150" s="38">
        <v>25.853278473208871</v>
      </c>
      <c r="F150" s="38">
        <v>20.938518746408896</v>
      </c>
      <c r="G150" s="38">
        <v>40.698700288095203</v>
      </c>
      <c r="H150" s="38">
        <v>33.187712235434475</v>
      </c>
      <c r="I150" s="38">
        <v>20.563460844359426</v>
      </c>
      <c r="J150" s="38">
        <v>14.522656695179505</v>
      </c>
      <c r="K150" s="38">
        <v>25.853278473208871</v>
      </c>
      <c r="L150" s="38">
        <v>20.938518746408896</v>
      </c>
      <c r="M150" s="38">
        <v>40.698700288095203</v>
      </c>
      <c r="N150" s="38">
        <v>33.187712235434475</v>
      </c>
      <c r="O150" s="38">
        <v>31.435330102949145</v>
      </c>
      <c r="P150" s="38">
        <v>31.435330102949145</v>
      </c>
      <c r="Q150" s="38" t="s">
        <v>271</v>
      </c>
      <c r="R150" s="38" t="s">
        <v>271</v>
      </c>
      <c r="S150" s="38" t="s">
        <v>271</v>
      </c>
      <c r="T150" s="38" t="s">
        <v>271</v>
      </c>
      <c r="U150" s="38">
        <v>10.813381582367409</v>
      </c>
      <c r="V150" s="38" t="s">
        <v>271</v>
      </c>
      <c r="W150" s="38">
        <v>10.813381582367409</v>
      </c>
      <c r="X150" s="38" t="s">
        <v>271</v>
      </c>
      <c r="Y150" s="38">
        <v>15.077999999999999</v>
      </c>
      <c r="Z150" s="38">
        <v>10.785725754993502</v>
      </c>
      <c r="AA150" s="38">
        <v>13.445139871824557</v>
      </c>
      <c r="AB150" s="38" t="s">
        <v>271</v>
      </c>
      <c r="AC150" s="38">
        <v>13.445139871824557</v>
      </c>
      <c r="AD150" s="38" t="s">
        <v>271</v>
      </c>
      <c r="AE150" s="38">
        <v>15.077999999999999</v>
      </c>
      <c r="AF150" s="38">
        <v>13.429222866444327</v>
      </c>
      <c r="AG150" s="38">
        <v>5.5</v>
      </c>
      <c r="AH150" s="38" t="s">
        <v>271</v>
      </c>
      <c r="AI150" s="38">
        <v>5.5</v>
      </c>
      <c r="AJ150" s="38" t="s">
        <v>271</v>
      </c>
      <c r="AK150" s="38" t="s">
        <v>271</v>
      </c>
      <c r="AL150" s="38">
        <v>5.5</v>
      </c>
      <c r="AM150" s="38">
        <v>19.668589420434742</v>
      </c>
    </row>
    <row r="151" spans="1:39" hidden="1" outlineLevel="1">
      <c r="A151" s="9">
        <v>44805</v>
      </c>
      <c r="B151" s="38">
        <v>23.554020155145654</v>
      </c>
      <c r="C151" s="38">
        <v>23.637569329273862</v>
      </c>
      <c r="D151" s="38">
        <v>14.165128124238599</v>
      </c>
      <c r="E151" s="38">
        <v>32.679041210824536</v>
      </c>
      <c r="F151" s="38">
        <v>33.882383201941842</v>
      </c>
      <c r="G151" s="38">
        <v>29.957351914026184</v>
      </c>
      <c r="H151" s="38">
        <v>25.420503756424527</v>
      </c>
      <c r="I151" s="38">
        <v>23.620327405194082</v>
      </c>
      <c r="J151" s="38">
        <v>14.091734647106264</v>
      </c>
      <c r="K151" s="38">
        <v>32.690263508469826</v>
      </c>
      <c r="L151" s="38">
        <v>33.882383201941842</v>
      </c>
      <c r="M151" s="38">
        <v>29.957351914026184</v>
      </c>
      <c r="N151" s="38">
        <v>25.575290478530466</v>
      </c>
      <c r="O151" s="38">
        <v>33.517167789739389</v>
      </c>
      <c r="P151" s="38">
        <v>37.374958912775512</v>
      </c>
      <c r="Q151" s="38">
        <v>3.9</v>
      </c>
      <c r="R151" s="38" t="s">
        <v>271</v>
      </c>
      <c r="S151" s="38" t="s">
        <v>271</v>
      </c>
      <c r="T151" s="38">
        <v>3.9</v>
      </c>
      <c r="U151" s="38">
        <v>13.040520663659873</v>
      </c>
      <c r="V151" s="38" t="s">
        <v>271</v>
      </c>
      <c r="W151" s="38">
        <v>13.040520663659873</v>
      </c>
      <c r="X151" s="38" t="s">
        <v>271</v>
      </c>
      <c r="Y151" s="38">
        <v>11.460900000000001</v>
      </c>
      <c r="Z151" s="38">
        <v>13.046070050986753</v>
      </c>
      <c r="AA151" s="38">
        <v>13.345469708705222</v>
      </c>
      <c r="AB151" s="38" t="s">
        <v>271</v>
      </c>
      <c r="AC151" s="38">
        <v>13.345469708705222</v>
      </c>
      <c r="AD151" s="38" t="s">
        <v>271</v>
      </c>
      <c r="AE151" s="38">
        <v>11.460900000000001</v>
      </c>
      <c r="AF151" s="38">
        <v>13.352222424492252</v>
      </c>
      <c r="AG151" s="38">
        <v>1</v>
      </c>
      <c r="AH151" s="38" t="s">
        <v>271</v>
      </c>
      <c r="AI151" s="38">
        <v>1</v>
      </c>
      <c r="AJ151" s="38" t="s">
        <v>271</v>
      </c>
      <c r="AK151" s="38" t="s">
        <v>271</v>
      </c>
      <c r="AL151" s="38">
        <v>1</v>
      </c>
      <c r="AM151" s="38">
        <v>18.290803714414142</v>
      </c>
    </row>
    <row r="152" spans="1:39" hidden="1" outlineLevel="1">
      <c r="A152" s="9">
        <v>44835</v>
      </c>
      <c r="B152" s="38">
        <v>25.584343322522027</v>
      </c>
      <c r="C152" s="38">
        <v>25.705791418948913</v>
      </c>
      <c r="D152" s="38">
        <v>13.318413528916519</v>
      </c>
      <c r="E152" s="38">
        <v>36.37543516380007</v>
      </c>
      <c r="F152" s="38">
        <v>34.406251275937777</v>
      </c>
      <c r="G152" s="38">
        <v>43.06453513436086</v>
      </c>
      <c r="H152" s="38">
        <v>34.589570323523887</v>
      </c>
      <c r="I152" s="38">
        <v>25.708089593354185</v>
      </c>
      <c r="J152" s="38">
        <v>13.298791323957619</v>
      </c>
      <c r="K152" s="38">
        <v>36.391346049925154</v>
      </c>
      <c r="L152" s="38">
        <v>34.406251288266269</v>
      </c>
      <c r="M152" s="38">
        <v>43.06453513436086</v>
      </c>
      <c r="N152" s="38">
        <v>34.819011682144492</v>
      </c>
      <c r="O152" s="38">
        <v>22.480662870384439</v>
      </c>
      <c r="P152" s="38">
        <v>32.706483308173389</v>
      </c>
      <c r="Q152" s="38">
        <v>4.7561</v>
      </c>
      <c r="R152" s="38" t="s">
        <v>271</v>
      </c>
      <c r="S152" s="38" t="s">
        <v>271</v>
      </c>
      <c r="T152" s="38">
        <v>4.7557999999999998</v>
      </c>
      <c r="U152" s="38">
        <v>14.305705444250622</v>
      </c>
      <c r="V152" s="38" t="s">
        <v>271</v>
      </c>
      <c r="W152" s="38">
        <v>14.305705444250622</v>
      </c>
      <c r="X152" s="38" t="s">
        <v>271</v>
      </c>
      <c r="Y152" s="38">
        <v>19.480427252389667</v>
      </c>
      <c r="Z152" s="38">
        <v>13.862137918616941</v>
      </c>
      <c r="AA152" s="38">
        <v>14.5127757658998</v>
      </c>
      <c r="AB152" s="38" t="s">
        <v>271</v>
      </c>
      <c r="AC152" s="38">
        <v>14.5127757658998</v>
      </c>
      <c r="AD152" s="38" t="s">
        <v>271</v>
      </c>
      <c r="AE152" s="38">
        <v>19.480427252389667</v>
      </c>
      <c r="AF152" s="38">
        <v>14.076636399600567</v>
      </c>
      <c r="AG152" s="38">
        <v>5</v>
      </c>
      <c r="AH152" s="38" t="s">
        <v>271</v>
      </c>
      <c r="AI152" s="38">
        <v>5</v>
      </c>
      <c r="AJ152" s="38" t="s">
        <v>271</v>
      </c>
      <c r="AK152" s="38" t="s">
        <v>271</v>
      </c>
      <c r="AL152" s="38">
        <v>5</v>
      </c>
      <c r="AM152" s="38">
        <v>18.759621535606271</v>
      </c>
    </row>
    <row r="153" spans="1:39" hidden="1" outlineLevel="1">
      <c r="A153" s="9">
        <v>44866</v>
      </c>
      <c r="B153" s="38">
        <v>22.010457273407962</v>
      </c>
      <c r="C153" s="38">
        <v>22.108572916539874</v>
      </c>
      <c r="D153" s="38">
        <v>13.132411366350036</v>
      </c>
      <c r="E153" s="38">
        <v>31.606737147104134</v>
      </c>
      <c r="F153" s="38">
        <v>32.566320824670925</v>
      </c>
      <c r="G153" s="38">
        <v>28.392110669301353</v>
      </c>
      <c r="H153" s="38">
        <v>22.907139792610547</v>
      </c>
      <c r="I153" s="38">
        <v>22.111348188454425</v>
      </c>
      <c r="J153" s="38">
        <v>13.128407992514237</v>
      </c>
      <c r="K153" s="38">
        <v>31.618976985199815</v>
      </c>
      <c r="L153" s="38">
        <v>32.566320824670925</v>
      </c>
      <c r="M153" s="38">
        <v>28.437137426282646</v>
      </c>
      <c r="N153" s="38">
        <v>23.007141609506956</v>
      </c>
      <c r="O153" s="38">
        <v>12.532170149311691</v>
      </c>
      <c r="P153" s="38">
        <v>36.078903854416779</v>
      </c>
      <c r="Q153" s="38">
        <v>2.0871</v>
      </c>
      <c r="R153" s="38" t="s">
        <v>271</v>
      </c>
      <c r="S153" s="38">
        <v>3</v>
      </c>
      <c r="T153" s="38">
        <v>2.9999999999999997E-4</v>
      </c>
      <c r="U153" s="38">
        <v>10.479295658453125</v>
      </c>
      <c r="V153" s="38" t="s">
        <v>271</v>
      </c>
      <c r="W153" s="38">
        <v>10.479295658453125</v>
      </c>
      <c r="X153" s="38" t="s">
        <v>271</v>
      </c>
      <c r="Y153" s="38">
        <v>3.2981974917004799</v>
      </c>
      <c r="Z153" s="38">
        <v>10.555979444797357</v>
      </c>
      <c r="AA153" s="38">
        <v>10.600739674204359</v>
      </c>
      <c r="AB153" s="38" t="s">
        <v>271</v>
      </c>
      <c r="AC153" s="38">
        <v>10.600739674204359</v>
      </c>
      <c r="AD153" s="38" t="s">
        <v>271</v>
      </c>
      <c r="AE153" s="38">
        <v>3.2981974917004799</v>
      </c>
      <c r="AF153" s="38">
        <v>10.679741420966828</v>
      </c>
      <c r="AG153" s="38">
        <v>0.62109999999999999</v>
      </c>
      <c r="AH153" s="38" t="s">
        <v>271</v>
      </c>
      <c r="AI153" s="38">
        <v>0.62109999999999999</v>
      </c>
      <c r="AJ153" s="38" t="s">
        <v>271</v>
      </c>
      <c r="AK153" s="38" t="s">
        <v>271</v>
      </c>
      <c r="AL153" s="38">
        <v>0.62109999999999999</v>
      </c>
      <c r="AM153" s="38">
        <v>20.094041611814628</v>
      </c>
    </row>
    <row r="154" spans="1:39" hidden="1" outlineLevel="1">
      <c r="A154" s="9">
        <v>44896</v>
      </c>
      <c r="B154" s="38">
        <v>21.251028231520539</v>
      </c>
      <c r="C154" s="38">
        <v>21.432759648528986</v>
      </c>
      <c r="D154" s="38">
        <v>12.12694627806416</v>
      </c>
      <c r="E154" s="38">
        <v>31.885647145590564</v>
      </c>
      <c r="F154" s="38">
        <v>32.614773030095378</v>
      </c>
      <c r="G154" s="38">
        <v>29.150854349510691</v>
      </c>
      <c r="H154" s="38">
        <v>23.62725958226876</v>
      </c>
      <c r="I154" s="38">
        <v>21.431917396119509</v>
      </c>
      <c r="J154" s="38">
        <v>12.121670041740547</v>
      </c>
      <c r="K154" s="38">
        <v>31.889158877173703</v>
      </c>
      <c r="L154" s="38">
        <v>32.614773030095378</v>
      </c>
      <c r="M154" s="38">
        <v>29.150854349510691</v>
      </c>
      <c r="N154" s="38">
        <v>23.734721863581974</v>
      </c>
      <c r="O154" s="38">
        <v>27.128417147394472</v>
      </c>
      <c r="P154" s="38">
        <v>42.144989326906526</v>
      </c>
      <c r="Q154" s="38">
        <v>0.01</v>
      </c>
      <c r="R154" s="38" t="s">
        <v>271</v>
      </c>
      <c r="S154" s="38" t="s">
        <v>271</v>
      </c>
      <c r="T154" s="38">
        <v>0.01</v>
      </c>
      <c r="U154" s="38">
        <v>9.7101999593222246</v>
      </c>
      <c r="V154" s="38" t="s">
        <v>271</v>
      </c>
      <c r="W154" s="38">
        <v>9.7101999593222246</v>
      </c>
      <c r="X154" s="38" t="s">
        <v>271</v>
      </c>
      <c r="Y154" s="38">
        <v>19.904634912314144</v>
      </c>
      <c r="Z154" s="38">
        <v>9.1693646018287236</v>
      </c>
      <c r="AA154" s="38">
        <v>9.7137340089632183</v>
      </c>
      <c r="AB154" s="38" t="s">
        <v>271</v>
      </c>
      <c r="AC154" s="38">
        <v>9.7137340089632183</v>
      </c>
      <c r="AD154" s="38" t="s">
        <v>271</v>
      </c>
      <c r="AE154" s="38">
        <v>19.904634912314144</v>
      </c>
      <c r="AF154" s="38">
        <v>9.1654272970325135</v>
      </c>
      <c r="AG154" s="38">
        <v>9.4464000000000006</v>
      </c>
      <c r="AH154" s="38" t="s">
        <v>271</v>
      </c>
      <c r="AI154" s="38">
        <v>9.4464000000000006</v>
      </c>
      <c r="AJ154" s="38" t="s">
        <v>271</v>
      </c>
      <c r="AK154" s="38" t="s">
        <v>271</v>
      </c>
      <c r="AL154" s="38">
        <v>9.4464000000000006</v>
      </c>
      <c r="AM154" s="38">
        <v>21.173810434171198</v>
      </c>
    </row>
    <row r="155" spans="1:39" hidden="1" outlineLevel="1">
      <c r="A155" s="9">
        <v>44927</v>
      </c>
      <c r="B155" s="38">
        <v>20.753466494864583</v>
      </c>
      <c r="C155" s="38">
        <v>20.860989384675552</v>
      </c>
      <c r="D155" s="38">
        <v>11.380614038176738</v>
      </c>
      <c r="E155" s="38">
        <v>32.672311021834297</v>
      </c>
      <c r="F155" s="38">
        <v>33.199454143839375</v>
      </c>
      <c r="G155" s="38">
        <v>32.514231786800025</v>
      </c>
      <c r="H155" s="38">
        <v>24.371241763408317</v>
      </c>
      <c r="I155" s="38">
        <v>20.858819436181971</v>
      </c>
      <c r="J155" s="38">
        <v>11.375239121898717</v>
      </c>
      <c r="K155" s="38">
        <v>32.672227277452258</v>
      </c>
      <c r="L155" s="38">
        <v>33.199373114038231</v>
      </c>
      <c r="M155" s="38">
        <v>32.514231786800025</v>
      </c>
      <c r="N155" s="38">
        <v>24.371241763408317</v>
      </c>
      <c r="O155" s="38">
        <v>44.704006907545164</v>
      </c>
      <c r="P155" s="38">
        <v>44.54125866441251</v>
      </c>
      <c r="Q155" s="38">
        <v>51.861699999999999</v>
      </c>
      <c r="R155" s="38">
        <v>51.861699999999999</v>
      </c>
      <c r="S155" s="38" t="s">
        <v>271</v>
      </c>
      <c r="T155" s="38" t="s">
        <v>271</v>
      </c>
      <c r="U155" s="38">
        <v>10.559448466159749</v>
      </c>
      <c r="V155" s="38" t="s">
        <v>271</v>
      </c>
      <c r="W155" s="38">
        <v>10.559448466159749</v>
      </c>
      <c r="X155" s="38" t="s">
        <v>271</v>
      </c>
      <c r="Y155" s="38">
        <v>18.174282701834251</v>
      </c>
      <c r="Z155" s="38">
        <v>10.433942569489702</v>
      </c>
      <c r="AA155" s="38">
        <v>10.770855556107257</v>
      </c>
      <c r="AB155" s="38" t="s">
        <v>271</v>
      </c>
      <c r="AC155" s="38">
        <v>10.770855556107257</v>
      </c>
      <c r="AD155" s="38" t="s">
        <v>271</v>
      </c>
      <c r="AE155" s="38">
        <v>18.174282701834251</v>
      </c>
      <c r="AF155" s="38">
        <v>10.643922906615979</v>
      </c>
      <c r="AG155" s="38">
        <v>5.1844999999999999</v>
      </c>
      <c r="AH155" s="38" t="s">
        <v>271</v>
      </c>
      <c r="AI155" s="38">
        <v>5.1844999999999999</v>
      </c>
      <c r="AJ155" s="38" t="s">
        <v>271</v>
      </c>
      <c r="AK155" s="38" t="s">
        <v>271</v>
      </c>
      <c r="AL155" s="38">
        <v>5.1844999999999999</v>
      </c>
      <c r="AM155" s="38">
        <v>20.380632829846689</v>
      </c>
    </row>
    <row r="156" spans="1:39">
      <c r="A156" s="9">
        <v>44958</v>
      </c>
      <c r="B156" s="38">
        <v>21.19575859339513</v>
      </c>
      <c r="C156" s="38">
        <v>21.251966450611135</v>
      </c>
      <c r="D156" s="38">
        <v>12.104320309649733</v>
      </c>
      <c r="E156" s="38">
        <v>32.347846287889006</v>
      </c>
      <c r="F156" s="38">
        <v>33.205691656794684</v>
      </c>
      <c r="G156" s="38">
        <v>30.988558992196467</v>
      </c>
      <c r="H156" s="38">
        <v>22.318875571996951</v>
      </c>
      <c r="I156" s="38">
        <v>21.248258173935177</v>
      </c>
      <c r="J156" s="38">
        <v>12.087181284526213</v>
      </c>
      <c r="K156" s="38">
        <v>32.358036443073878</v>
      </c>
      <c r="L156" s="38">
        <v>33.205691656794684</v>
      </c>
      <c r="M156" s="38">
        <v>30.988558992196467</v>
      </c>
      <c r="N156" s="38">
        <v>22.43960233732588</v>
      </c>
      <c r="O156" s="38">
        <v>28.541278921985814</v>
      </c>
      <c r="P156" s="38">
        <v>40.351080557712542</v>
      </c>
      <c r="Q156" s="38">
        <v>5.8597000000000001</v>
      </c>
      <c r="R156" s="38">
        <v>0</v>
      </c>
      <c r="S156" s="38" t="s">
        <v>271</v>
      </c>
      <c r="T156" s="38">
        <v>5.8597999999999999</v>
      </c>
      <c r="U156" s="38">
        <v>11.282076721931368</v>
      </c>
      <c r="V156" s="38" t="s">
        <v>271</v>
      </c>
      <c r="W156" s="38">
        <v>11.282076721931368</v>
      </c>
      <c r="X156" s="38" t="s">
        <v>271</v>
      </c>
      <c r="Y156" s="38">
        <v>17.308299999999999</v>
      </c>
      <c r="Z156" s="38">
        <v>11.231211576100449</v>
      </c>
      <c r="AA156" s="38">
        <v>11.494973464184765</v>
      </c>
      <c r="AB156" s="38" t="s">
        <v>271</v>
      </c>
      <c r="AC156" s="38">
        <v>11.494973464184765</v>
      </c>
      <c r="AD156" s="38" t="s">
        <v>271</v>
      </c>
      <c r="AE156" s="38">
        <v>17.308299999999999</v>
      </c>
      <c r="AF156" s="38">
        <v>11.44477016152346</v>
      </c>
      <c r="AG156" s="38">
        <v>1.8769</v>
      </c>
      <c r="AH156" s="38" t="s">
        <v>271</v>
      </c>
      <c r="AI156" s="38">
        <v>1.8769</v>
      </c>
      <c r="AJ156" s="38" t="s">
        <v>271</v>
      </c>
      <c r="AK156" s="38" t="s">
        <v>271</v>
      </c>
      <c r="AL156" s="38">
        <v>1.8769</v>
      </c>
      <c r="AM156" s="38">
        <v>22.50889875201559</v>
      </c>
    </row>
    <row r="157" spans="1:39">
      <c r="A157" s="9">
        <v>44986</v>
      </c>
      <c r="B157" s="38">
        <v>21.505555634428074</v>
      </c>
      <c r="C157" s="38">
        <v>21.508203007123971</v>
      </c>
      <c r="D157" s="38">
        <v>12.104786060860489</v>
      </c>
      <c r="E157" s="38">
        <v>32.432537728770207</v>
      </c>
      <c r="F157" s="38">
        <v>33.310905243075283</v>
      </c>
      <c r="G157" s="38">
        <v>31.084752184668098</v>
      </c>
      <c r="H157" s="38">
        <v>22.187309327386995</v>
      </c>
      <c r="I157" s="38">
        <v>21.510759695538475</v>
      </c>
      <c r="J157" s="38">
        <v>12.094078206392592</v>
      </c>
      <c r="K157" s="38">
        <v>32.454290247899593</v>
      </c>
      <c r="L157" s="38">
        <v>33.310905255190001</v>
      </c>
      <c r="M157" s="38">
        <v>31.084752184668098</v>
      </c>
      <c r="N157" s="38">
        <v>22.475447493449124</v>
      </c>
      <c r="O157" s="38">
        <v>16.196683975887719</v>
      </c>
      <c r="P157" s="38">
        <v>44.794005323450136</v>
      </c>
      <c r="Q157" s="38">
        <v>0.01</v>
      </c>
      <c r="R157" s="38">
        <v>0</v>
      </c>
      <c r="S157" s="38" t="s">
        <v>271</v>
      </c>
      <c r="T157" s="38">
        <v>0.01</v>
      </c>
      <c r="U157" s="38">
        <v>12.976778010635469</v>
      </c>
      <c r="V157" s="38" t="s">
        <v>271</v>
      </c>
      <c r="W157" s="38">
        <v>12.976778010635469</v>
      </c>
      <c r="X157" s="38" t="s">
        <v>271</v>
      </c>
      <c r="Y157" s="38" t="s">
        <v>271</v>
      </c>
      <c r="Z157" s="38">
        <v>12.976778010635469</v>
      </c>
      <c r="AA157" s="38">
        <v>13.186879444615142</v>
      </c>
      <c r="AB157" s="38" t="s">
        <v>271</v>
      </c>
      <c r="AC157" s="38">
        <v>13.186879444615142</v>
      </c>
      <c r="AD157" s="38" t="s">
        <v>271</v>
      </c>
      <c r="AE157" s="38" t="s">
        <v>271</v>
      </c>
      <c r="AF157" s="38">
        <v>13.186879444615142</v>
      </c>
      <c r="AG157" s="38">
        <v>4.4819000000000004</v>
      </c>
      <c r="AH157" s="38" t="s">
        <v>271</v>
      </c>
      <c r="AI157" s="38">
        <v>4.4819000000000004</v>
      </c>
      <c r="AJ157" s="38" t="s">
        <v>271</v>
      </c>
      <c r="AK157" s="38" t="s">
        <v>271</v>
      </c>
      <c r="AL157" s="38">
        <v>4.4819000000000004</v>
      </c>
      <c r="AM157" s="38">
        <v>23.257426278037581</v>
      </c>
    </row>
    <row r="158" spans="1:39">
      <c r="A158" s="9">
        <v>45017</v>
      </c>
      <c r="B158" s="38">
        <v>21.389944879120399</v>
      </c>
      <c r="C158" s="38">
        <v>21.403507502033083</v>
      </c>
      <c r="D158" s="38">
        <v>11.842470483149524</v>
      </c>
      <c r="E158" s="38">
        <v>32.16069822846508</v>
      </c>
      <c r="F158" s="38">
        <v>32.914087271932097</v>
      </c>
      <c r="G158" s="38">
        <v>31.415060413489133</v>
      </c>
      <c r="H158" s="38">
        <v>22.39644032212227</v>
      </c>
      <c r="I158" s="38">
        <v>21.39759178567455</v>
      </c>
      <c r="J158" s="38">
        <v>11.825315751852788</v>
      </c>
      <c r="K158" s="38">
        <v>32.163321742461704</v>
      </c>
      <c r="L158" s="38">
        <v>32.914087296657129</v>
      </c>
      <c r="M158" s="38">
        <v>31.415060413489133</v>
      </c>
      <c r="N158" s="38">
        <v>22.425710612622368</v>
      </c>
      <c r="O158" s="38">
        <v>40.963080220269404</v>
      </c>
      <c r="P158" s="38">
        <v>47.545268412516322</v>
      </c>
      <c r="Q158" s="38">
        <v>7.9987999999999992</v>
      </c>
      <c r="R158" s="38">
        <v>0</v>
      </c>
      <c r="S158" s="38" t="s">
        <v>271</v>
      </c>
      <c r="T158" s="38">
        <v>8</v>
      </c>
      <c r="U158" s="38">
        <v>15.006710310575706</v>
      </c>
      <c r="V158" s="38" t="s">
        <v>271</v>
      </c>
      <c r="W158" s="38">
        <v>15.006710310575706</v>
      </c>
      <c r="X158" s="38" t="s">
        <v>271</v>
      </c>
      <c r="Y158" s="38">
        <v>20.283710490384944</v>
      </c>
      <c r="Z158" s="38">
        <v>14.66275379674126</v>
      </c>
      <c r="AA158" s="38">
        <v>15.067820023090826</v>
      </c>
      <c r="AB158" s="38" t="s">
        <v>271</v>
      </c>
      <c r="AC158" s="38">
        <v>15.067820023090826</v>
      </c>
      <c r="AD158" s="38" t="s">
        <v>271</v>
      </c>
      <c r="AE158" s="38">
        <v>20.930421738827178</v>
      </c>
      <c r="AF158" s="38">
        <v>14.696626620357847</v>
      </c>
      <c r="AG158" s="38">
        <v>5.3E-3</v>
      </c>
      <c r="AH158" s="38" t="s">
        <v>271</v>
      </c>
      <c r="AI158" s="38">
        <v>5.3E-3</v>
      </c>
      <c r="AJ158" s="38" t="s">
        <v>271</v>
      </c>
      <c r="AK158" s="38">
        <v>0</v>
      </c>
      <c r="AL158" s="38">
        <v>0.01</v>
      </c>
      <c r="AM158" s="38">
        <v>22.566837840061751</v>
      </c>
    </row>
    <row r="159" spans="1:39">
      <c r="A159" s="9">
        <v>45047</v>
      </c>
      <c r="B159" s="38">
        <v>20.341675884186856</v>
      </c>
      <c r="C159" s="38">
        <v>20.431310871400523</v>
      </c>
      <c r="D159" s="38">
        <v>11.203087999728563</v>
      </c>
      <c r="E159" s="38">
        <v>32.309088604688974</v>
      </c>
      <c r="F159" s="38">
        <v>32.987131000514374</v>
      </c>
      <c r="G159" s="38">
        <v>31.942348370381058</v>
      </c>
      <c r="H159" s="38">
        <v>22.079091338990594</v>
      </c>
      <c r="I159" s="38">
        <v>20.426509627923963</v>
      </c>
      <c r="J159" s="38">
        <v>11.188052047453775</v>
      </c>
      <c r="K159" s="38">
        <v>32.314276887032477</v>
      </c>
      <c r="L159" s="38">
        <v>32.987131022467757</v>
      </c>
      <c r="M159" s="38">
        <v>31.942348370381058</v>
      </c>
      <c r="N159" s="38">
        <v>22.151225119438241</v>
      </c>
      <c r="O159" s="38">
        <v>35.951168610980446</v>
      </c>
      <c r="P159" s="38">
        <v>46.378749154746423</v>
      </c>
      <c r="Q159" s="38">
        <v>3.1999999999999997E-3</v>
      </c>
      <c r="R159" s="38">
        <v>21.402899999999999</v>
      </c>
      <c r="S159" s="38" t="s">
        <v>271</v>
      </c>
      <c r="T159" s="38">
        <v>0</v>
      </c>
      <c r="U159" s="38">
        <v>10.91496552486938</v>
      </c>
      <c r="V159" s="38" t="s">
        <v>271</v>
      </c>
      <c r="W159" s="38">
        <v>10.91496552486938</v>
      </c>
      <c r="X159" s="38" t="s">
        <v>271</v>
      </c>
      <c r="Y159" s="38">
        <v>17.933859380335125</v>
      </c>
      <c r="Z159" s="38">
        <v>10.755378871819929</v>
      </c>
      <c r="AA159" s="38">
        <v>10.947541613212865</v>
      </c>
      <c r="AB159" s="38" t="s">
        <v>271</v>
      </c>
      <c r="AC159" s="38">
        <v>10.947541613212865</v>
      </c>
      <c r="AD159" s="38" t="s">
        <v>271</v>
      </c>
      <c r="AE159" s="38">
        <v>17.933859380335125</v>
      </c>
      <c r="AF159" s="38">
        <v>10.788143672306655</v>
      </c>
      <c r="AG159" s="38">
        <v>3</v>
      </c>
      <c r="AH159" s="38" t="s">
        <v>271</v>
      </c>
      <c r="AI159" s="38">
        <v>3</v>
      </c>
      <c r="AJ159" s="38" t="s">
        <v>271</v>
      </c>
      <c r="AK159" s="38" t="s">
        <v>271</v>
      </c>
      <c r="AL159" s="38">
        <v>3</v>
      </c>
      <c r="AM159" s="38">
        <v>19.982869621557281</v>
      </c>
    </row>
    <row r="160" spans="1:39">
      <c r="A160" s="9">
        <v>45078</v>
      </c>
      <c r="B160" s="38">
        <v>19.672457953553774</v>
      </c>
      <c r="C160" s="38">
        <v>19.668103052321015</v>
      </c>
      <c r="D160" s="38">
        <v>10.807599832154271</v>
      </c>
      <c r="E160" s="38">
        <v>31.632091462951429</v>
      </c>
      <c r="F160" s="38">
        <v>32.048019003363258</v>
      </c>
      <c r="G160" s="38">
        <v>31.776093099070785</v>
      </c>
      <c r="H160" s="38">
        <v>22.441440196318002</v>
      </c>
      <c r="I160" s="38">
        <v>19.664236657394113</v>
      </c>
      <c r="J160" s="38">
        <v>10.794186205781962</v>
      </c>
      <c r="K160" s="38">
        <v>31.640784430824034</v>
      </c>
      <c r="L160" s="38">
        <v>32.048019003363258</v>
      </c>
      <c r="M160" s="38">
        <v>31.776093099070785</v>
      </c>
      <c r="N160" s="38">
        <v>22.578325962952299</v>
      </c>
      <c r="O160" s="38">
        <v>30.120865804211221</v>
      </c>
      <c r="P160" s="38">
        <v>46.178584512348259</v>
      </c>
      <c r="Q160" s="38">
        <v>8</v>
      </c>
      <c r="R160" s="38" t="s">
        <v>271</v>
      </c>
      <c r="S160" s="38" t="s">
        <v>271</v>
      </c>
      <c r="T160" s="38">
        <v>8</v>
      </c>
      <c r="U160" s="38">
        <v>16.29018832462247</v>
      </c>
      <c r="V160" s="38" t="s">
        <v>271</v>
      </c>
      <c r="W160" s="38">
        <v>16.29018832462247</v>
      </c>
      <c r="X160" s="38" t="s">
        <v>271</v>
      </c>
      <c r="Y160" s="38">
        <v>20.645353650777363</v>
      </c>
      <c r="Z160" s="38">
        <v>16.275176570741134</v>
      </c>
      <c r="AA160" s="38">
        <v>16.293087872073649</v>
      </c>
      <c r="AB160" s="38" t="s">
        <v>271</v>
      </c>
      <c r="AC160" s="38">
        <v>16.293087872073649</v>
      </c>
      <c r="AD160" s="38" t="s">
        <v>271</v>
      </c>
      <c r="AE160" s="38">
        <v>22.647319250734881</v>
      </c>
      <c r="AF160" s="38">
        <v>16.275176570741134</v>
      </c>
      <c r="AG160" s="38">
        <v>11.5</v>
      </c>
      <c r="AH160" s="38" t="s">
        <v>271</v>
      </c>
      <c r="AI160" s="38">
        <v>11.5</v>
      </c>
      <c r="AJ160" s="38" t="s">
        <v>271</v>
      </c>
      <c r="AK160" s="38">
        <v>11.5</v>
      </c>
      <c r="AL160" s="38" t="s">
        <v>271</v>
      </c>
      <c r="AM160" s="38">
        <v>24.51180065716968</v>
      </c>
    </row>
    <row r="161" spans="1:39">
      <c r="A161" s="9">
        <v>45108</v>
      </c>
      <c r="B161" s="38">
        <v>19.322756683724084</v>
      </c>
      <c r="C161" s="38">
        <v>19.418259589293964</v>
      </c>
      <c r="D161" s="38">
        <v>10.544852009505982</v>
      </c>
      <c r="E161" s="38">
        <v>31.320295816103435</v>
      </c>
      <c r="F161" s="38">
        <v>31.970181564410659</v>
      </c>
      <c r="G161" s="38">
        <v>30.45800480894713</v>
      </c>
      <c r="H161" s="38">
        <v>22.297907451698478</v>
      </c>
      <c r="I161" s="38">
        <v>19.414816350505074</v>
      </c>
      <c r="J161" s="38">
        <v>10.533261169380676</v>
      </c>
      <c r="K161" s="38">
        <v>31.326700766803583</v>
      </c>
      <c r="L161" s="38">
        <v>31.970181576506164</v>
      </c>
      <c r="M161" s="38">
        <v>30.497086605585196</v>
      </c>
      <c r="N161" s="38">
        <v>22.297907451698478</v>
      </c>
      <c r="O161" s="38">
        <v>31.728668164092319</v>
      </c>
      <c r="P161" s="38">
        <v>46.783597675549927</v>
      </c>
      <c r="Q161" s="38">
        <v>2.9998999999999998</v>
      </c>
      <c r="R161" s="38">
        <v>0</v>
      </c>
      <c r="S161" s="38">
        <v>3</v>
      </c>
      <c r="T161" s="38" t="s">
        <v>271</v>
      </c>
      <c r="U161" s="38">
        <v>10.233267835547146</v>
      </c>
      <c r="V161" s="38" t="s">
        <v>271</v>
      </c>
      <c r="W161" s="38">
        <v>10.233267835547146</v>
      </c>
      <c r="X161" s="38" t="s">
        <v>271</v>
      </c>
      <c r="Y161" s="38">
        <v>21.558812345773816</v>
      </c>
      <c r="Z161" s="38">
        <v>9.7895487942455599</v>
      </c>
      <c r="AA161" s="38">
        <v>10.233267835547146</v>
      </c>
      <c r="AB161" s="38" t="s">
        <v>271</v>
      </c>
      <c r="AC161" s="38">
        <v>10.233267835547146</v>
      </c>
      <c r="AD161" s="38" t="s">
        <v>271</v>
      </c>
      <c r="AE161" s="38">
        <v>21.558812345773816</v>
      </c>
      <c r="AF161" s="38">
        <v>9.7895487942455599</v>
      </c>
      <c r="AG161" s="38" t="s">
        <v>271</v>
      </c>
      <c r="AH161" s="38" t="s">
        <v>271</v>
      </c>
      <c r="AI161" s="38" t="s">
        <v>271</v>
      </c>
      <c r="AJ161" s="38" t="s">
        <v>271</v>
      </c>
      <c r="AK161" s="38" t="s">
        <v>271</v>
      </c>
      <c r="AL161" s="38" t="s">
        <v>271</v>
      </c>
      <c r="AM161" s="38">
        <v>24.488620594123304</v>
      </c>
    </row>
    <row r="162" spans="1:39">
      <c r="A162" s="9">
        <v>45139</v>
      </c>
      <c r="B162" s="38">
        <v>19.437593089307899</v>
      </c>
      <c r="C162" s="38">
        <v>19.540911493409677</v>
      </c>
      <c r="D162" s="38">
        <v>10.890011764530092</v>
      </c>
      <c r="E162" s="38">
        <v>30.88652890226691</v>
      </c>
      <c r="F162" s="38">
        <v>31.805277421715775</v>
      </c>
      <c r="G162" s="38">
        <v>28.680008424379487</v>
      </c>
      <c r="H162" s="38">
        <v>22.014999359879553</v>
      </c>
      <c r="I162" s="38">
        <v>19.536966998933668</v>
      </c>
      <c r="J162" s="38">
        <v>10.880650170544964</v>
      </c>
      <c r="K162" s="38">
        <v>30.88652890226691</v>
      </c>
      <c r="L162" s="38">
        <v>31.805277433550437</v>
      </c>
      <c r="M162" s="38">
        <v>28.680008424379487</v>
      </c>
      <c r="N162" s="38">
        <v>22.014999359879553</v>
      </c>
      <c r="O162" s="38">
        <v>45.451160236442107</v>
      </c>
      <c r="P162" s="38">
        <v>45.45164840260837</v>
      </c>
      <c r="Q162" s="38">
        <v>0</v>
      </c>
      <c r="R162" s="38">
        <v>0</v>
      </c>
      <c r="S162" s="38" t="s">
        <v>271</v>
      </c>
      <c r="T162" s="38" t="s">
        <v>271</v>
      </c>
      <c r="U162" s="38">
        <v>9.5043524012247058</v>
      </c>
      <c r="V162" s="38" t="s">
        <v>271</v>
      </c>
      <c r="W162" s="38">
        <v>9.5043524012247058</v>
      </c>
      <c r="X162" s="38" t="s">
        <v>271</v>
      </c>
      <c r="Y162" s="38">
        <v>25.7788</v>
      </c>
      <c r="Z162" s="38">
        <v>9.4008125077289346</v>
      </c>
      <c r="AA162" s="38">
        <v>9.6336835366679221</v>
      </c>
      <c r="AB162" s="38" t="s">
        <v>271</v>
      </c>
      <c r="AC162" s="38">
        <v>9.6336835366679221</v>
      </c>
      <c r="AD162" s="38" t="s">
        <v>271</v>
      </c>
      <c r="AE162" s="38">
        <v>25.7788</v>
      </c>
      <c r="AF162" s="38">
        <v>9.529487562392438</v>
      </c>
      <c r="AG162" s="38">
        <v>0.19059999999999999</v>
      </c>
      <c r="AH162" s="38" t="s">
        <v>271</v>
      </c>
      <c r="AI162" s="38">
        <v>0.19059999999999999</v>
      </c>
      <c r="AJ162" s="38" t="s">
        <v>271</v>
      </c>
      <c r="AK162" s="38" t="s">
        <v>271</v>
      </c>
      <c r="AL162" s="38">
        <v>0.19059999999999999</v>
      </c>
      <c r="AM162" s="38">
        <v>24.910068246370024</v>
      </c>
    </row>
    <row r="163" spans="1:39">
      <c r="A163" s="9">
        <v>45170</v>
      </c>
      <c r="B163" s="38">
        <v>19.509704008416449</v>
      </c>
      <c r="C163" s="38">
        <v>19.744010345365673</v>
      </c>
      <c r="D163" s="38">
        <v>10.948729336367894</v>
      </c>
      <c r="E163" s="38">
        <v>31.189066447719892</v>
      </c>
      <c r="F163" s="38">
        <v>31.854829862434858</v>
      </c>
      <c r="G163" s="38">
        <v>29.358989845727553</v>
      </c>
      <c r="H163" s="38">
        <v>24.871532853829422</v>
      </c>
      <c r="I163" s="38">
        <v>19.741644781129256</v>
      </c>
      <c r="J163" s="38">
        <v>10.942741583477835</v>
      </c>
      <c r="K163" s="38">
        <v>31.189066535423944</v>
      </c>
      <c r="L163" s="38">
        <v>31.854829912594894</v>
      </c>
      <c r="M163" s="38">
        <v>29.358989845727553</v>
      </c>
      <c r="N163" s="38">
        <v>24.871532853829422</v>
      </c>
      <c r="O163" s="38">
        <v>39.577952599569592</v>
      </c>
      <c r="P163" s="38">
        <v>39.57974047173343</v>
      </c>
      <c r="Q163" s="38">
        <v>34.901181818181819</v>
      </c>
      <c r="R163" s="38">
        <v>34.901181818181819</v>
      </c>
      <c r="S163" s="38" t="s">
        <v>271</v>
      </c>
      <c r="T163" s="38" t="s">
        <v>271</v>
      </c>
      <c r="U163" s="38">
        <v>8.6778455777226906</v>
      </c>
      <c r="V163" s="38" t="s">
        <v>271</v>
      </c>
      <c r="W163" s="38">
        <v>8.6778455777226906</v>
      </c>
      <c r="X163" s="38" t="s">
        <v>271</v>
      </c>
      <c r="Y163" s="38">
        <v>17.5945</v>
      </c>
      <c r="Z163" s="38">
        <v>8.6632297676863743</v>
      </c>
      <c r="AA163" s="38">
        <v>8.6761993107266377</v>
      </c>
      <c r="AB163" s="38" t="s">
        <v>271</v>
      </c>
      <c r="AC163" s="38">
        <v>8.6761993107266377</v>
      </c>
      <c r="AD163" s="38" t="s">
        <v>271</v>
      </c>
      <c r="AE163" s="38">
        <v>17.5945</v>
      </c>
      <c r="AF163" s="38">
        <v>8.661499589002652</v>
      </c>
      <c r="AG163" s="38">
        <v>10.029299999999997</v>
      </c>
      <c r="AH163" s="38" t="s">
        <v>271</v>
      </c>
      <c r="AI163" s="38">
        <v>10.029299999999997</v>
      </c>
      <c r="AJ163" s="38" t="s">
        <v>271</v>
      </c>
      <c r="AK163" s="38" t="s">
        <v>271</v>
      </c>
      <c r="AL163" s="38">
        <v>10.029299999999997</v>
      </c>
      <c r="AM163" s="38">
        <v>23.837216856299612</v>
      </c>
    </row>
    <row r="164" spans="1:39">
      <c r="A164" s="9">
        <v>45200</v>
      </c>
      <c r="B164" s="38">
        <v>19.590904117611334</v>
      </c>
      <c r="C164" s="38">
        <v>19.801524968458626</v>
      </c>
      <c r="D164" s="38">
        <v>11.277006291210173</v>
      </c>
      <c r="E164" s="38">
        <v>31.125368016249489</v>
      </c>
      <c r="F164" s="38">
        <v>31.691245823777027</v>
      </c>
      <c r="G164" s="38">
        <v>27.111276446789081</v>
      </c>
      <c r="H164" s="38">
        <v>33.777815923976924</v>
      </c>
      <c r="I164" s="38">
        <v>19.800249499891382</v>
      </c>
      <c r="J164" s="38">
        <v>11.27210726896179</v>
      </c>
      <c r="K164" s="38">
        <v>31.1299007332454</v>
      </c>
      <c r="L164" s="38">
        <v>31.691163836117617</v>
      </c>
      <c r="M164" s="38">
        <v>27.111276446789081</v>
      </c>
      <c r="N164" s="38">
        <v>33.878077342639578</v>
      </c>
      <c r="O164" s="38">
        <v>25.78339869409546</v>
      </c>
      <c r="P164" s="38">
        <v>39.20502375885323</v>
      </c>
      <c r="Q164" s="38">
        <v>13.800860436269023</v>
      </c>
      <c r="R164" s="38">
        <v>48.248891891891887</v>
      </c>
      <c r="S164" s="38" t="s">
        <v>271</v>
      </c>
      <c r="T164" s="38">
        <v>13.45</v>
      </c>
      <c r="U164" s="38">
        <v>9.2512948609159391</v>
      </c>
      <c r="V164" s="38" t="s">
        <v>271</v>
      </c>
      <c r="W164" s="38">
        <v>9.2512948609159391</v>
      </c>
      <c r="X164" s="38" t="s">
        <v>271</v>
      </c>
      <c r="Y164" s="38">
        <v>20.127006885575156</v>
      </c>
      <c r="Z164" s="38">
        <v>9.1723273437180737</v>
      </c>
      <c r="AA164" s="38">
        <v>9.2512948609159391</v>
      </c>
      <c r="AB164" s="38" t="s">
        <v>271</v>
      </c>
      <c r="AC164" s="38">
        <v>9.2512948609159391</v>
      </c>
      <c r="AD164" s="38" t="s">
        <v>271</v>
      </c>
      <c r="AE164" s="38">
        <v>20.127006885575156</v>
      </c>
      <c r="AF164" s="38">
        <v>9.1723273437180737</v>
      </c>
      <c r="AG164" s="38" t="s">
        <v>271</v>
      </c>
      <c r="AH164" s="38" t="s">
        <v>271</v>
      </c>
      <c r="AI164" s="38" t="s">
        <v>271</v>
      </c>
      <c r="AJ164" s="38" t="s">
        <v>271</v>
      </c>
      <c r="AK164" s="38" t="s">
        <v>271</v>
      </c>
      <c r="AL164" s="38" t="s">
        <v>271</v>
      </c>
      <c r="AM164" s="38">
        <v>23.161608970335152</v>
      </c>
    </row>
    <row r="165" spans="1:39">
      <c r="A165" s="9">
        <v>45231</v>
      </c>
      <c r="B165" s="38">
        <v>18.716666762768252</v>
      </c>
      <c r="C165" s="38">
        <v>18.936172244433745</v>
      </c>
      <c r="D165" s="38">
        <v>10.911422103375243</v>
      </c>
      <c r="E165" s="38">
        <v>29.188076799312753</v>
      </c>
      <c r="F165" s="38">
        <v>29.456822131452739</v>
      </c>
      <c r="G165" s="38">
        <v>26.442318024488003</v>
      </c>
      <c r="H165" s="38">
        <v>33.344126844882339</v>
      </c>
      <c r="I165" s="38">
        <v>18.935493842835434</v>
      </c>
      <c r="J165" s="38">
        <v>10.9054408209767</v>
      </c>
      <c r="K165" s="38">
        <v>29.190543413070653</v>
      </c>
      <c r="L165" s="38">
        <v>29.456822451842957</v>
      </c>
      <c r="M165" s="38">
        <v>26.442318024488003</v>
      </c>
      <c r="N165" s="38">
        <v>33.401585475818536</v>
      </c>
      <c r="O165" s="38">
        <v>21.574846489087932</v>
      </c>
      <c r="P165" s="38">
        <v>24.942194018790357</v>
      </c>
      <c r="Q165" s="38">
        <v>0.1062</v>
      </c>
      <c r="R165" s="38">
        <v>37.828899999999997</v>
      </c>
      <c r="S165" s="38" t="s">
        <v>271</v>
      </c>
      <c r="T165" s="38">
        <v>0</v>
      </c>
      <c r="U165" s="38">
        <v>8.5291679814757426</v>
      </c>
      <c r="V165" s="38" t="s">
        <v>271</v>
      </c>
      <c r="W165" s="38">
        <v>8.5291679814757426</v>
      </c>
      <c r="X165" s="38" t="s">
        <v>271</v>
      </c>
      <c r="Y165" s="38">
        <v>12.669980766369047</v>
      </c>
      <c r="Z165" s="38">
        <v>8.5250965202969944</v>
      </c>
      <c r="AA165" s="38">
        <v>8.5291679814757426</v>
      </c>
      <c r="AB165" s="38" t="s">
        <v>271</v>
      </c>
      <c r="AC165" s="38">
        <v>8.5291679814757426</v>
      </c>
      <c r="AD165" s="38" t="s">
        <v>271</v>
      </c>
      <c r="AE165" s="38">
        <v>12.669980766369047</v>
      </c>
      <c r="AF165" s="38">
        <v>8.5250965202969944</v>
      </c>
      <c r="AG165" s="38" t="s">
        <v>271</v>
      </c>
      <c r="AH165" s="38" t="s">
        <v>271</v>
      </c>
      <c r="AI165" s="38" t="s">
        <v>271</v>
      </c>
      <c r="AJ165" s="38" t="s">
        <v>271</v>
      </c>
      <c r="AK165" s="38" t="s">
        <v>271</v>
      </c>
      <c r="AL165" s="38" t="s">
        <v>271</v>
      </c>
      <c r="AM165" s="38">
        <v>23.397941757834829</v>
      </c>
    </row>
    <row r="166" spans="1:39">
      <c r="A166" s="9">
        <v>45261</v>
      </c>
      <c r="B166" s="38">
        <v>18.74315110710878</v>
      </c>
      <c r="C166" s="38">
        <v>18.982386157069971</v>
      </c>
      <c r="D166" s="38">
        <v>11.060722820274709</v>
      </c>
      <c r="E166" s="38">
        <v>29.976211602940964</v>
      </c>
      <c r="F166" s="38">
        <v>30.35224437294724</v>
      </c>
      <c r="G166" s="38">
        <v>26.634264465505947</v>
      </c>
      <c r="H166" s="38">
        <v>33.888039594160539</v>
      </c>
      <c r="I166" s="38">
        <v>18.979714501294577</v>
      </c>
      <c r="J166" s="38">
        <v>11.054243445042912</v>
      </c>
      <c r="K166" s="38">
        <v>29.976211692619124</v>
      </c>
      <c r="L166" s="38">
        <v>30.352244506785912</v>
      </c>
      <c r="M166" s="38">
        <v>26.634264465505947</v>
      </c>
      <c r="N166" s="38">
        <v>33.888039594160539</v>
      </c>
      <c r="O166" s="38">
        <v>38.226084185032697</v>
      </c>
      <c r="P166" s="38">
        <v>38.223111588521597</v>
      </c>
      <c r="Q166" s="38">
        <v>49.758000000000003</v>
      </c>
      <c r="R166" s="38">
        <v>49.758000000000003</v>
      </c>
      <c r="S166" s="38" t="s">
        <v>271</v>
      </c>
      <c r="T166" s="38" t="s">
        <v>271</v>
      </c>
      <c r="U166" s="38">
        <v>8.2506386306792141</v>
      </c>
      <c r="V166" s="38" t="s">
        <v>271</v>
      </c>
      <c r="W166" s="38">
        <v>8.2506386306792141</v>
      </c>
      <c r="X166" s="38" t="s">
        <v>271</v>
      </c>
      <c r="Y166" s="38">
        <v>7.2194316499782323</v>
      </c>
      <c r="Z166" s="38">
        <v>8.2539346482986993</v>
      </c>
      <c r="AA166" s="38">
        <v>8.2506386306792141</v>
      </c>
      <c r="AB166" s="38" t="s">
        <v>271</v>
      </c>
      <c r="AC166" s="38">
        <v>8.2506386306792141</v>
      </c>
      <c r="AD166" s="38" t="s">
        <v>271</v>
      </c>
      <c r="AE166" s="38">
        <v>7.2194316499782323</v>
      </c>
      <c r="AF166" s="38">
        <v>8.2539346482986993</v>
      </c>
      <c r="AG166" s="38" t="s">
        <v>271</v>
      </c>
      <c r="AH166" s="38" t="s">
        <v>271</v>
      </c>
      <c r="AI166" s="38" t="s">
        <v>271</v>
      </c>
      <c r="AJ166" s="38" t="s">
        <v>271</v>
      </c>
      <c r="AK166" s="38" t="s">
        <v>271</v>
      </c>
      <c r="AL166" s="38" t="s">
        <v>271</v>
      </c>
      <c r="AM166" s="38">
        <v>22.851121658817885</v>
      </c>
    </row>
    <row r="167" spans="1:39">
      <c r="A167" s="9">
        <v>45292</v>
      </c>
      <c r="B167" s="38">
        <v>19.033159031342606</v>
      </c>
      <c r="C167" s="38">
        <v>19.208983420023422</v>
      </c>
      <c r="D167" s="38">
        <v>11.21725121069198</v>
      </c>
      <c r="E167" s="38">
        <v>31.003407357279542</v>
      </c>
      <c r="F167" s="38">
        <v>31.16362680278457</v>
      </c>
      <c r="G167" s="38">
        <v>28.72815013304891</v>
      </c>
      <c r="H167" s="38">
        <v>34.598148761413938</v>
      </c>
      <c r="I167" s="38">
        <v>19.204481493526142</v>
      </c>
      <c r="J167" s="38">
        <v>11.207046671729735</v>
      </c>
      <c r="K167" s="38">
        <v>31.003861599411668</v>
      </c>
      <c r="L167" s="38">
        <v>31.163626967322056</v>
      </c>
      <c r="M167" s="38">
        <v>28.72815013304891</v>
      </c>
      <c r="N167" s="38">
        <v>34.607367945781199</v>
      </c>
      <c r="O167" s="38">
        <v>43.802578950090052</v>
      </c>
      <c r="P167" s="38">
        <v>45.279076348824297</v>
      </c>
      <c r="Q167" s="38">
        <v>5.3068</v>
      </c>
      <c r="R167" s="38">
        <v>50.15290000000001</v>
      </c>
      <c r="S167" s="38" t="s">
        <v>271</v>
      </c>
      <c r="T167" s="38">
        <v>5</v>
      </c>
      <c r="U167" s="38">
        <v>10.636682355798305</v>
      </c>
      <c r="V167" s="38" t="s">
        <v>271</v>
      </c>
      <c r="W167" s="38">
        <v>10.636682355798305</v>
      </c>
      <c r="X167" s="38" t="s">
        <v>271</v>
      </c>
      <c r="Y167" s="38">
        <v>20.123821272326474</v>
      </c>
      <c r="Z167" s="38">
        <v>10.592045540471505</v>
      </c>
      <c r="AA167" s="38">
        <v>10.647573225767847</v>
      </c>
      <c r="AB167" s="38" t="s">
        <v>271</v>
      </c>
      <c r="AC167" s="38">
        <v>10.647573225767847</v>
      </c>
      <c r="AD167" s="38" t="s">
        <v>271</v>
      </c>
      <c r="AE167" s="38">
        <v>20.123821272326474</v>
      </c>
      <c r="AF167" s="38">
        <v>10.602931777774669</v>
      </c>
      <c r="AG167" s="38">
        <v>5</v>
      </c>
      <c r="AH167" s="38" t="s">
        <v>271</v>
      </c>
      <c r="AI167" s="38">
        <v>5</v>
      </c>
      <c r="AJ167" s="38" t="s">
        <v>271</v>
      </c>
      <c r="AK167" s="38" t="s">
        <v>271</v>
      </c>
      <c r="AL167" s="38">
        <v>5</v>
      </c>
      <c r="AM167" s="38">
        <v>22.466848393973056</v>
      </c>
    </row>
    <row r="168" spans="1:39">
      <c r="A168" s="9">
        <v>45323</v>
      </c>
      <c r="B168" s="38">
        <v>19.037980685833595</v>
      </c>
      <c r="C168" s="38">
        <v>19.234240830371551</v>
      </c>
      <c r="D168" s="38">
        <v>11.368148735741084</v>
      </c>
      <c r="E168" s="38">
        <v>30.741542878294077</v>
      </c>
      <c r="F168" s="38">
        <v>31.18288357896623</v>
      </c>
      <c r="G168" s="38">
        <v>26.514908044656899</v>
      </c>
      <c r="H168" s="38">
        <v>36.102850714819176</v>
      </c>
      <c r="I168" s="38">
        <v>19.227451525884923</v>
      </c>
      <c r="J168" s="38">
        <v>11.353502730807547</v>
      </c>
      <c r="K168" s="38">
        <v>30.741542886554093</v>
      </c>
      <c r="L168" s="38">
        <v>31.182883590956404</v>
      </c>
      <c r="M168" s="38">
        <v>26.514908044656899</v>
      </c>
      <c r="N168" s="38">
        <v>36.102850714819176</v>
      </c>
      <c r="O168" s="38">
        <v>46.287553109322133</v>
      </c>
      <c r="P168" s="38">
        <v>46.287944854676027</v>
      </c>
      <c r="Q168" s="38">
        <v>0.48749999999999999</v>
      </c>
      <c r="R168" s="38">
        <v>0.48749999999999999</v>
      </c>
      <c r="S168" s="38" t="s">
        <v>271</v>
      </c>
      <c r="T168" s="38" t="s">
        <v>271</v>
      </c>
      <c r="U168" s="38">
        <v>8.4385131240044711</v>
      </c>
      <c r="V168" s="38" t="s">
        <v>271</v>
      </c>
      <c r="W168" s="38">
        <v>8.4385131240044711</v>
      </c>
      <c r="X168" s="38" t="s">
        <v>271</v>
      </c>
      <c r="Y168" s="38">
        <v>17.110700000000001</v>
      </c>
      <c r="Z168" s="38">
        <v>8.3207590483860621</v>
      </c>
      <c r="AA168" s="38">
        <v>8.4545388760418394</v>
      </c>
      <c r="AB168" s="38" t="s">
        <v>271</v>
      </c>
      <c r="AC168" s="38">
        <v>8.4545388760418394</v>
      </c>
      <c r="AD168" s="38" t="s">
        <v>271</v>
      </c>
      <c r="AE168" s="38">
        <v>17.110700000000001</v>
      </c>
      <c r="AF168" s="38">
        <v>8.3366291599352618</v>
      </c>
      <c r="AG168" s="38">
        <v>3</v>
      </c>
      <c r="AH168" s="38" t="s">
        <v>271</v>
      </c>
      <c r="AI168" s="38">
        <v>3</v>
      </c>
      <c r="AJ168" s="38" t="s">
        <v>271</v>
      </c>
      <c r="AK168" s="38" t="s">
        <v>271</v>
      </c>
      <c r="AL168" s="38">
        <v>3</v>
      </c>
      <c r="AM168" s="38">
        <v>22.69099648360579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9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1"/>
    </row>
    <row r="3" spans="1:16" ht="26.25" customHeight="1">
      <c r="A3" s="227" t="s">
        <v>111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</row>
    <row r="4" spans="1:16" ht="12.75" customHeight="1">
      <c r="A4" s="115" t="s">
        <v>186</v>
      </c>
    </row>
    <row r="5" spans="1:16" ht="12.75" customHeight="1">
      <c r="A5" s="12" t="s">
        <v>53</v>
      </c>
    </row>
    <row r="6" spans="1:16" s="18" customFormat="1" ht="15" customHeight="1">
      <c r="A6" s="197" t="s">
        <v>0</v>
      </c>
      <c r="B6" s="186" t="s">
        <v>14</v>
      </c>
      <c r="C6" s="205" t="s">
        <v>2</v>
      </c>
      <c r="D6" s="206"/>
      <c r="E6" s="206"/>
      <c r="F6" s="207"/>
      <c r="G6" s="202" t="s">
        <v>3</v>
      </c>
      <c r="H6" s="203"/>
      <c r="I6" s="203"/>
      <c r="J6" s="203"/>
      <c r="K6" s="203"/>
      <c r="L6" s="203"/>
      <c r="M6" s="203"/>
      <c r="N6" s="203"/>
      <c r="O6" s="203"/>
      <c r="P6" s="204"/>
    </row>
    <row r="7" spans="1:16" s="18" customFormat="1" ht="15" customHeight="1">
      <c r="A7" s="198"/>
      <c r="B7" s="186"/>
      <c r="C7" s="208"/>
      <c r="D7" s="209"/>
      <c r="E7" s="209"/>
      <c r="F7" s="210"/>
      <c r="G7" s="202" t="s">
        <v>8</v>
      </c>
      <c r="H7" s="203"/>
      <c r="I7" s="203"/>
      <c r="J7" s="203"/>
      <c r="K7" s="204"/>
      <c r="L7" s="202" t="s">
        <v>9</v>
      </c>
      <c r="M7" s="203"/>
      <c r="N7" s="203"/>
      <c r="O7" s="203"/>
      <c r="P7" s="204"/>
    </row>
    <row r="8" spans="1:16" s="18" customFormat="1" ht="64.5" customHeight="1">
      <c r="A8" s="199"/>
      <c r="B8" s="186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26"/>
      <c r="B9" s="12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14">
        <v>2</v>
      </c>
      <c r="C10" s="44">
        <v>3</v>
      </c>
      <c r="D10" s="114">
        <v>4</v>
      </c>
      <c r="E10" s="44">
        <v>5</v>
      </c>
      <c r="F10" s="114">
        <v>6</v>
      </c>
      <c r="G10" s="44">
        <v>7</v>
      </c>
      <c r="H10" s="114">
        <v>8</v>
      </c>
      <c r="I10" s="44">
        <v>9</v>
      </c>
      <c r="J10" s="114">
        <v>10</v>
      </c>
      <c r="K10" s="44">
        <v>11</v>
      </c>
      <c r="L10" s="114">
        <v>12</v>
      </c>
      <c r="M10" s="44">
        <v>13</v>
      </c>
      <c r="N10" s="114">
        <v>14</v>
      </c>
      <c r="O10" s="44">
        <v>15</v>
      </c>
      <c r="P10" s="114">
        <v>16</v>
      </c>
    </row>
    <row r="11" spans="1:16" hidden="1" outlineLevel="1">
      <c r="A11" s="9">
        <v>40544</v>
      </c>
      <c r="B11" s="38">
        <v>2.8389750818227939</v>
      </c>
      <c r="C11" s="38">
        <v>3.5230507745677766</v>
      </c>
      <c r="D11" s="38">
        <v>2.3234211602603843</v>
      </c>
      <c r="E11" s="38">
        <v>11.714978548320458</v>
      </c>
      <c r="F11" s="38">
        <v>8.0590606226684489</v>
      </c>
      <c r="G11" s="38">
        <v>2.9623354140920179</v>
      </c>
      <c r="H11" s="38">
        <v>4.1535775141033229</v>
      </c>
      <c r="I11" s="38">
        <v>2.3209099204024861</v>
      </c>
      <c r="J11" s="38">
        <v>12.132964092373145</v>
      </c>
      <c r="K11" s="38">
        <v>9.8637546986316877</v>
      </c>
      <c r="L11" s="38">
        <v>1.8037731994328385</v>
      </c>
      <c r="M11" s="38">
        <v>1.1099778696380396</v>
      </c>
      <c r="N11" s="38">
        <v>2.3575014310762636</v>
      </c>
      <c r="O11" s="38">
        <v>3.573015453632761</v>
      </c>
      <c r="P11" s="38">
        <v>5.35</v>
      </c>
    </row>
    <row r="12" spans="1:16" hidden="1" outlineLevel="1">
      <c r="A12" s="9">
        <v>40575</v>
      </c>
      <c r="B12" s="38">
        <v>2.8842925906622479</v>
      </c>
      <c r="C12" s="38">
        <v>2.673610741617868</v>
      </c>
      <c r="D12" s="38">
        <v>2.5493137678717623</v>
      </c>
      <c r="E12" s="38">
        <v>11.053585679924337</v>
      </c>
      <c r="F12" s="38">
        <v>14.403439018992172</v>
      </c>
      <c r="G12" s="38">
        <v>3.1491450123164841</v>
      </c>
      <c r="H12" s="38">
        <v>3.8019600304725518</v>
      </c>
      <c r="I12" s="38">
        <v>2.5408165175204966</v>
      </c>
      <c r="J12" s="38">
        <v>12.58759912580007</v>
      </c>
      <c r="K12" s="38">
        <v>15.194290452001606</v>
      </c>
      <c r="L12" s="38">
        <v>1.3791477765150797</v>
      </c>
      <c r="M12" s="38">
        <v>0.43544999839720278</v>
      </c>
      <c r="N12" s="38">
        <v>2.670931011900036</v>
      </c>
      <c r="O12" s="38">
        <v>6.6043000000000012</v>
      </c>
      <c r="P12" s="38">
        <v>3.7130999999999998</v>
      </c>
    </row>
    <row r="13" spans="1:16" hidden="1" outlineLevel="1">
      <c r="A13" s="9">
        <v>40603</v>
      </c>
      <c r="B13" s="38">
        <v>2.4776600034679523</v>
      </c>
      <c r="C13" s="38">
        <v>2.9098735068775547</v>
      </c>
      <c r="D13" s="38">
        <v>2.0266858096376708</v>
      </c>
      <c r="E13" s="38">
        <v>11.969411451982804</v>
      </c>
      <c r="F13" s="38">
        <v>9.0179390080328155</v>
      </c>
      <c r="G13" s="38">
        <v>2.5323255774023696</v>
      </c>
      <c r="H13" s="38">
        <v>3.2253032383637943</v>
      </c>
      <c r="I13" s="38">
        <v>2.0043463710107008</v>
      </c>
      <c r="J13" s="38">
        <v>12.776162571727788</v>
      </c>
      <c r="K13" s="38">
        <v>15.995400083099426</v>
      </c>
      <c r="L13" s="38">
        <v>1.9783568603905124</v>
      </c>
      <c r="M13" s="38">
        <v>0.35325655956397178</v>
      </c>
      <c r="N13" s="38">
        <v>2.2517404212303251</v>
      </c>
      <c r="O13" s="38">
        <v>7.0382999999999996</v>
      </c>
      <c r="P13" s="38">
        <v>4.3567999999999998</v>
      </c>
    </row>
    <row r="14" spans="1:16" hidden="1" outlineLevel="1">
      <c r="A14" s="9">
        <v>40634</v>
      </c>
      <c r="B14" s="38">
        <v>2.2608321936071367</v>
      </c>
      <c r="C14" s="38">
        <v>3.18232014017847</v>
      </c>
      <c r="D14" s="38">
        <v>1.7450390824365216</v>
      </c>
      <c r="E14" s="38">
        <v>12.104004266668076</v>
      </c>
      <c r="F14" s="38">
        <v>13.063000000000001</v>
      </c>
      <c r="G14" s="38">
        <v>2.2785095010789038</v>
      </c>
      <c r="H14" s="38">
        <v>3.3149714773123682</v>
      </c>
      <c r="I14" s="38">
        <v>1.7347114993103945</v>
      </c>
      <c r="J14" s="38">
        <v>12.497668725550257</v>
      </c>
      <c r="K14" s="38">
        <v>14.0771</v>
      </c>
      <c r="L14" s="38">
        <v>2.0640249353690399</v>
      </c>
      <c r="M14" s="38">
        <v>2.1369999802333419</v>
      </c>
      <c r="N14" s="38">
        <v>1.8719527820834596</v>
      </c>
      <c r="O14" s="38">
        <v>7.1094999999999988</v>
      </c>
      <c r="P14" s="38">
        <v>7.9625000000000004</v>
      </c>
    </row>
    <row r="15" spans="1:16" hidden="1" outlineLevel="1">
      <c r="A15" s="9">
        <v>40664</v>
      </c>
      <c r="B15" s="38">
        <v>2.8723010390212997</v>
      </c>
      <c r="C15" s="38">
        <v>3.6099652563281763</v>
      </c>
      <c r="D15" s="38">
        <v>2.3052908503878435</v>
      </c>
      <c r="E15" s="38">
        <v>10.696586464176359</v>
      </c>
      <c r="F15" s="38">
        <v>8.7529000000000003</v>
      </c>
      <c r="G15" s="38">
        <v>2.7984328801883804</v>
      </c>
      <c r="H15" s="38">
        <v>3.6917312790339061</v>
      </c>
      <c r="I15" s="38">
        <v>2.2919663008531388</v>
      </c>
      <c r="J15" s="38">
        <v>12.245707597612267</v>
      </c>
      <c r="K15" s="38">
        <v>12.993399999999999</v>
      </c>
      <c r="L15" s="38">
        <v>3.6959695423691259</v>
      </c>
      <c r="M15" s="38">
        <v>2.1368998052066832</v>
      </c>
      <c r="N15" s="38">
        <v>2.4833312838762174</v>
      </c>
      <c r="O15" s="38">
        <v>8.395353236712884</v>
      </c>
      <c r="P15" s="38">
        <v>7.5039999999999996</v>
      </c>
    </row>
    <row r="16" spans="1:16" hidden="1" outlineLevel="1">
      <c r="A16" s="9">
        <v>40695</v>
      </c>
      <c r="B16" s="38">
        <v>3.3820828499835325</v>
      </c>
      <c r="C16" s="38">
        <v>3.7965277316964512</v>
      </c>
      <c r="D16" s="38">
        <v>2.9053156857959967</v>
      </c>
      <c r="E16" s="38">
        <v>9.3626874538649485</v>
      </c>
      <c r="F16" s="38">
        <v>11.579700000000001</v>
      </c>
      <c r="G16" s="38">
        <v>3.4367397556598771</v>
      </c>
      <c r="H16" s="38">
        <v>3.9508991264841229</v>
      </c>
      <c r="I16" s="38">
        <v>2.9463519602178994</v>
      </c>
      <c r="J16" s="38">
        <v>10.822772014820405</v>
      </c>
      <c r="K16" s="38">
        <v>14.729100000000001</v>
      </c>
      <c r="L16" s="38">
        <v>2.7749900023895542</v>
      </c>
      <c r="M16" s="38">
        <v>1.3697549201622172</v>
      </c>
      <c r="N16" s="38">
        <v>2.4148567626253548</v>
      </c>
      <c r="O16" s="38">
        <v>5.1432988510552438</v>
      </c>
      <c r="P16" s="38">
        <v>7.4459</v>
      </c>
    </row>
    <row r="17" spans="1:16" hidden="1" outlineLevel="1">
      <c r="A17" s="9">
        <v>40725</v>
      </c>
      <c r="B17" s="38">
        <v>3.1396071482917263</v>
      </c>
      <c r="C17" s="38">
        <v>3.9012278174127899</v>
      </c>
      <c r="D17" s="38">
        <v>2.6737969430493078</v>
      </c>
      <c r="E17" s="38">
        <v>11.964914751313225</v>
      </c>
      <c r="F17" s="38">
        <v>10.934686954779353</v>
      </c>
      <c r="G17" s="38">
        <v>3.1765603631255659</v>
      </c>
      <c r="H17" s="38">
        <v>4.058737658362392</v>
      </c>
      <c r="I17" s="38">
        <v>2.675072869751753</v>
      </c>
      <c r="J17" s="38">
        <v>12.350964896107348</v>
      </c>
      <c r="K17" s="38">
        <v>11.475541508998868</v>
      </c>
      <c r="L17" s="38">
        <v>2.4891488381811318</v>
      </c>
      <c r="M17" s="38">
        <v>1.7440999476455736</v>
      </c>
      <c r="N17" s="38">
        <v>2.6490838292799994</v>
      </c>
      <c r="O17" s="38">
        <v>6.3474868077956232</v>
      </c>
      <c r="P17" s="38">
        <v>5.4592000000000001</v>
      </c>
    </row>
    <row r="18" spans="1:16" hidden="1" outlineLevel="1">
      <c r="A18" s="9">
        <v>40756</v>
      </c>
      <c r="B18" s="38">
        <v>4.0130434631368148</v>
      </c>
      <c r="C18" s="38">
        <v>3.7816440263958078</v>
      </c>
      <c r="D18" s="38">
        <v>3.6549689100266738</v>
      </c>
      <c r="E18" s="38">
        <v>9.7999871207265343</v>
      </c>
      <c r="F18" s="38">
        <v>11.3431</v>
      </c>
      <c r="G18" s="38">
        <v>4.0119360282281988</v>
      </c>
      <c r="H18" s="38">
        <v>4.0631275703905994</v>
      </c>
      <c r="I18" s="38">
        <v>3.7366815036679601</v>
      </c>
      <c r="J18" s="38">
        <v>11.054652430806442</v>
      </c>
      <c r="K18" s="38">
        <v>20.625900000000001</v>
      </c>
      <c r="L18" s="38">
        <v>4.0218572057044835</v>
      </c>
      <c r="M18" s="38">
        <v>2.1614539412518985</v>
      </c>
      <c r="N18" s="38">
        <v>2.5193701254937459</v>
      </c>
      <c r="O18" s="38">
        <v>9.3266987058232864</v>
      </c>
      <c r="P18" s="38">
        <v>5.6989999999999998</v>
      </c>
    </row>
    <row r="19" spans="1:16" hidden="1" outlineLevel="1">
      <c r="A19" s="9">
        <v>40787</v>
      </c>
      <c r="B19" s="38">
        <v>4.8584286417685227</v>
      </c>
      <c r="C19" s="38">
        <v>4.2596516108298577</v>
      </c>
      <c r="D19" s="38">
        <v>4.7699590999299595</v>
      </c>
      <c r="E19" s="38">
        <v>9.1893532306437482</v>
      </c>
      <c r="F19" s="38">
        <v>7.5265000000000004</v>
      </c>
      <c r="G19" s="38">
        <v>5.0279159805834501</v>
      </c>
      <c r="H19" s="38">
        <v>4.4600540242519973</v>
      </c>
      <c r="I19" s="38">
        <v>4.9369228582959277</v>
      </c>
      <c r="J19" s="38">
        <v>12.554832114704112</v>
      </c>
      <c r="K19" s="38">
        <v>10.320900000000002</v>
      </c>
      <c r="L19" s="38">
        <v>3.0540224046416884</v>
      </c>
      <c r="M19" s="38">
        <v>2.1937564409802008</v>
      </c>
      <c r="N19" s="38">
        <v>2.2646589746132983</v>
      </c>
      <c r="O19" s="38">
        <v>5.168099364280522</v>
      </c>
      <c r="P19" s="38">
        <v>5.7016999999999998</v>
      </c>
    </row>
    <row r="20" spans="1:16" hidden="1" outlineLevel="1">
      <c r="A20" s="9">
        <v>40817</v>
      </c>
      <c r="B20" s="38">
        <v>9.1747469035640954</v>
      </c>
      <c r="C20" s="38">
        <v>4.5818320784144371</v>
      </c>
      <c r="D20" s="38">
        <v>10.215474385064443</v>
      </c>
      <c r="E20" s="38">
        <v>9.1663910125254926</v>
      </c>
      <c r="F20" s="38">
        <v>12.953340199479127</v>
      </c>
      <c r="G20" s="38">
        <v>9.7212828518433696</v>
      </c>
      <c r="H20" s="38">
        <v>4.9329355263315096</v>
      </c>
      <c r="I20" s="38">
        <v>10.685460942921596</v>
      </c>
      <c r="J20" s="38">
        <v>11.190665553658578</v>
      </c>
      <c r="K20" s="38">
        <v>13.0032</v>
      </c>
      <c r="L20" s="38">
        <v>3.6226747748455002</v>
      </c>
      <c r="M20" s="38">
        <v>2.5912838409165673</v>
      </c>
      <c r="N20" s="38">
        <v>3.5945047125996301</v>
      </c>
      <c r="O20" s="38">
        <v>6.6738300619654964</v>
      </c>
      <c r="P20" s="38">
        <v>1.8749057339835209</v>
      </c>
    </row>
    <row r="21" spans="1:16" hidden="1" outlineLevel="1">
      <c r="A21" s="9">
        <v>40848</v>
      </c>
      <c r="B21" s="38">
        <v>9.2837902586166603</v>
      </c>
      <c r="C21" s="38">
        <v>5.9840578240342408</v>
      </c>
      <c r="D21" s="38">
        <v>9.9770737628319583</v>
      </c>
      <c r="E21" s="38">
        <v>11.802341099142055</v>
      </c>
      <c r="F21" s="38">
        <v>12.108131074396759</v>
      </c>
      <c r="G21" s="38">
        <v>9.7660242736921372</v>
      </c>
      <c r="H21" s="38">
        <v>6.8524239868439185</v>
      </c>
      <c r="I21" s="38">
        <v>10.278049576822424</v>
      </c>
      <c r="J21" s="38">
        <v>12.080124582029569</v>
      </c>
      <c r="K21" s="38">
        <v>14.325970839035294</v>
      </c>
      <c r="L21" s="38">
        <v>3.0667616521605199</v>
      </c>
      <c r="M21" s="38">
        <v>1.6973072829393909</v>
      </c>
      <c r="N21" s="38">
        <v>3.9494623003145799</v>
      </c>
      <c r="O21" s="38">
        <v>6.7115886555229691</v>
      </c>
      <c r="P21" s="38">
        <v>6.1615999999999991</v>
      </c>
    </row>
    <row r="22" spans="1:16" hidden="1" outlineLevel="1">
      <c r="A22" s="9">
        <v>40878</v>
      </c>
      <c r="B22" s="38">
        <v>6.5358025699208273</v>
      </c>
      <c r="C22" s="38">
        <v>4.9457675162297123</v>
      </c>
      <c r="D22" s="38">
        <v>6.6061825292233554</v>
      </c>
      <c r="E22" s="38">
        <v>11.321731053718219</v>
      </c>
      <c r="F22" s="38">
        <v>10.477919577460321</v>
      </c>
      <c r="G22" s="38">
        <v>7.0906887490687271</v>
      </c>
      <c r="H22" s="38">
        <v>6.694979976661978</v>
      </c>
      <c r="I22" s="38">
        <v>6.818260315932994</v>
      </c>
      <c r="J22" s="38">
        <v>12.913521015418569</v>
      </c>
      <c r="K22" s="38">
        <v>10.780589312540041</v>
      </c>
      <c r="L22" s="38">
        <v>3.1274560904889723</v>
      </c>
      <c r="M22" s="38">
        <v>0.91074791509460074</v>
      </c>
      <c r="N22" s="38">
        <v>4.1040034608231579</v>
      </c>
      <c r="O22" s="38">
        <v>8.2062990374598073</v>
      </c>
      <c r="P22" s="38">
        <v>7.6870000000000012</v>
      </c>
    </row>
    <row r="23" spans="1:16" hidden="1" outlineLevel="1">
      <c r="A23" s="9">
        <v>40909</v>
      </c>
      <c r="B23" s="38">
        <v>4.7668024207240745</v>
      </c>
      <c r="C23" s="38">
        <v>4.3326092193417356</v>
      </c>
      <c r="D23" s="38">
        <v>4.5155467610292286</v>
      </c>
      <c r="E23" s="38">
        <v>13.976327328148828</v>
      </c>
      <c r="F23" s="38">
        <v>15.96786492299686</v>
      </c>
      <c r="G23" s="38">
        <v>5.095223086035463</v>
      </c>
      <c r="H23" s="38">
        <v>5.7494527229198757</v>
      </c>
      <c r="I23" s="38">
        <v>4.541643421142969</v>
      </c>
      <c r="J23" s="38">
        <v>14.561273963969208</v>
      </c>
      <c r="K23" s="38">
        <v>16.551764892123959</v>
      </c>
      <c r="L23" s="38">
        <v>2.5333219422886324</v>
      </c>
      <c r="M23" s="38">
        <v>0.87039699634151591</v>
      </c>
      <c r="N23" s="38">
        <v>4.2165451918047783</v>
      </c>
      <c r="O23" s="38">
        <v>6.9059837766035148</v>
      </c>
      <c r="P23" s="38">
        <v>8.3245000000000005</v>
      </c>
    </row>
    <row r="24" spans="1:16" hidden="1" outlineLevel="1">
      <c r="A24" s="9">
        <v>40940</v>
      </c>
      <c r="B24" s="38">
        <v>5.7931974912339177</v>
      </c>
      <c r="C24" s="38">
        <v>4.9507089617029036</v>
      </c>
      <c r="D24" s="38">
        <v>5.7831309139110818</v>
      </c>
      <c r="E24" s="38">
        <v>9.6033362979625245</v>
      </c>
      <c r="F24" s="38">
        <v>14.742800000000001</v>
      </c>
      <c r="G24" s="38">
        <v>5.9136157027812137</v>
      </c>
      <c r="H24" s="38">
        <v>5.4006961628380283</v>
      </c>
      <c r="I24" s="38">
        <v>5.8117303573098473</v>
      </c>
      <c r="J24" s="38">
        <v>12.636506471843585</v>
      </c>
      <c r="K24" s="38">
        <v>15.557499999999999</v>
      </c>
      <c r="L24" s="38">
        <v>4.659846526741509</v>
      </c>
      <c r="M24" s="38">
        <v>2.7719846448668926</v>
      </c>
      <c r="N24" s="38">
        <v>5.4016494399729957</v>
      </c>
      <c r="O24" s="38">
        <v>5.7854000000000001</v>
      </c>
      <c r="P24" s="38">
        <v>7.0659000000000001</v>
      </c>
    </row>
    <row r="25" spans="1:16" hidden="1" outlineLevel="1">
      <c r="A25" s="9">
        <v>40969</v>
      </c>
      <c r="B25" s="38">
        <v>4.2254549879035439</v>
      </c>
      <c r="C25" s="38">
        <v>4.0235850078537787</v>
      </c>
      <c r="D25" s="38">
        <v>4.3670230948315059</v>
      </c>
      <c r="E25" s="38">
        <v>2.4901790310444283</v>
      </c>
      <c r="F25" s="38">
        <v>13.386073334435993</v>
      </c>
      <c r="G25" s="38">
        <v>4.9243629435711123</v>
      </c>
      <c r="H25" s="38">
        <v>4.9061562491546189</v>
      </c>
      <c r="I25" s="38">
        <v>4.6868060847754354</v>
      </c>
      <c r="J25" s="38">
        <v>13.314063198814013</v>
      </c>
      <c r="K25" s="38">
        <v>17.162689387243685</v>
      </c>
      <c r="L25" s="38">
        <v>1.517398918741991</v>
      </c>
      <c r="M25" s="38">
        <v>1.3283417825635704</v>
      </c>
      <c r="N25" s="38">
        <v>2.2740528763042831</v>
      </c>
      <c r="O25" s="38">
        <v>0.28270000000000001</v>
      </c>
      <c r="P25" s="38">
        <v>5.3589000000000002</v>
      </c>
    </row>
    <row r="26" spans="1:16" hidden="1" outlineLevel="1">
      <c r="A26" s="9">
        <v>41000</v>
      </c>
      <c r="B26" s="38">
        <v>3.91430068043144</v>
      </c>
      <c r="C26" s="38">
        <v>4.2853871504359171</v>
      </c>
      <c r="D26" s="38">
        <v>3.4959491063386792</v>
      </c>
      <c r="E26" s="38">
        <v>7.3678343553999879</v>
      </c>
      <c r="F26" s="38">
        <v>14.00874003945346</v>
      </c>
      <c r="G26" s="38">
        <v>4.1705131503229671</v>
      </c>
      <c r="H26" s="38">
        <v>5.1082825928656099</v>
      </c>
      <c r="I26" s="38">
        <v>3.6294536332963769</v>
      </c>
      <c r="J26" s="38">
        <v>12.69865975148209</v>
      </c>
      <c r="K26" s="38">
        <v>17.044184549325394</v>
      </c>
      <c r="L26" s="38">
        <v>2.5427026353636428</v>
      </c>
      <c r="M26" s="38">
        <v>0.93466948186950671</v>
      </c>
      <c r="N26" s="38">
        <v>2.4315899947053636</v>
      </c>
      <c r="O26" s="38">
        <v>4.6555027497592301</v>
      </c>
      <c r="P26" s="38">
        <v>8.8920999999999992</v>
      </c>
    </row>
    <row r="27" spans="1:16" hidden="1" outlineLevel="1">
      <c r="A27" s="9">
        <v>41030</v>
      </c>
      <c r="B27" s="38">
        <v>4.4287193872237784</v>
      </c>
      <c r="C27" s="38">
        <v>4.1665999761013053</v>
      </c>
      <c r="D27" s="38">
        <v>4.2010362049027901</v>
      </c>
      <c r="E27" s="38">
        <v>9.4549090021952846</v>
      </c>
      <c r="F27" s="38">
        <v>17.824000000000002</v>
      </c>
      <c r="G27" s="38">
        <v>4.6401500522196875</v>
      </c>
      <c r="H27" s="38">
        <v>5.2441172066511479</v>
      </c>
      <c r="I27" s="38">
        <v>4.1964626075401315</v>
      </c>
      <c r="J27" s="38">
        <v>9.6189282488317573</v>
      </c>
      <c r="K27" s="38">
        <v>18.064599999999999</v>
      </c>
      <c r="L27" s="38">
        <v>2.3240935678026853</v>
      </c>
      <c r="M27" s="38">
        <v>0.82380849225937736</v>
      </c>
      <c r="N27" s="38">
        <v>4.2884646972544846</v>
      </c>
      <c r="O27" s="38">
        <v>6.5334000000000003</v>
      </c>
      <c r="P27" s="38">
        <v>8.7782999999999998</v>
      </c>
    </row>
    <row r="28" spans="1:16" hidden="1" outlineLevel="1">
      <c r="A28" s="9">
        <v>41061</v>
      </c>
      <c r="B28" s="38">
        <v>9.6964835158899554</v>
      </c>
      <c r="C28" s="38">
        <v>4.3358514433156898</v>
      </c>
      <c r="D28" s="38">
        <v>10.933163827536537</v>
      </c>
      <c r="E28" s="38">
        <v>13.85564199286647</v>
      </c>
      <c r="F28" s="38">
        <v>13.6549</v>
      </c>
      <c r="G28" s="38">
        <v>10.823628425680614</v>
      </c>
      <c r="H28" s="38">
        <v>6.7062067501927736</v>
      </c>
      <c r="I28" s="38">
        <v>11.292483695476649</v>
      </c>
      <c r="J28" s="38">
        <v>15.752326856752559</v>
      </c>
      <c r="K28" s="38">
        <v>17.069700000000001</v>
      </c>
      <c r="L28" s="38">
        <v>2.4040265399076048</v>
      </c>
      <c r="M28" s="38">
        <v>1.0178450045271035</v>
      </c>
      <c r="N28" s="38">
        <v>4.5534715102569399</v>
      </c>
      <c r="O28" s="38">
        <v>6.1180000000000003</v>
      </c>
      <c r="P28" s="38">
        <v>6.0090000000000012</v>
      </c>
    </row>
    <row r="29" spans="1:16" hidden="1" outlineLevel="1">
      <c r="A29" s="9">
        <v>41091</v>
      </c>
      <c r="B29" s="38">
        <v>9.892530866993912</v>
      </c>
      <c r="C29" s="38">
        <v>5.1505941567182276</v>
      </c>
      <c r="D29" s="38">
        <v>11.087528603321305</v>
      </c>
      <c r="E29" s="38">
        <v>5.6558797088207928</v>
      </c>
      <c r="F29" s="38">
        <v>17.2379</v>
      </c>
      <c r="G29" s="38">
        <v>10.990259790062598</v>
      </c>
      <c r="H29" s="38">
        <v>7.0673436789448036</v>
      </c>
      <c r="I29" s="38">
        <v>11.433628292364082</v>
      </c>
      <c r="J29" s="38">
        <v>15.937623315218472</v>
      </c>
      <c r="K29" s="38">
        <v>17.3431</v>
      </c>
      <c r="L29" s="38">
        <v>2.4728296904596268</v>
      </c>
      <c r="M29" s="38">
        <v>1.7328109259339721</v>
      </c>
      <c r="N29" s="38">
        <v>4.6114501146392977</v>
      </c>
      <c r="O29" s="38">
        <v>1.0575000000000001</v>
      </c>
      <c r="P29" s="38">
        <v>0.30520000000000003</v>
      </c>
    </row>
    <row r="30" spans="1:16" hidden="1" outlineLevel="1">
      <c r="A30" s="9">
        <v>41122</v>
      </c>
      <c r="B30" s="38">
        <v>11.593505450293968</v>
      </c>
      <c r="C30" s="38">
        <v>4.8246191709503572</v>
      </c>
      <c r="D30" s="38">
        <v>13.166275472259994</v>
      </c>
      <c r="E30" s="38">
        <v>8.7160308168826148</v>
      </c>
      <c r="F30" s="38">
        <v>16.043399999999998</v>
      </c>
      <c r="G30" s="38">
        <v>12.756384625329643</v>
      </c>
      <c r="H30" s="38">
        <v>6.9506334029380898</v>
      </c>
      <c r="I30" s="38">
        <v>13.539153405098617</v>
      </c>
      <c r="J30" s="38">
        <v>14.904073005574036</v>
      </c>
      <c r="K30" s="38">
        <v>17.090599999999998</v>
      </c>
      <c r="L30" s="38">
        <v>2.107644489767166</v>
      </c>
      <c r="M30" s="38">
        <v>1.1762004497351293</v>
      </c>
      <c r="N30" s="38">
        <v>3.6374874385265961</v>
      </c>
      <c r="O30" s="38">
        <v>2.9819</v>
      </c>
      <c r="P30" s="38">
        <v>6.9759000000000002</v>
      </c>
    </row>
    <row r="31" spans="1:16" hidden="1" outlineLevel="1">
      <c r="A31" s="9">
        <v>41153</v>
      </c>
      <c r="B31" s="38">
        <v>9.8743670130813364</v>
      </c>
      <c r="C31" s="38">
        <v>4.0420794364496206</v>
      </c>
      <c r="D31" s="38">
        <v>11.244041471525874</v>
      </c>
      <c r="E31" s="38">
        <v>14.450820458070121</v>
      </c>
      <c r="F31" s="38">
        <v>20.089400000000001</v>
      </c>
      <c r="G31" s="38">
        <v>11.024836586627933</v>
      </c>
      <c r="H31" s="38">
        <v>5.9114771353573463</v>
      </c>
      <c r="I31" s="38">
        <v>11.6803030398112</v>
      </c>
      <c r="J31" s="38">
        <v>18.897396863146461</v>
      </c>
      <c r="K31" s="38">
        <v>20.137799999999999</v>
      </c>
      <c r="L31" s="38">
        <v>2.2788396069108043</v>
      </c>
      <c r="M31" s="38">
        <v>1.2605641863929533</v>
      </c>
      <c r="N31" s="38">
        <v>3.3545117758052254</v>
      </c>
      <c r="O31" s="38">
        <v>7.6455000000000002</v>
      </c>
      <c r="P31" s="38">
        <v>6.2202000000000002</v>
      </c>
    </row>
    <row r="32" spans="1:16" hidden="1" outlineLevel="1">
      <c r="A32" s="9">
        <v>41183</v>
      </c>
      <c r="B32" s="38">
        <v>15.879868514717742</v>
      </c>
      <c r="C32" s="38">
        <v>6.6327630799782167</v>
      </c>
      <c r="D32" s="38">
        <v>17.931997845601192</v>
      </c>
      <c r="E32" s="38">
        <v>13.580198629839035</v>
      </c>
      <c r="F32" s="38">
        <v>14.76524765773641</v>
      </c>
      <c r="G32" s="38">
        <v>17.364371848213892</v>
      </c>
      <c r="H32" s="38">
        <v>9.7582547599060483</v>
      </c>
      <c r="I32" s="38">
        <v>18.453309940889465</v>
      </c>
      <c r="J32" s="38">
        <v>16.849089776831285</v>
      </c>
      <c r="K32" s="38">
        <v>15.453521944016282</v>
      </c>
      <c r="L32" s="38">
        <v>3.5747568591970174</v>
      </c>
      <c r="M32" s="38">
        <v>1.2025427331928789</v>
      </c>
      <c r="N32" s="38">
        <v>5.2453495561152899</v>
      </c>
      <c r="O32" s="38">
        <v>9.6483000000000008</v>
      </c>
      <c r="P32" s="38">
        <v>6.1051000000000002</v>
      </c>
    </row>
    <row r="33" spans="1:16" hidden="1" outlineLevel="1">
      <c r="A33" s="9">
        <v>41214</v>
      </c>
      <c r="B33" s="38">
        <v>16.898950066106192</v>
      </c>
      <c r="C33" s="38">
        <v>6.6129086079430088</v>
      </c>
      <c r="D33" s="38">
        <v>19.028040602576283</v>
      </c>
      <c r="E33" s="38">
        <v>14.55303417062712</v>
      </c>
      <c r="F33" s="38">
        <v>12.843732350093541</v>
      </c>
      <c r="G33" s="38">
        <v>18.487690989476434</v>
      </c>
      <c r="H33" s="38">
        <v>9.3852999265275017</v>
      </c>
      <c r="I33" s="38">
        <v>19.854940004335131</v>
      </c>
      <c r="J33" s="38">
        <v>16.416955745835885</v>
      </c>
      <c r="K33" s="38">
        <v>13.130883333399405</v>
      </c>
      <c r="L33" s="38">
        <v>2.4533584019409411</v>
      </c>
      <c r="M33" s="38">
        <v>1.1701094665527696</v>
      </c>
      <c r="N33" s="38">
        <v>3.5826852255008128</v>
      </c>
      <c r="O33" s="38">
        <v>6.4473905159687552</v>
      </c>
      <c r="P33" s="38">
        <v>6.5</v>
      </c>
    </row>
    <row r="34" spans="1:16" hidden="1" outlineLevel="1">
      <c r="A34" s="9">
        <v>41244</v>
      </c>
      <c r="B34" s="38">
        <v>7.955751588565259</v>
      </c>
      <c r="C34" s="38">
        <v>3.0083014646409669</v>
      </c>
      <c r="D34" s="38">
        <v>10.068890891362537</v>
      </c>
      <c r="E34" s="38">
        <v>14.343424858629888</v>
      </c>
      <c r="F34" s="38">
        <v>13.309100000000001</v>
      </c>
      <c r="G34" s="38">
        <v>10.436325529346652</v>
      </c>
      <c r="H34" s="38">
        <v>8.9181445428974602</v>
      </c>
      <c r="I34" s="38">
        <v>10.338828929557057</v>
      </c>
      <c r="J34" s="38">
        <v>18.093431836555311</v>
      </c>
      <c r="K34" s="38">
        <v>13.362299999999999</v>
      </c>
      <c r="L34" s="38">
        <v>1.4356618772008334</v>
      </c>
      <c r="M34" s="38">
        <v>0.34080495619867635</v>
      </c>
      <c r="N34" s="38">
        <v>5.6527972228111167</v>
      </c>
      <c r="O34" s="38">
        <v>7.9454000000000002</v>
      </c>
      <c r="P34" s="38">
        <v>7</v>
      </c>
    </row>
    <row r="35" spans="1:16" hidden="1" outlineLevel="1">
      <c r="A35" s="9">
        <v>41275</v>
      </c>
      <c r="B35" s="38">
        <v>6.2638278554908124</v>
      </c>
      <c r="C35" s="38">
        <v>5.2695090887537006</v>
      </c>
      <c r="D35" s="38">
        <v>5.9455477631775953</v>
      </c>
      <c r="E35" s="38">
        <v>15.809542824392587</v>
      </c>
      <c r="F35" s="38">
        <v>7.7218999999999998</v>
      </c>
      <c r="G35" s="38">
        <v>6.5191112792166797</v>
      </c>
      <c r="H35" s="38">
        <v>6.215613750028532</v>
      </c>
      <c r="I35" s="38">
        <v>6.073785269541859</v>
      </c>
      <c r="J35" s="38">
        <v>18.633359204398388</v>
      </c>
      <c r="K35" s="38">
        <v>7.7367999999999997</v>
      </c>
      <c r="L35" s="38">
        <v>3.6000848678279653</v>
      </c>
      <c r="M35" s="38">
        <v>1.9147188105319237</v>
      </c>
      <c r="N35" s="38">
        <v>3.7846175009531646</v>
      </c>
      <c r="O35" s="38">
        <v>8.5244999999999997</v>
      </c>
      <c r="P35" s="38">
        <v>5.3395999999999999</v>
      </c>
    </row>
    <row r="36" spans="1:16" hidden="1" outlineLevel="1">
      <c r="A36" s="9">
        <v>41306</v>
      </c>
      <c r="B36" s="38">
        <v>4.3708707795982944</v>
      </c>
      <c r="C36" s="38">
        <v>5.4638204363001366</v>
      </c>
      <c r="D36" s="38">
        <v>3.7943565010960878</v>
      </c>
      <c r="E36" s="38">
        <v>10.759869285392465</v>
      </c>
      <c r="F36" s="38">
        <v>16.879100000000001</v>
      </c>
      <c r="G36" s="38">
        <v>4.4981010487631066</v>
      </c>
      <c r="H36" s="38">
        <v>6.3852498990692022</v>
      </c>
      <c r="I36" s="38">
        <v>3.8282320906890099</v>
      </c>
      <c r="J36" s="38">
        <v>13.058065770916091</v>
      </c>
      <c r="K36" s="38">
        <v>16.879100000000001</v>
      </c>
      <c r="L36" s="38">
        <v>3.23564953348221</v>
      </c>
      <c r="M36" s="38">
        <v>2.2108908525808917</v>
      </c>
      <c r="N36" s="38">
        <v>3.3090567401693156</v>
      </c>
      <c r="O36" s="38">
        <v>6.2515000000000001</v>
      </c>
      <c r="P36" s="38" t="s">
        <v>271</v>
      </c>
    </row>
    <row r="37" spans="1:16" hidden="1" outlineLevel="1">
      <c r="A37" s="9">
        <v>41334</v>
      </c>
      <c r="B37" s="38">
        <v>4.3846784021007466</v>
      </c>
      <c r="C37" s="38">
        <v>5.4854738822714122</v>
      </c>
      <c r="D37" s="38">
        <v>3.5800364538578839</v>
      </c>
      <c r="E37" s="38">
        <v>7.0209948404097116</v>
      </c>
      <c r="F37" s="38">
        <v>20.599499999999995</v>
      </c>
      <c r="G37" s="38">
        <v>4.6315590669846127</v>
      </c>
      <c r="H37" s="38">
        <v>6.078889778797131</v>
      </c>
      <c r="I37" s="38">
        <v>3.5532817492188098</v>
      </c>
      <c r="J37" s="38">
        <v>14.934062068360777</v>
      </c>
      <c r="K37" s="38">
        <v>21.8035</v>
      </c>
      <c r="L37" s="38">
        <v>2.8604954614825124</v>
      </c>
      <c r="M37" s="38">
        <v>3.0310846708626773</v>
      </c>
      <c r="N37" s="38">
        <v>3.8833123259856879</v>
      </c>
      <c r="O37" s="38">
        <v>1.3542000000000001</v>
      </c>
      <c r="P37" s="38">
        <v>6.2537000000000003</v>
      </c>
    </row>
    <row r="38" spans="1:16" hidden="1" outlineLevel="1">
      <c r="A38" s="9">
        <v>41365</v>
      </c>
      <c r="B38" s="38">
        <v>4.0664729720623072</v>
      </c>
      <c r="C38" s="38">
        <v>3.5034177705961298</v>
      </c>
      <c r="D38" s="38">
        <v>3.6564724248182459</v>
      </c>
      <c r="E38" s="38">
        <v>10.562616998548076</v>
      </c>
      <c r="F38" s="38">
        <v>7.6384816338183574</v>
      </c>
      <c r="G38" s="38">
        <v>4.4865243284613072</v>
      </c>
      <c r="H38" s="38">
        <v>5.8684795345477179</v>
      </c>
      <c r="I38" s="38">
        <v>3.6398518448518398</v>
      </c>
      <c r="J38" s="38">
        <v>13.703944032099105</v>
      </c>
      <c r="K38" s="38">
        <v>7.9357141545737697</v>
      </c>
      <c r="L38" s="38">
        <v>2.3581496113813336</v>
      </c>
      <c r="M38" s="38">
        <v>0.43006105903239433</v>
      </c>
      <c r="N38" s="38">
        <v>3.8112511135129989</v>
      </c>
      <c r="O38" s="38">
        <v>5.0362</v>
      </c>
      <c r="P38" s="38">
        <v>7.4560000000000013</v>
      </c>
    </row>
    <row r="39" spans="1:16" hidden="1" outlineLevel="1">
      <c r="A39" s="9">
        <v>41395</v>
      </c>
      <c r="B39" s="38">
        <v>3.8295785108260287</v>
      </c>
      <c r="C39" s="38">
        <v>5.0909547204732801</v>
      </c>
      <c r="D39" s="38">
        <v>2.8898149994521036</v>
      </c>
      <c r="E39" s="38">
        <v>10.947003985982452</v>
      </c>
      <c r="F39" s="38">
        <v>12.08743656682925</v>
      </c>
      <c r="G39" s="38">
        <v>3.9184431026210977</v>
      </c>
      <c r="H39" s="38">
        <v>5.6422827742755155</v>
      </c>
      <c r="I39" s="38">
        <v>2.8892748787905127</v>
      </c>
      <c r="J39" s="38">
        <v>11.323083699477543</v>
      </c>
      <c r="K39" s="38">
        <v>13.047499453747287</v>
      </c>
      <c r="L39" s="38">
        <v>3.1483268390575647</v>
      </c>
      <c r="M39" s="38">
        <v>1.3417600079953493</v>
      </c>
      <c r="N39" s="38">
        <v>2.8940783182306915</v>
      </c>
      <c r="O39" s="38">
        <v>8.9357000000000006</v>
      </c>
      <c r="P39" s="38">
        <v>9.2299000000000007</v>
      </c>
    </row>
    <row r="40" spans="1:16" hidden="1" outlineLevel="1">
      <c r="A40" s="9">
        <v>41426</v>
      </c>
      <c r="B40" s="38">
        <v>3.799599993991972</v>
      </c>
      <c r="C40" s="38">
        <v>4.6828929897297549</v>
      </c>
      <c r="D40" s="38">
        <v>3.233610702072081</v>
      </c>
      <c r="E40" s="38">
        <v>6.3217614291516417</v>
      </c>
      <c r="F40" s="38">
        <v>8.7831785842682386</v>
      </c>
      <c r="G40" s="38">
        <v>3.7459302806396981</v>
      </c>
      <c r="H40" s="38">
        <v>5.3441248328941304</v>
      </c>
      <c r="I40" s="38">
        <v>3.2420181498191574</v>
      </c>
      <c r="J40" s="38">
        <v>5.5084660494204174</v>
      </c>
      <c r="K40" s="38">
        <v>8.5602177921135958</v>
      </c>
      <c r="L40" s="38">
        <v>4.2525553104911005</v>
      </c>
      <c r="M40" s="38">
        <v>2.010112447913218</v>
      </c>
      <c r="N40" s="38">
        <v>3.0748598277713297</v>
      </c>
      <c r="O40" s="38">
        <v>7.7497999999999996</v>
      </c>
      <c r="P40" s="38">
        <v>8.9830000000000005</v>
      </c>
    </row>
    <row r="41" spans="1:16" hidden="1" outlineLevel="1">
      <c r="A41" s="9">
        <v>41456</v>
      </c>
      <c r="B41" s="38">
        <v>3.0210893504155258</v>
      </c>
      <c r="C41" s="38">
        <v>4.0361168323037493</v>
      </c>
      <c r="D41" s="38">
        <v>2.7591184537243385</v>
      </c>
      <c r="E41" s="38">
        <v>2.6778475762837628</v>
      </c>
      <c r="F41" s="38">
        <v>3.1856067747429755</v>
      </c>
      <c r="G41" s="38">
        <v>3.1569818053472605</v>
      </c>
      <c r="H41" s="38">
        <v>4.8535125707585314</v>
      </c>
      <c r="I41" s="38">
        <v>2.6678025945948951</v>
      </c>
      <c r="J41" s="38">
        <v>6.2991247481584534</v>
      </c>
      <c r="K41" s="38">
        <v>3.1856068522690921</v>
      </c>
      <c r="L41" s="38">
        <v>2.1952023440531891</v>
      </c>
      <c r="M41" s="38">
        <v>1.1727570359037873</v>
      </c>
      <c r="N41" s="38">
        <v>3.8609461251756385</v>
      </c>
      <c r="O41" s="38">
        <v>1.0637804658696055</v>
      </c>
      <c r="P41" s="38">
        <v>3.5</v>
      </c>
    </row>
    <row r="42" spans="1:16" hidden="1" outlineLevel="1">
      <c r="A42" s="9">
        <v>41487</v>
      </c>
      <c r="B42" s="38">
        <v>3.4918277893697907</v>
      </c>
      <c r="C42" s="38">
        <v>4.6332329713655929</v>
      </c>
      <c r="D42" s="38">
        <v>2.8707706395306296</v>
      </c>
      <c r="E42" s="38">
        <v>9.9726465688132198</v>
      </c>
      <c r="F42" s="38">
        <v>8.0271385986542239</v>
      </c>
      <c r="G42" s="38">
        <v>3.6310413488152653</v>
      </c>
      <c r="H42" s="38">
        <v>5.4853663611344627</v>
      </c>
      <c r="I42" s="38">
        <v>2.8977834993051541</v>
      </c>
      <c r="J42" s="38">
        <v>10.562544497878671</v>
      </c>
      <c r="K42" s="38">
        <v>8.0542452331610477</v>
      </c>
      <c r="L42" s="38">
        <v>1.8562036553691337</v>
      </c>
      <c r="M42" s="38">
        <v>0.76843275542490386</v>
      </c>
      <c r="N42" s="38">
        <v>2.3799627623170005</v>
      </c>
      <c r="O42" s="38">
        <v>5.9711999999999996</v>
      </c>
      <c r="P42" s="38">
        <v>3.7</v>
      </c>
    </row>
    <row r="43" spans="1:16" hidden="1" outlineLevel="1">
      <c r="A43" s="9">
        <v>41518</v>
      </c>
      <c r="B43" s="38">
        <v>4.7454192819594594</v>
      </c>
      <c r="C43" s="38">
        <v>4.3573552304263439</v>
      </c>
      <c r="D43" s="38">
        <v>4.0412985705015751</v>
      </c>
      <c r="E43" s="38">
        <v>11.512577817490687</v>
      </c>
      <c r="F43" s="38">
        <v>8.944564702184147</v>
      </c>
      <c r="G43" s="38">
        <v>4.9340492544976806</v>
      </c>
      <c r="H43" s="38">
        <v>5.2618008690329647</v>
      </c>
      <c r="I43" s="38">
        <v>4.0294220255609714</v>
      </c>
      <c r="J43" s="38">
        <v>11.766468470736491</v>
      </c>
      <c r="K43" s="38">
        <v>8.9894924656767952</v>
      </c>
      <c r="L43" s="38">
        <v>3.0142071385699603</v>
      </c>
      <c r="M43" s="38">
        <v>1.1041150804868085</v>
      </c>
      <c r="N43" s="38">
        <v>4.189814097984633</v>
      </c>
      <c r="O43" s="38">
        <v>6.6147</v>
      </c>
      <c r="P43" s="38">
        <v>7.5462999999999996</v>
      </c>
    </row>
    <row r="44" spans="1:16" hidden="1" outlineLevel="1">
      <c r="A44" s="9">
        <v>41548</v>
      </c>
      <c r="B44" s="38">
        <v>3.8482733371264368</v>
      </c>
      <c r="C44" s="38">
        <v>4.8929526688210148</v>
      </c>
      <c r="D44" s="38">
        <v>3.3949897923464682</v>
      </c>
      <c r="E44" s="38">
        <v>10.381498857880898</v>
      </c>
      <c r="F44" s="38">
        <v>2.713697477950618</v>
      </c>
      <c r="G44" s="38">
        <v>3.8479672311622823</v>
      </c>
      <c r="H44" s="38">
        <v>5.8822610156402453</v>
      </c>
      <c r="I44" s="38">
        <v>3.293257297105098</v>
      </c>
      <c r="J44" s="38">
        <v>11.361494828740135</v>
      </c>
      <c r="K44" s="38">
        <v>2.688214846056812</v>
      </c>
      <c r="L44" s="38">
        <v>3.8508704507951474</v>
      </c>
      <c r="M44" s="38">
        <v>1.0891237767612825</v>
      </c>
      <c r="N44" s="38">
        <v>4.542590537292357</v>
      </c>
      <c r="O44" s="38">
        <v>9.2207000000000008</v>
      </c>
      <c r="P44" s="38">
        <v>8.6547000000000001</v>
      </c>
    </row>
    <row r="45" spans="1:16" hidden="1" outlineLevel="1">
      <c r="A45" s="9">
        <v>41579</v>
      </c>
      <c r="B45" s="38">
        <v>4.4857843476435457</v>
      </c>
      <c r="C45" s="38">
        <v>5.5803606685841824</v>
      </c>
      <c r="D45" s="38">
        <v>3.9979176163089432</v>
      </c>
      <c r="E45" s="38">
        <v>9.198777233772546</v>
      </c>
      <c r="F45" s="38">
        <v>7.2908484978150119</v>
      </c>
      <c r="G45" s="38">
        <v>4.5494518549128795</v>
      </c>
      <c r="H45" s="38">
        <v>6.2019992625677238</v>
      </c>
      <c r="I45" s="38">
        <v>3.9575942914728799</v>
      </c>
      <c r="J45" s="38">
        <v>9.3338971130729878</v>
      </c>
      <c r="K45" s="38">
        <v>7.3356692048596921</v>
      </c>
      <c r="L45" s="38">
        <v>3.6322634022874896</v>
      </c>
      <c r="M45" s="38">
        <v>1.3364879734875763</v>
      </c>
      <c r="N45" s="38">
        <v>4.6473587848706766</v>
      </c>
      <c r="O45" s="38">
        <v>5.8487999999999998</v>
      </c>
      <c r="P45" s="38">
        <v>6.1677999999999997</v>
      </c>
    </row>
    <row r="46" spans="1:16" hidden="1" outlineLevel="1">
      <c r="A46" s="9">
        <v>41609</v>
      </c>
      <c r="B46" s="38">
        <v>8.8480571305133289</v>
      </c>
      <c r="C46" s="38">
        <v>6.5345283259023157</v>
      </c>
      <c r="D46" s="38">
        <v>9.0376161836861009</v>
      </c>
      <c r="E46" s="38">
        <v>14.031588906500248</v>
      </c>
      <c r="F46" s="38">
        <v>12.852093051016919</v>
      </c>
      <c r="G46" s="38">
        <v>9.273031797876067</v>
      </c>
      <c r="H46" s="38">
        <v>7.4889879874652809</v>
      </c>
      <c r="I46" s="38">
        <v>9.3228952950550408</v>
      </c>
      <c r="J46" s="38">
        <v>14.511713987065544</v>
      </c>
      <c r="K46" s="38">
        <v>13.888351689829515</v>
      </c>
      <c r="L46" s="38">
        <v>4.2079588181625782</v>
      </c>
      <c r="M46" s="38">
        <v>1.8844333112251588</v>
      </c>
      <c r="N46" s="38">
        <v>5.0968593362162657</v>
      </c>
      <c r="O46" s="38">
        <v>8.2249731852187367</v>
      </c>
      <c r="P46" s="38">
        <v>5.8693999999999997</v>
      </c>
    </row>
    <row r="47" spans="1:16" hidden="1" outlineLevel="1">
      <c r="A47" s="9">
        <v>41640</v>
      </c>
      <c r="B47" s="38">
        <v>7.321058922096058</v>
      </c>
      <c r="C47" s="38">
        <v>5.3650544517910443</v>
      </c>
      <c r="D47" s="38">
        <v>7.2462473901386355</v>
      </c>
      <c r="E47" s="38">
        <v>12.16983248019484</v>
      </c>
      <c r="F47" s="38">
        <v>16.373414681935177</v>
      </c>
      <c r="G47" s="38">
        <v>7.6638083193834454</v>
      </c>
      <c r="H47" s="38">
        <v>5.8385018024974258</v>
      </c>
      <c r="I47" s="38">
        <v>7.5422272621837472</v>
      </c>
      <c r="J47" s="38">
        <v>13.549285826808479</v>
      </c>
      <c r="K47" s="38">
        <v>16.616878387428521</v>
      </c>
      <c r="L47" s="38">
        <v>3.8021087044200237</v>
      </c>
      <c r="M47" s="38">
        <v>1.2085343895479579</v>
      </c>
      <c r="N47" s="38">
        <v>3.6859730345559489</v>
      </c>
      <c r="O47" s="38">
        <v>7.3650000000000002</v>
      </c>
      <c r="P47" s="38">
        <v>9.5161999999999995</v>
      </c>
    </row>
    <row r="48" spans="1:16" hidden="1" outlineLevel="1">
      <c r="A48" s="9">
        <v>41671</v>
      </c>
      <c r="B48" s="38">
        <v>11.617440230462702</v>
      </c>
      <c r="C48" s="38">
        <v>4.4130327011926838</v>
      </c>
      <c r="D48" s="38">
        <v>12.808682869446171</v>
      </c>
      <c r="E48" s="38">
        <v>17.364427990559708</v>
      </c>
      <c r="F48" s="38">
        <v>1.6965623856155969</v>
      </c>
      <c r="G48" s="38">
        <v>12.550837590635206</v>
      </c>
      <c r="H48" s="38">
        <v>4.9840931764294893</v>
      </c>
      <c r="I48" s="38">
        <v>13.775014197395228</v>
      </c>
      <c r="J48" s="38">
        <v>18.282405186600506</v>
      </c>
      <c r="K48" s="38">
        <v>1.696362820335334</v>
      </c>
      <c r="L48" s="38">
        <v>4.3494349586757881</v>
      </c>
      <c r="M48" s="38">
        <v>1.3540575230897876</v>
      </c>
      <c r="N48" s="38">
        <v>4.9206473318477419</v>
      </c>
      <c r="O48" s="38">
        <v>8.2850000000000001</v>
      </c>
      <c r="P48" s="38">
        <v>6.0000000000000009</v>
      </c>
    </row>
    <row r="49" spans="1:16" hidden="1" outlineLevel="1">
      <c r="A49" s="9">
        <v>41699</v>
      </c>
      <c r="B49" s="38">
        <v>7.7335960486524611</v>
      </c>
      <c r="C49" s="38">
        <v>3.8907947732955046</v>
      </c>
      <c r="D49" s="38">
        <v>8.1560008661037653</v>
      </c>
      <c r="E49" s="38">
        <v>14.703206917902133</v>
      </c>
      <c r="F49" s="38">
        <v>5.4825999999999997</v>
      </c>
      <c r="G49" s="38">
        <v>8.1520638524806976</v>
      </c>
      <c r="H49" s="38">
        <v>4.9936178117093801</v>
      </c>
      <c r="I49" s="38">
        <v>8.4352522614839618</v>
      </c>
      <c r="J49" s="38">
        <v>15.380141731581348</v>
      </c>
      <c r="K49" s="38">
        <v>3.1781999999999999</v>
      </c>
      <c r="L49" s="38">
        <v>3.9404880036591754</v>
      </c>
      <c r="M49" s="38">
        <v>0.51384549275968128</v>
      </c>
      <c r="N49" s="38">
        <v>4.5268087937398214</v>
      </c>
      <c r="O49" s="38">
        <v>8.1943999999999999</v>
      </c>
      <c r="P49" s="38">
        <v>10.0123</v>
      </c>
    </row>
    <row r="50" spans="1:16" hidden="1" outlineLevel="1">
      <c r="A50" s="9">
        <v>41730</v>
      </c>
      <c r="B50" s="38">
        <v>7.3082390609314807</v>
      </c>
      <c r="C50" s="38">
        <v>7.0352539900818769</v>
      </c>
      <c r="D50" s="38">
        <v>7.4104022527350608</v>
      </c>
      <c r="E50" s="38">
        <v>7.8930470090910276</v>
      </c>
      <c r="F50" s="38">
        <v>3.4729999999999999</v>
      </c>
      <c r="G50" s="38">
        <v>8.0849372528723773</v>
      </c>
      <c r="H50" s="38">
        <v>8.2469247930890237</v>
      </c>
      <c r="I50" s="38">
        <v>8.2012651255139151</v>
      </c>
      <c r="J50" s="38">
        <v>8.1702588360822244</v>
      </c>
      <c r="K50" s="38">
        <v>3.3498000000000001</v>
      </c>
      <c r="L50" s="38">
        <v>4.1230799683973833</v>
      </c>
      <c r="M50" s="38">
        <v>0.98067001628401063</v>
      </c>
      <c r="N50" s="38">
        <v>3.9821252602455464</v>
      </c>
      <c r="O50" s="38">
        <v>7.6004081415567564</v>
      </c>
      <c r="P50" s="38">
        <v>10.981999999999999</v>
      </c>
    </row>
    <row r="51" spans="1:16" hidden="1" outlineLevel="1">
      <c r="A51" s="9">
        <v>41760</v>
      </c>
      <c r="B51" s="38">
        <v>7.3840485725879113</v>
      </c>
      <c r="C51" s="38">
        <v>5.746087376866404</v>
      </c>
      <c r="D51" s="38">
        <v>7.5064529480727247</v>
      </c>
      <c r="E51" s="38">
        <v>11.270857312745042</v>
      </c>
      <c r="F51" s="38">
        <v>13.553900000000001</v>
      </c>
      <c r="G51" s="38">
        <v>8.0869467441959095</v>
      </c>
      <c r="H51" s="38">
        <v>6.5278732937701722</v>
      </c>
      <c r="I51" s="38">
        <v>8.2143090876417446</v>
      </c>
      <c r="J51" s="38">
        <v>11.82827693616548</v>
      </c>
      <c r="K51" s="38">
        <v>17.449200000000001</v>
      </c>
      <c r="L51" s="38">
        <v>4.3767435760834807</v>
      </c>
      <c r="M51" s="38">
        <v>1.1314987714053868</v>
      </c>
      <c r="N51" s="38">
        <v>4.539711639913687</v>
      </c>
      <c r="O51" s="38">
        <v>9.9379000000000008</v>
      </c>
      <c r="P51" s="38">
        <v>7.2787000000000006</v>
      </c>
    </row>
    <row r="52" spans="1:16" hidden="1" outlineLevel="1">
      <c r="A52" s="9">
        <v>41791</v>
      </c>
      <c r="B52" s="38">
        <v>7.5867356746371568</v>
      </c>
      <c r="C52" s="38">
        <v>5.5618905729150301</v>
      </c>
      <c r="D52" s="38">
        <v>7.9050783252417371</v>
      </c>
      <c r="E52" s="38">
        <v>9.5477162461327119</v>
      </c>
      <c r="F52" s="38">
        <v>1.0694217065954488</v>
      </c>
      <c r="G52" s="38">
        <v>8.1865339448659817</v>
      </c>
      <c r="H52" s="38">
        <v>6.374126667254191</v>
      </c>
      <c r="I52" s="38">
        <v>8.5325487054174829</v>
      </c>
      <c r="J52" s="38">
        <v>12.807323646853447</v>
      </c>
      <c r="K52" s="38">
        <v>0.86689329179261043</v>
      </c>
      <c r="L52" s="38">
        <v>5.2389431251173875</v>
      </c>
      <c r="M52" s="38">
        <v>0.56991154224391749</v>
      </c>
      <c r="N52" s="38">
        <v>5.2657019384218504</v>
      </c>
      <c r="O52" s="38">
        <v>7.8811</v>
      </c>
      <c r="P52" s="38">
        <v>5.7394999999999996</v>
      </c>
    </row>
    <row r="53" spans="1:16" hidden="1" outlineLevel="1">
      <c r="A53" s="9">
        <v>41821</v>
      </c>
      <c r="B53" s="38">
        <v>6.2821645375924078</v>
      </c>
      <c r="C53" s="38">
        <v>5.2807884193058916</v>
      </c>
      <c r="D53" s="38">
        <v>6.5527418783213136</v>
      </c>
      <c r="E53" s="38">
        <v>9.9460463492826268</v>
      </c>
      <c r="F53" s="38">
        <v>1.0673721530179054</v>
      </c>
      <c r="G53" s="38">
        <v>6.6722073232311851</v>
      </c>
      <c r="H53" s="38">
        <v>5.592024281691927</v>
      </c>
      <c r="I53" s="38">
        <v>7.0282332925979079</v>
      </c>
      <c r="J53" s="38">
        <v>10.723313437268002</v>
      </c>
      <c r="K53" s="38">
        <v>1.0484434122689454</v>
      </c>
      <c r="L53" s="38">
        <v>4.2984693036079706</v>
      </c>
      <c r="M53" s="38">
        <v>1.6706395945257209</v>
      </c>
      <c r="N53" s="38">
        <v>4.4344044644761036</v>
      </c>
      <c r="O53" s="38">
        <v>6.9102212274162946</v>
      </c>
      <c r="P53" s="38">
        <v>6.3123000000000005</v>
      </c>
    </row>
    <row r="54" spans="1:16" hidden="1" outlineLevel="1" collapsed="1">
      <c r="A54" s="9">
        <v>41852</v>
      </c>
      <c r="B54" s="38">
        <v>6.1269978605967585</v>
      </c>
      <c r="C54" s="38">
        <v>4.8501947558658713</v>
      </c>
      <c r="D54" s="38">
        <v>6.245019592451464</v>
      </c>
      <c r="E54" s="38">
        <v>7.5314781061918721</v>
      </c>
      <c r="F54" s="38">
        <v>16.134363920546253</v>
      </c>
      <c r="G54" s="38">
        <v>6.7733625153802599</v>
      </c>
      <c r="H54" s="38">
        <v>5.2080973655127254</v>
      </c>
      <c r="I54" s="38">
        <v>6.9741681239667956</v>
      </c>
      <c r="J54" s="38">
        <v>7.6831622984227934</v>
      </c>
      <c r="K54" s="38">
        <v>19.017253986321649</v>
      </c>
      <c r="L54" s="38">
        <v>3.0271000985992891</v>
      </c>
      <c r="M54" s="38">
        <v>1.0707</v>
      </c>
      <c r="N54" s="38">
        <v>3.1257406655191038</v>
      </c>
      <c r="O54" s="38">
        <v>4.6640785394431425</v>
      </c>
      <c r="P54" s="38">
        <v>8.3139000000000003</v>
      </c>
    </row>
    <row r="55" spans="1:16" hidden="1" outlineLevel="1" collapsed="1">
      <c r="A55" s="9">
        <v>41883</v>
      </c>
      <c r="B55" s="38">
        <v>5.6574897047453376</v>
      </c>
      <c r="C55" s="38">
        <v>4.8345939954210753</v>
      </c>
      <c r="D55" s="38">
        <v>5.5272679147094355</v>
      </c>
      <c r="E55" s="38">
        <v>7.1110909914753897</v>
      </c>
      <c r="F55" s="38">
        <v>11.010844824194665</v>
      </c>
      <c r="G55" s="38">
        <v>5.6544818956219105</v>
      </c>
      <c r="H55" s="38">
        <v>5.139235627295947</v>
      </c>
      <c r="I55" s="38">
        <v>5.4403335510516388</v>
      </c>
      <c r="J55" s="38">
        <v>7.9710781973542479</v>
      </c>
      <c r="K55" s="38">
        <v>11.040954454133463</v>
      </c>
      <c r="L55" s="38">
        <v>5.6739414408982656</v>
      </c>
      <c r="M55" s="38">
        <v>0.75170000000000003</v>
      </c>
      <c r="N55" s="38">
        <v>5.9869702831751805</v>
      </c>
      <c r="O55" s="38">
        <v>5.4482144643688732</v>
      </c>
      <c r="P55" s="38">
        <v>7.9208929716193657</v>
      </c>
    </row>
    <row r="56" spans="1:16" hidden="1" outlineLevel="1" collapsed="1">
      <c r="A56" s="9">
        <v>41913</v>
      </c>
      <c r="B56" s="38">
        <v>5.6153889043046874</v>
      </c>
      <c r="C56" s="38">
        <v>5.2453750288805141</v>
      </c>
      <c r="D56" s="38">
        <v>5.6737886543794609</v>
      </c>
      <c r="E56" s="38">
        <v>11.621764276455377</v>
      </c>
      <c r="F56" s="38">
        <v>0.67839398736424195</v>
      </c>
      <c r="G56" s="38">
        <v>5.7642207380103683</v>
      </c>
      <c r="H56" s="38">
        <v>5.3256059139454628</v>
      </c>
      <c r="I56" s="38">
        <v>5.8653546798975551</v>
      </c>
      <c r="J56" s="38">
        <v>13.614801209473306</v>
      </c>
      <c r="K56" s="38">
        <v>0.60917236224362137</v>
      </c>
      <c r="L56" s="38">
        <v>4.5527746355325034</v>
      </c>
      <c r="M56" s="38">
        <v>2.5007999999999999</v>
      </c>
      <c r="N56" s="38">
        <v>4.4241963848703332</v>
      </c>
      <c r="O56" s="38">
        <v>7.5052000000000003</v>
      </c>
      <c r="P56" s="38">
        <v>2.3957999999999999</v>
      </c>
    </row>
    <row r="57" spans="1:16" hidden="1" outlineLevel="1" collapsed="1">
      <c r="A57" s="9">
        <v>41944</v>
      </c>
      <c r="B57" s="38">
        <v>5.6103333635731385</v>
      </c>
      <c r="C57" s="38">
        <v>4.8761748081770051</v>
      </c>
      <c r="D57" s="38">
        <v>5.5754083821895577</v>
      </c>
      <c r="E57" s="38">
        <v>10.701093049684927</v>
      </c>
      <c r="F57" s="38">
        <v>5.6125061255502819</v>
      </c>
      <c r="G57" s="38">
        <v>5.5130771734833131</v>
      </c>
      <c r="H57" s="38">
        <v>4.9466901432580421</v>
      </c>
      <c r="I57" s="38">
        <v>5.4575554023665767</v>
      </c>
      <c r="J57" s="38">
        <v>11.159980004240833</v>
      </c>
      <c r="K57" s="38">
        <v>5.6125114959500504</v>
      </c>
      <c r="L57" s="38">
        <v>6.3229661607316858</v>
      </c>
      <c r="M57" s="38">
        <v>2.5628477820629332</v>
      </c>
      <c r="N57" s="38">
        <v>6.3368672364918854</v>
      </c>
      <c r="O57" s="38">
        <v>8.8826000000000001</v>
      </c>
      <c r="P57" s="38">
        <v>5.6336000000000004</v>
      </c>
    </row>
    <row r="58" spans="1:16" hidden="1" outlineLevel="1" collapsed="1">
      <c r="A58" s="9">
        <v>41974</v>
      </c>
      <c r="B58" s="38">
        <v>5.5903421259300954</v>
      </c>
      <c r="C58" s="38">
        <v>6.1762853304582732</v>
      </c>
      <c r="D58" s="38">
        <v>5.4083364468513278</v>
      </c>
      <c r="E58" s="38">
        <v>9.3808518472716056</v>
      </c>
      <c r="F58" s="38">
        <v>7.3345449569408654</v>
      </c>
      <c r="G58" s="38">
        <v>5.5555984517055306</v>
      </c>
      <c r="H58" s="38">
        <v>6.289608697702465</v>
      </c>
      <c r="I58" s="38">
        <v>5.3453312855672488</v>
      </c>
      <c r="J58" s="38">
        <v>9.6751343258058178</v>
      </c>
      <c r="K58" s="38">
        <v>7.2177012003481398</v>
      </c>
      <c r="L58" s="38">
        <v>6.109473712656202</v>
      </c>
      <c r="M58" s="38">
        <v>2.52144484505299</v>
      </c>
      <c r="N58" s="38">
        <v>6.2990287487499472</v>
      </c>
      <c r="O58" s="38">
        <v>5.2560184975121196</v>
      </c>
      <c r="P58" s="38">
        <v>8.4469999999999992</v>
      </c>
    </row>
    <row r="59" spans="1:16" hidden="1" outlineLevel="1" collapsed="1">
      <c r="A59" s="9">
        <v>42005</v>
      </c>
      <c r="B59" s="38">
        <v>4.2147872460564502</v>
      </c>
      <c r="C59" s="38">
        <v>5.0001490002576858</v>
      </c>
      <c r="D59" s="38">
        <v>3.9794243721728257</v>
      </c>
      <c r="E59" s="38">
        <v>9.6691553907607179</v>
      </c>
      <c r="F59" s="38">
        <v>15.925028710100984</v>
      </c>
      <c r="G59" s="38">
        <v>4.1075566652337399</v>
      </c>
      <c r="H59" s="38">
        <v>5.0529311889854576</v>
      </c>
      <c r="I59" s="38">
        <v>3.8477141753702573</v>
      </c>
      <c r="J59" s="38">
        <v>10.207076874239457</v>
      </c>
      <c r="K59" s="38">
        <v>16.141787369138317</v>
      </c>
      <c r="L59" s="38">
        <v>6.2115870272830485</v>
      </c>
      <c r="M59" s="38">
        <v>2.5962743321306121</v>
      </c>
      <c r="N59" s="38">
        <v>6.35797812306709</v>
      </c>
      <c r="O59" s="38">
        <v>6.1893721382325877</v>
      </c>
      <c r="P59" s="38">
        <v>7.3132000000000001</v>
      </c>
    </row>
    <row r="60" spans="1:16" hidden="1" outlineLevel="1" collapsed="1">
      <c r="A60" s="9">
        <v>42036</v>
      </c>
      <c r="B60" s="38">
        <v>4.5452386485912211</v>
      </c>
      <c r="C60" s="38">
        <v>6.3504673757626522</v>
      </c>
      <c r="D60" s="38">
        <v>4.2530351640850279</v>
      </c>
      <c r="E60" s="38">
        <v>7.4585952039221945</v>
      </c>
      <c r="F60" s="38">
        <v>9.3995148402605082</v>
      </c>
      <c r="G60" s="38">
        <v>4.3686489561881867</v>
      </c>
      <c r="H60" s="38">
        <v>6.4388302308341707</v>
      </c>
      <c r="I60" s="38">
        <v>4.0266599997375714</v>
      </c>
      <c r="J60" s="38">
        <v>7.7595519856489492</v>
      </c>
      <c r="K60" s="38">
        <v>17.32791795765878</v>
      </c>
      <c r="L60" s="38">
        <v>6.4657820934191674</v>
      </c>
      <c r="M60" s="38">
        <v>2.3673593545200067</v>
      </c>
      <c r="N60" s="38">
        <v>6.5756719556667615</v>
      </c>
      <c r="O60" s="38">
        <v>6.6025901272282912</v>
      </c>
      <c r="P60" s="38">
        <v>8.1771999999999991</v>
      </c>
    </row>
    <row r="61" spans="1:16" hidden="1" outlineLevel="1" collapsed="1">
      <c r="A61" s="9">
        <v>42064</v>
      </c>
      <c r="B61" s="38">
        <v>9.3924488546326668</v>
      </c>
      <c r="C61" s="38">
        <v>7.3835474723134249</v>
      </c>
      <c r="D61" s="38">
        <v>9.6452411487236169</v>
      </c>
      <c r="E61" s="38">
        <v>7.9790252430549149</v>
      </c>
      <c r="F61" s="38">
        <v>14.368467956223316</v>
      </c>
      <c r="G61" s="38">
        <v>9.7746299140501893</v>
      </c>
      <c r="H61" s="38">
        <v>7.6208261482240847</v>
      </c>
      <c r="I61" s="38">
        <v>10.062045731431308</v>
      </c>
      <c r="J61" s="38">
        <v>7.1738181064695921</v>
      </c>
      <c r="K61" s="38">
        <v>15.2754329913171</v>
      </c>
      <c r="L61" s="38">
        <v>5.5741317199475962</v>
      </c>
      <c r="M61" s="38">
        <v>2.76220222871931</v>
      </c>
      <c r="N61" s="38">
        <v>4.7113052007354099</v>
      </c>
      <c r="O61" s="38">
        <v>9.1301999999999985</v>
      </c>
      <c r="P61" s="38">
        <v>9.8404000000000007</v>
      </c>
    </row>
    <row r="62" spans="1:16" hidden="1" outlineLevel="1" collapsed="1">
      <c r="A62" s="9">
        <v>42095</v>
      </c>
      <c r="B62" s="38">
        <v>12.562254394266493</v>
      </c>
      <c r="C62" s="38">
        <v>8.2854967119481788</v>
      </c>
      <c r="D62" s="38">
        <v>13.018268142170195</v>
      </c>
      <c r="E62" s="38">
        <v>10.555712734003356</v>
      </c>
      <c r="F62" s="38">
        <v>14.159422615617792</v>
      </c>
      <c r="G62" s="38">
        <v>13.060391625861056</v>
      </c>
      <c r="H62" s="38">
        <v>8.4563872182154469</v>
      </c>
      <c r="I62" s="38">
        <v>13.580645027189814</v>
      </c>
      <c r="J62" s="38">
        <v>10.628489897383636</v>
      </c>
      <c r="K62" s="38">
        <v>14.888252665889066</v>
      </c>
      <c r="L62" s="38">
        <v>5.544726070824753</v>
      </c>
      <c r="M62" s="38">
        <v>2.0813320718095554</v>
      </c>
      <c r="N62" s="38">
        <v>5.6660343573468408</v>
      </c>
      <c r="O62" s="38">
        <v>6.7873000000000001</v>
      </c>
      <c r="P62" s="38">
        <v>4.2757168938351882</v>
      </c>
    </row>
    <row r="63" spans="1:16" hidden="1" outlineLevel="1" collapsed="1">
      <c r="A63" s="9">
        <v>42125</v>
      </c>
      <c r="B63" s="38">
        <v>12.950025854541748</v>
      </c>
      <c r="C63" s="38">
        <v>8.0452487277274827</v>
      </c>
      <c r="D63" s="38">
        <v>13.491266833967025</v>
      </c>
      <c r="E63" s="38">
        <v>11.153423630294588</v>
      </c>
      <c r="F63" s="38">
        <v>20.662072883080398</v>
      </c>
      <c r="G63" s="38">
        <v>13.433404431151949</v>
      </c>
      <c r="H63" s="38">
        <v>8.2911031730217104</v>
      </c>
      <c r="I63" s="38">
        <v>13.979968249803154</v>
      </c>
      <c r="J63" s="38">
        <v>12.319600629035408</v>
      </c>
      <c r="K63" s="38">
        <v>20.662072883080398</v>
      </c>
      <c r="L63" s="38">
        <v>5.7867505341601788</v>
      </c>
      <c r="M63" s="38">
        <v>2.0312310812882992</v>
      </c>
      <c r="N63" s="38">
        <v>5.6242999897203712</v>
      </c>
      <c r="O63" s="38">
        <v>8.4687000000000001</v>
      </c>
      <c r="P63" s="38" t="s">
        <v>271</v>
      </c>
    </row>
    <row r="64" spans="1:16" hidden="1" outlineLevel="1" collapsed="1">
      <c r="A64" s="9">
        <v>42156</v>
      </c>
      <c r="B64" s="38">
        <v>12.645198422869589</v>
      </c>
      <c r="C64" s="38">
        <v>7.509950364230189</v>
      </c>
      <c r="D64" s="38">
        <v>13.105516488047952</v>
      </c>
      <c r="E64" s="38">
        <v>11.507912759074202</v>
      </c>
      <c r="F64" s="38">
        <v>22.807155132579869</v>
      </c>
      <c r="G64" s="38">
        <v>13.263077107370995</v>
      </c>
      <c r="H64" s="38">
        <v>7.7326214382756318</v>
      </c>
      <c r="I64" s="38">
        <v>13.784373260393647</v>
      </c>
      <c r="J64" s="38">
        <v>11.901770954489228</v>
      </c>
      <c r="K64" s="38">
        <v>22.81545193098464</v>
      </c>
      <c r="L64" s="38">
        <v>4.3322637457303728</v>
      </c>
      <c r="M64" s="38">
        <v>2.23929582757743</v>
      </c>
      <c r="N64" s="38">
        <v>4.3808714457327742</v>
      </c>
      <c r="O64" s="38">
        <v>7.4389000000000003</v>
      </c>
      <c r="P64" s="38">
        <v>3.3</v>
      </c>
    </row>
    <row r="65" spans="1:16" hidden="1" outlineLevel="1" collapsed="1">
      <c r="A65" s="9">
        <v>42186</v>
      </c>
      <c r="B65" s="38">
        <v>12.353189660109814</v>
      </c>
      <c r="C65" s="38">
        <v>7.4710122721385144</v>
      </c>
      <c r="D65" s="38">
        <v>12.832709601598152</v>
      </c>
      <c r="E65" s="38">
        <v>9.884227693239799</v>
      </c>
      <c r="F65" s="38">
        <v>17.338523909187654</v>
      </c>
      <c r="G65" s="38">
        <v>12.926516026297607</v>
      </c>
      <c r="H65" s="38">
        <v>8.2513763263188515</v>
      </c>
      <c r="I65" s="38">
        <v>13.369477867786495</v>
      </c>
      <c r="J65" s="38">
        <v>10.047089150035305</v>
      </c>
      <c r="K65" s="38">
        <v>17.338523909187654</v>
      </c>
      <c r="L65" s="38">
        <v>4.3854913551795933</v>
      </c>
      <c r="M65" s="38">
        <v>1.2028019660758207</v>
      </c>
      <c r="N65" s="38">
        <v>4.7798459916354785</v>
      </c>
      <c r="O65" s="38">
        <v>8.5896000000000008</v>
      </c>
      <c r="P65" s="38" t="s">
        <v>271</v>
      </c>
    </row>
    <row r="66" spans="1:16" hidden="1" outlineLevel="1" collapsed="1">
      <c r="A66" s="9">
        <v>42217</v>
      </c>
      <c r="B66" s="38">
        <v>11.491221680293352</v>
      </c>
      <c r="C66" s="38">
        <v>9.2803097603877767</v>
      </c>
      <c r="D66" s="38">
        <v>11.742030916861241</v>
      </c>
      <c r="E66" s="38">
        <v>7.1091586576401458</v>
      </c>
      <c r="F66" s="38">
        <v>13.222899999999999</v>
      </c>
      <c r="G66" s="38">
        <v>11.870929723892816</v>
      </c>
      <c r="H66" s="38">
        <v>9.7816455088589578</v>
      </c>
      <c r="I66" s="38">
        <v>12.098740333966012</v>
      </c>
      <c r="J66" s="38">
        <v>7.0328543069250662</v>
      </c>
      <c r="K66" s="38">
        <v>20.770900000000001</v>
      </c>
      <c r="L66" s="38">
        <v>3.678115341574312</v>
      </c>
      <c r="M66" s="38">
        <v>1.1119061479071584</v>
      </c>
      <c r="N66" s="38">
        <v>3.9990813175373416</v>
      </c>
      <c r="O66" s="38">
        <v>8.0379000000000005</v>
      </c>
      <c r="P66" s="38">
        <v>0.27789999999999998</v>
      </c>
    </row>
    <row r="67" spans="1:16" hidden="1" outlineLevel="1" collapsed="1">
      <c r="A67" s="9">
        <v>42248</v>
      </c>
      <c r="B67" s="38">
        <v>11.483933751585445</v>
      </c>
      <c r="C67" s="38">
        <v>8.9020357751555093</v>
      </c>
      <c r="D67" s="38">
        <v>11.792375117056478</v>
      </c>
      <c r="E67" s="38">
        <v>7.7231839450591577</v>
      </c>
      <c r="F67" s="38">
        <v>16.7575</v>
      </c>
      <c r="G67" s="38">
        <v>11.846921362277081</v>
      </c>
      <c r="H67" s="38">
        <v>9.7984408888828174</v>
      </c>
      <c r="I67" s="38">
        <v>12.090447073077424</v>
      </c>
      <c r="J67" s="38">
        <v>7.6297250717174938</v>
      </c>
      <c r="K67" s="38">
        <v>17.289100000000001</v>
      </c>
      <c r="L67" s="38">
        <v>4.2620157638628893</v>
      </c>
      <c r="M67" s="38">
        <v>1.221499769646899</v>
      </c>
      <c r="N67" s="38">
        <v>4.9548910930416357</v>
      </c>
      <c r="O67" s="38">
        <v>9.0251000000000001</v>
      </c>
      <c r="P67" s="38">
        <v>7.4999999999999991</v>
      </c>
    </row>
    <row r="68" spans="1:16" hidden="1" outlineLevel="1" collapsed="1">
      <c r="A68" s="9">
        <v>42278</v>
      </c>
      <c r="B68" s="38">
        <v>10.844129332906856</v>
      </c>
      <c r="C68" s="38">
        <v>9.6043831337618091</v>
      </c>
      <c r="D68" s="38">
        <v>11.003931879575786</v>
      </c>
      <c r="E68" s="38">
        <v>8.5963852609354454</v>
      </c>
      <c r="F68" s="38">
        <v>13.688800000000001</v>
      </c>
      <c r="G68" s="38">
        <v>11.253456977484152</v>
      </c>
      <c r="H68" s="38">
        <v>10.331316670518445</v>
      </c>
      <c r="I68" s="38">
        <v>11.380873144096721</v>
      </c>
      <c r="J68" s="38">
        <v>8.7437260771206233</v>
      </c>
      <c r="K68" s="38">
        <v>13.688800000000001</v>
      </c>
      <c r="L68" s="38">
        <v>3.8432400946035541</v>
      </c>
      <c r="M68" s="38">
        <v>1.2287945604912889</v>
      </c>
      <c r="N68" s="38">
        <v>4.2468397958157871</v>
      </c>
      <c r="O68" s="38">
        <v>5.1204999999999998</v>
      </c>
      <c r="P68" s="38" t="s">
        <v>271</v>
      </c>
    </row>
    <row r="69" spans="1:16" hidden="1" outlineLevel="1" collapsed="1">
      <c r="A69" s="9">
        <v>42309</v>
      </c>
      <c r="B69" s="38">
        <v>10.312265219893783</v>
      </c>
      <c r="C69" s="38">
        <v>8.0029105720277443</v>
      </c>
      <c r="D69" s="38">
        <v>10.561078951399308</v>
      </c>
      <c r="E69" s="38">
        <v>8.0328622291597505</v>
      </c>
      <c r="F69" s="38">
        <v>9.9003999999999994</v>
      </c>
      <c r="G69" s="38">
        <v>10.526645299091495</v>
      </c>
      <c r="H69" s="38">
        <v>8.4906584153143623</v>
      </c>
      <c r="I69" s="38">
        <v>10.741339012261747</v>
      </c>
      <c r="J69" s="38">
        <v>8.2877408783829516</v>
      </c>
      <c r="K69" s="38">
        <v>9.9003999999999994</v>
      </c>
      <c r="L69" s="38">
        <v>4.933718960983752</v>
      </c>
      <c r="M69" s="38">
        <v>0.86852189808090996</v>
      </c>
      <c r="N69" s="38">
        <v>5.6047431230608176</v>
      </c>
      <c r="O69" s="38">
        <v>5.8960999999999997</v>
      </c>
      <c r="P69" s="38" t="s">
        <v>271</v>
      </c>
    </row>
    <row r="70" spans="1:16" hidden="1" outlineLevel="1" collapsed="1">
      <c r="A70" s="9">
        <v>42339</v>
      </c>
      <c r="B70" s="38">
        <v>8.8334750111554179</v>
      </c>
      <c r="C70" s="38">
        <v>8.4236178294348587</v>
      </c>
      <c r="D70" s="38">
        <v>8.8654904146039044</v>
      </c>
      <c r="E70" s="38">
        <v>9.2822061449455511</v>
      </c>
      <c r="F70" s="38">
        <v>15.585699999999999</v>
      </c>
      <c r="G70" s="38">
        <v>9.1520730104523604</v>
      </c>
      <c r="H70" s="38">
        <v>9.5975537286995891</v>
      </c>
      <c r="I70" s="38">
        <v>9.0881785083465694</v>
      </c>
      <c r="J70" s="38">
        <v>10.156837159291852</v>
      </c>
      <c r="K70" s="38">
        <v>18.030799999999999</v>
      </c>
      <c r="L70" s="38">
        <v>3.8728169508861967</v>
      </c>
      <c r="M70" s="38">
        <v>0.22624433092161528</v>
      </c>
      <c r="N70" s="38">
        <v>4.7502026157813084</v>
      </c>
      <c r="O70" s="38">
        <v>5.5255999999999998</v>
      </c>
      <c r="P70" s="38">
        <v>1.3258000000000001</v>
      </c>
    </row>
    <row r="71" spans="1:16" hidden="1" outlineLevel="1" collapsed="1">
      <c r="A71" s="9">
        <v>42370</v>
      </c>
      <c r="B71" s="38">
        <v>8.3319636490631659</v>
      </c>
      <c r="C71" s="38">
        <v>7.2010672198411134</v>
      </c>
      <c r="D71" s="38">
        <v>8.4153655057651306</v>
      </c>
      <c r="E71" s="38">
        <v>8.3898630359106932</v>
      </c>
      <c r="F71" s="38">
        <v>18.271599999999999</v>
      </c>
      <c r="G71" s="38">
        <v>8.5410180682344539</v>
      </c>
      <c r="H71" s="38">
        <v>7.5874257774135714</v>
      </c>
      <c r="I71" s="38">
        <v>8.6087704066722743</v>
      </c>
      <c r="J71" s="38">
        <v>8.5518875780046884</v>
      </c>
      <c r="K71" s="38">
        <v>22.982600000000001</v>
      </c>
      <c r="L71" s="38">
        <v>3.2663079820848946</v>
      </c>
      <c r="M71" s="38">
        <v>0.82776558707597669</v>
      </c>
      <c r="N71" s="38">
        <v>3.4833749260443376</v>
      </c>
      <c r="O71" s="38">
        <v>6.5349999999999993</v>
      </c>
      <c r="P71" s="38">
        <v>5.0251999999999999</v>
      </c>
    </row>
    <row r="72" spans="1:16" hidden="1" outlineLevel="1" collapsed="1">
      <c r="A72" s="9">
        <v>42401</v>
      </c>
      <c r="B72" s="38">
        <v>8.7884391387071545</v>
      </c>
      <c r="C72" s="38">
        <v>8.8689306173965008</v>
      </c>
      <c r="D72" s="38">
        <v>8.7558522024530969</v>
      </c>
      <c r="E72" s="38">
        <v>9.7493599811981273</v>
      </c>
      <c r="F72" s="38">
        <v>25.501899999999999</v>
      </c>
      <c r="G72" s="38">
        <v>9.0782127070580767</v>
      </c>
      <c r="H72" s="38">
        <v>9.4871526023851125</v>
      </c>
      <c r="I72" s="38">
        <v>9.0219813593566709</v>
      </c>
      <c r="J72" s="38">
        <v>9.7664202051370506</v>
      </c>
      <c r="K72" s="38">
        <v>25.5047</v>
      </c>
      <c r="L72" s="38">
        <v>2.0658956133260218</v>
      </c>
      <c r="M72" s="38">
        <v>0.65397650613517289</v>
      </c>
      <c r="N72" s="38">
        <v>2.272982235639708</v>
      </c>
      <c r="O72" s="38">
        <v>3.8329</v>
      </c>
      <c r="P72" s="38">
        <v>11.999999999999998</v>
      </c>
    </row>
    <row r="73" spans="1:16" hidden="1" outlineLevel="1" collapsed="1">
      <c r="A73" s="9">
        <v>42430</v>
      </c>
      <c r="B73" s="38">
        <v>10.632226259412741</v>
      </c>
      <c r="C73" s="38">
        <v>9.2013639871864754</v>
      </c>
      <c r="D73" s="38">
        <v>10.759875921813135</v>
      </c>
      <c r="E73" s="38">
        <v>11.060394857331078</v>
      </c>
      <c r="F73" s="38">
        <v>17.207599999999999</v>
      </c>
      <c r="G73" s="38">
        <v>11.241975688240764</v>
      </c>
      <c r="H73" s="38">
        <v>10.074622910370774</v>
      </c>
      <c r="I73" s="38">
        <v>11.327124396948694</v>
      </c>
      <c r="J73" s="38">
        <v>12.495693889472317</v>
      </c>
      <c r="K73" s="38">
        <v>17.327200000000001</v>
      </c>
      <c r="L73" s="38">
        <v>2.9434052104417061</v>
      </c>
      <c r="M73" s="38">
        <v>0.5539773155361325</v>
      </c>
      <c r="N73" s="38">
        <v>3.1759251822923718</v>
      </c>
      <c r="O73" s="38">
        <v>4.2988999999999997</v>
      </c>
      <c r="P73" s="38">
        <v>12</v>
      </c>
    </row>
    <row r="74" spans="1:16" hidden="1" outlineLevel="1" collapsed="1">
      <c r="A74" s="9">
        <v>42461</v>
      </c>
      <c r="B74" s="38">
        <v>11.813832527115615</v>
      </c>
      <c r="C74" s="38">
        <v>8.9825058332116932</v>
      </c>
      <c r="D74" s="38">
        <v>12.122973286520068</v>
      </c>
      <c r="E74" s="38">
        <v>9.8304318270920259</v>
      </c>
      <c r="F74" s="38">
        <v>8.6850361482657359</v>
      </c>
      <c r="G74" s="38">
        <v>12.671806902105324</v>
      </c>
      <c r="H74" s="38">
        <v>9.8094910550837291</v>
      </c>
      <c r="I74" s="38">
        <v>12.994572688081085</v>
      </c>
      <c r="J74" s="38">
        <v>9.8488827992890844</v>
      </c>
      <c r="K74" s="38">
        <v>23.286151317035078</v>
      </c>
      <c r="L74" s="38">
        <v>2.6745192038297674</v>
      </c>
      <c r="M74" s="38">
        <v>0.71445603890145071</v>
      </c>
      <c r="N74" s="38">
        <v>2.8481867565574417</v>
      </c>
      <c r="O74" s="38">
        <v>3.7526999999999999</v>
      </c>
      <c r="P74" s="38">
        <v>4.8380999999999998</v>
      </c>
    </row>
    <row r="75" spans="1:16" hidden="1" outlineLevel="1" collapsed="1">
      <c r="A75" s="9">
        <v>42491</v>
      </c>
      <c r="B75" s="38">
        <v>12.253616339321791</v>
      </c>
      <c r="C75" s="38">
        <v>8.9139998502091302</v>
      </c>
      <c r="D75" s="38">
        <v>12.633097866945684</v>
      </c>
      <c r="E75" s="38">
        <v>8.3274597176195684</v>
      </c>
      <c r="F75" s="38">
        <v>4.3437000000000001</v>
      </c>
      <c r="G75" s="38">
        <v>12.832371025299757</v>
      </c>
      <c r="H75" s="38">
        <v>9.525884959352231</v>
      </c>
      <c r="I75" s="38">
        <v>13.174377333051156</v>
      </c>
      <c r="J75" s="38">
        <v>9.4919389646330945</v>
      </c>
      <c r="K75" s="38">
        <v>6</v>
      </c>
      <c r="L75" s="38">
        <v>1.8724023487072974</v>
      </c>
      <c r="M75" s="38">
        <v>0.34194164573898267</v>
      </c>
      <c r="N75" s="38">
        <v>1.6148168713440503</v>
      </c>
      <c r="O75" s="38">
        <v>5.6406999999999998</v>
      </c>
      <c r="P75" s="38">
        <v>3.5184999999999995</v>
      </c>
    </row>
    <row r="76" spans="1:16" hidden="1" outlineLevel="1" collapsed="1">
      <c r="A76" s="9">
        <v>42522</v>
      </c>
      <c r="B76" s="38">
        <v>11.146577552179162</v>
      </c>
      <c r="C76" s="38">
        <v>8.9363347566508935</v>
      </c>
      <c r="D76" s="38">
        <v>11.365125171964833</v>
      </c>
      <c r="E76" s="38">
        <v>8.4710001322684274</v>
      </c>
      <c r="F76" s="38">
        <v>1.5094000000000001</v>
      </c>
      <c r="G76" s="38">
        <v>11.695447738524171</v>
      </c>
      <c r="H76" s="38">
        <v>9.6413229592335785</v>
      </c>
      <c r="I76" s="38">
        <v>11.899870461223436</v>
      </c>
      <c r="J76" s="38">
        <v>8.5759191252489817</v>
      </c>
      <c r="K76" s="38">
        <v>5.9991000000000003</v>
      </c>
      <c r="L76" s="38">
        <v>1.4155822170957486</v>
      </c>
      <c r="M76" s="38">
        <v>0.5424882050986648</v>
      </c>
      <c r="N76" s="38">
        <v>1.5002533712805981</v>
      </c>
      <c r="O76" s="38">
        <v>5.7102000000000004</v>
      </c>
      <c r="P76" s="38">
        <v>0.91510000000000002</v>
      </c>
    </row>
    <row r="77" spans="1:16" hidden="1" outlineLevel="1" collapsed="1">
      <c r="A77" s="9">
        <v>42552</v>
      </c>
      <c r="B77" s="38">
        <v>9.5722716648620274</v>
      </c>
      <c r="C77" s="38">
        <v>8.2581453160859688</v>
      </c>
      <c r="D77" s="38">
        <v>9.7297085915668635</v>
      </c>
      <c r="E77" s="38">
        <v>6.6618335546055327</v>
      </c>
      <c r="F77" s="38">
        <v>7.6215999999999999</v>
      </c>
      <c r="G77" s="38">
        <v>10.079681530654849</v>
      </c>
      <c r="H77" s="38">
        <v>8.9572722321405003</v>
      </c>
      <c r="I77" s="38">
        <v>10.211015323157534</v>
      </c>
      <c r="J77" s="38">
        <v>7.2157161072089098</v>
      </c>
      <c r="K77" s="38">
        <v>7.6215999999999999</v>
      </c>
      <c r="L77" s="38">
        <v>2.1767470554153063</v>
      </c>
      <c r="M77" s="38">
        <v>0.473441732255031</v>
      </c>
      <c r="N77" s="38">
        <v>2.2915152237200647</v>
      </c>
      <c r="O77" s="38">
        <v>4.4945000000000004</v>
      </c>
      <c r="P77" s="38" t="s">
        <v>271</v>
      </c>
    </row>
    <row r="78" spans="1:16" hidden="1" outlineLevel="1" collapsed="1">
      <c r="A78" s="9">
        <v>42583</v>
      </c>
      <c r="B78" s="38">
        <v>8.3633822889567515</v>
      </c>
      <c r="C78" s="38">
        <v>8.3386004018505187</v>
      </c>
      <c r="D78" s="38">
        <v>8.3846415292693521</v>
      </c>
      <c r="E78" s="38">
        <v>7.3888278521932662</v>
      </c>
      <c r="F78" s="38">
        <v>4.8944611548551968</v>
      </c>
      <c r="G78" s="38">
        <v>8.7037417121473872</v>
      </c>
      <c r="H78" s="38">
        <v>8.5934704452186104</v>
      </c>
      <c r="I78" s="38">
        <v>8.7257835744052361</v>
      </c>
      <c r="J78" s="38">
        <v>7.433672029495936</v>
      </c>
      <c r="K78" s="38">
        <v>16.323887032915543</v>
      </c>
      <c r="L78" s="38">
        <v>1.4468861998990146</v>
      </c>
      <c r="M78" s="38">
        <v>0.24151517218702803</v>
      </c>
      <c r="N78" s="38">
        <v>1.3718155839370185</v>
      </c>
      <c r="O78" s="38">
        <v>5.0415000000000001</v>
      </c>
      <c r="P78" s="38">
        <v>4</v>
      </c>
    </row>
    <row r="79" spans="1:16" hidden="1" outlineLevel="1" collapsed="1">
      <c r="A79" s="9">
        <v>42614</v>
      </c>
      <c r="B79" s="38">
        <v>9.0290706817893547</v>
      </c>
      <c r="C79" s="38">
        <v>7.7414466397988155</v>
      </c>
      <c r="D79" s="38">
        <v>9.1906018133048288</v>
      </c>
      <c r="E79" s="38">
        <v>7.0775672330761878</v>
      </c>
      <c r="F79" s="38">
        <v>1.7763</v>
      </c>
      <c r="G79" s="38">
        <v>9.2882929352932351</v>
      </c>
      <c r="H79" s="38">
        <v>8.1095469536349611</v>
      </c>
      <c r="I79" s="38">
        <v>9.4302092177319743</v>
      </c>
      <c r="J79" s="38">
        <v>7.4682286058101219</v>
      </c>
      <c r="K79" s="38">
        <v>4</v>
      </c>
      <c r="L79" s="38">
        <v>3.1273748054645005</v>
      </c>
      <c r="M79" s="38">
        <v>0.38049478507305518</v>
      </c>
      <c r="N79" s="38">
        <v>3.2408882655213471</v>
      </c>
      <c r="O79" s="38">
        <v>5.6652000000000005</v>
      </c>
      <c r="P79" s="38">
        <v>1</v>
      </c>
    </row>
    <row r="80" spans="1:16" hidden="1" outlineLevel="1" collapsed="1">
      <c r="A80" s="9">
        <v>42644</v>
      </c>
      <c r="B80" s="38">
        <v>9.2783557769978451</v>
      </c>
      <c r="C80" s="38">
        <v>7.6383879748474932</v>
      </c>
      <c r="D80" s="38">
        <v>9.4675753737154054</v>
      </c>
      <c r="E80" s="38">
        <v>7.2529635788555451</v>
      </c>
      <c r="F80" s="38">
        <v>13.9588</v>
      </c>
      <c r="G80" s="38">
        <v>9.4308491383460709</v>
      </c>
      <c r="H80" s="38">
        <v>8.1025153080293641</v>
      </c>
      <c r="I80" s="38">
        <v>9.581315890673233</v>
      </c>
      <c r="J80" s="38">
        <v>7.4616830481160603</v>
      </c>
      <c r="K80" s="38">
        <v>13.9588</v>
      </c>
      <c r="L80" s="38">
        <v>3.585370124325205</v>
      </c>
      <c r="M80" s="38">
        <v>0.57655608859744611</v>
      </c>
      <c r="N80" s="38">
        <v>4.3328889993668991</v>
      </c>
      <c r="O80" s="38">
        <v>5.2272999999999996</v>
      </c>
      <c r="P80" s="38" t="s">
        <v>271</v>
      </c>
    </row>
    <row r="81" spans="1:16" hidden="1" outlineLevel="1" collapsed="1">
      <c r="A81" s="9">
        <v>42675</v>
      </c>
      <c r="B81" s="38">
        <v>8.4454622164009816</v>
      </c>
      <c r="C81" s="38">
        <v>7.9052262442637424</v>
      </c>
      <c r="D81" s="38">
        <v>8.5129377569159956</v>
      </c>
      <c r="E81" s="38">
        <v>7.0901433136770882</v>
      </c>
      <c r="F81" s="38">
        <v>7.1535000000000002</v>
      </c>
      <c r="G81" s="38">
        <v>8.6119767875484516</v>
      </c>
      <c r="H81" s="38">
        <v>8.3632073746095443</v>
      </c>
      <c r="I81" s="38">
        <v>8.65612392356166</v>
      </c>
      <c r="J81" s="38">
        <v>7.100244878695233</v>
      </c>
      <c r="K81" s="38">
        <v>15.4437</v>
      </c>
      <c r="L81" s="38">
        <v>4.1691429496210057</v>
      </c>
      <c r="M81" s="38">
        <v>0.24313575701161633</v>
      </c>
      <c r="N81" s="38">
        <v>4.6843922964953588</v>
      </c>
      <c r="O81" s="38">
        <v>6.5735999999999999</v>
      </c>
      <c r="P81" s="38" t="s">
        <v>271</v>
      </c>
    </row>
    <row r="82" spans="1:16" hidden="1" outlineLevel="1" collapsed="1">
      <c r="A82" s="9">
        <v>42705</v>
      </c>
      <c r="B82" s="38">
        <v>8.4636945947606641</v>
      </c>
      <c r="C82" s="38">
        <v>6.774815988701822</v>
      </c>
      <c r="D82" s="38">
        <v>8.6520597939873092</v>
      </c>
      <c r="E82" s="38">
        <v>6.9294343200214481</v>
      </c>
      <c r="F82" s="38">
        <v>10.1297</v>
      </c>
      <c r="G82" s="38">
        <v>8.8033659686638241</v>
      </c>
      <c r="H82" s="38">
        <v>7.2067140445548157</v>
      </c>
      <c r="I82" s="38">
        <v>8.9891447948945533</v>
      </c>
      <c r="J82" s="38">
        <v>6.9377712855973135</v>
      </c>
      <c r="K82" s="38">
        <v>14.343999999999999</v>
      </c>
      <c r="L82" s="38">
        <v>4.0161020476360427</v>
      </c>
      <c r="M82" s="38">
        <v>0.33555055894932834</v>
      </c>
      <c r="N82" s="38">
        <v>4.2763477478650653</v>
      </c>
      <c r="O82" s="38">
        <v>9.2993000000000006</v>
      </c>
      <c r="P82" s="38" t="s">
        <v>271</v>
      </c>
    </row>
    <row r="83" spans="1:16" hidden="1" outlineLevel="1" collapsed="1">
      <c r="A83" s="9">
        <v>42736</v>
      </c>
      <c r="B83" s="38">
        <v>7.6462005460899807</v>
      </c>
      <c r="C83" s="38">
        <v>6.2386954100587682</v>
      </c>
      <c r="D83" s="38">
        <v>7.7749011263961991</v>
      </c>
      <c r="E83" s="38">
        <v>6.9714269100171808</v>
      </c>
      <c r="F83" s="38">
        <v>12.8072</v>
      </c>
      <c r="G83" s="38">
        <v>7.8655735755832294</v>
      </c>
      <c r="H83" s="38">
        <v>7.0478810199426931</v>
      </c>
      <c r="I83" s="38">
        <v>7.9382666711221486</v>
      </c>
      <c r="J83" s="38">
        <v>7.000219534182448</v>
      </c>
      <c r="K83" s="38">
        <v>12.983499999999999</v>
      </c>
      <c r="L83" s="38">
        <v>4.1034587321848166</v>
      </c>
      <c r="M83" s="38">
        <v>0.35807071021548498</v>
      </c>
      <c r="N83" s="38">
        <v>4.8594147591959524</v>
      </c>
      <c r="O83" s="38">
        <v>6.2237000000000009</v>
      </c>
      <c r="P83" s="38" t="s">
        <v>271</v>
      </c>
    </row>
    <row r="84" spans="1:16" hidden="1" outlineLevel="1" collapsed="1">
      <c r="A84" s="9">
        <v>42767</v>
      </c>
      <c r="B84" s="38">
        <v>7.9503958465644207</v>
      </c>
      <c r="C84" s="38">
        <v>6.9568804458064708</v>
      </c>
      <c r="D84" s="38">
        <v>8.0539134562460255</v>
      </c>
      <c r="E84" s="38">
        <v>6.7624152729298403</v>
      </c>
      <c r="F84" s="38">
        <v>11.739599999999999</v>
      </c>
      <c r="G84" s="38">
        <v>8.0831111991199318</v>
      </c>
      <c r="H84" s="38">
        <v>7.3498221677624498</v>
      </c>
      <c r="I84" s="38">
        <v>8.1639792765664243</v>
      </c>
      <c r="J84" s="38">
        <v>6.8550449602499066</v>
      </c>
      <c r="K84" s="38">
        <v>13.6852</v>
      </c>
      <c r="L84" s="38">
        <v>3.5534295844584967</v>
      </c>
      <c r="M84" s="38">
        <v>1.1425077010250533</v>
      </c>
      <c r="N84" s="38">
        <v>3.926861082022397</v>
      </c>
      <c r="O84" s="38">
        <v>5.2662000000000004</v>
      </c>
      <c r="P84" s="38">
        <v>5.0496999999999996</v>
      </c>
    </row>
    <row r="85" spans="1:16" hidden="1" outlineLevel="1" collapsed="1">
      <c r="A85" s="9">
        <v>42795</v>
      </c>
      <c r="B85" s="38">
        <v>9.0265139150384943</v>
      </c>
      <c r="C85" s="38">
        <v>6.935066256937148</v>
      </c>
      <c r="D85" s="38">
        <v>9.2553966084236237</v>
      </c>
      <c r="E85" s="38">
        <v>6.7174925588021335</v>
      </c>
      <c r="F85" s="38">
        <v>11.451000000000001</v>
      </c>
      <c r="G85" s="38">
        <v>9.1491202885845961</v>
      </c>
      <c r="H85" s="38">
        <v>7.4060704204256744</v>
      </c>
      <c r="I85" s="38">
        <v>9.3401062802127246</v>
      </c>
      <c r="J85" s="38">
        <v>6.7925122936001232</v>
      </c>
      <c r="K85" s="38">
        <v>12.836900000000002</v>
      </c>
      <c r="L85" s="38">
        <v>2.5848683736175575</v>
      </c>
      <c r="M85" s="38">
        <v>1.1539761322402486</v>
      </c>
      <c r="N85" s="38">
        <v>3.1857386865167832</v>
      </c>
      <c r="O85" s="38">
        <v>3.8485999999999998</v>
      </c>
      <c r="P85" s="38">
        <v>5</v>
      </c>
    </row>
    <row r="86" spans="1:16" hidden="1" outlineLevel="1" collapsed="1">
      <c r="A86" s="9">
        <v>42826</v>
      </c>
      <c r="B86" s="38">
        <v>8.505855634967622</v>
      </c>
      <c r="C86" s="38">
        <v>6.4621010771598826</v>
      </c>
      <c r="D86" s="38">
        <v>8.7098919034623865</v>
      </c>
      <c r="E86" s="38">
        <v>7.6571978363617141</v>
      </c>
      <c r="F86" s="38">
        <v>4.4629000000000003</v>
      </c>
      <c r="G86" s="38">
        <v>8.7836434414306339</v>
      </c>
      <c r="H86" s="38">
        <v>7.0528886697134094</v>
      </c>
      <c r="I86" s="38">
        <v>8.9638059182390979</v>
      </c>
      <c r="J86" s="38">
        <v>7.6591128570315794</v>
      </c>
      <c r="K86" s="38">
        <v>4.4630000000000001</v>
      </c>
      <c r="L86" s="38">
        <v>3.1766331442233975</v>
      </c>
      <c r="M86" s="38">
        <v>0.42388984338906144</v>
      </c>
      <c r="N86" s="38">
        <v>3.6266680661309625</v>
      </c>
      <c r="O86" s="38">
        <v>0.35920000000000002</v>
      </c>
      <c r="P86" s="38">
        <v>4.2</v>
      </c>
    </row>
    <row r="87" spans="1:16" hidden="1" outlineLevel="1" collapsed="1">
      <c r="A87" s="9">
        <v>42856</v>
      </c>
      <c r="B87" s="38">
        <v>8.1912034723381382</v>
      </c>
      <c r="C87" s="38">
        <v>5.536086518221258</v>
      </c>
      <c r="D87" s="38">
        <v>8.4885799009749761</v>
      </c>
      <c r="E87" s="38">
        <v>7.0790357206241348</v>
      </c>
      <c r="F87" s="38">
        <v>4.0064000000000002</v>
      </c>
      <c r="G87" s="38">
        <v>8.3792841410416656</v>
      </c>
      <c r="H87" s="38">
        <v>6.770624765980668</v>
      </c>
      <c r="I87" s="38">
        <v>8.5474315830507255</v>
      </c>
      <c r="J87" s="38">
        <v>7.080166913591154</v>
      </c>
      <c r="K87" s="38">
        <v>4.0064000000000002</v>
      </c>
      <c r="L87" s="38">
        <v>1.8408966182779332</v>
      </c>
      <c r="M87" s="38">
        <v>0.70539996877362821</v>
      </c>
      <c r="N87" s="38">
        <v>3.7205987176300921</v>
      </c>
      <c r="O87" s="38">
        <v>5.1741999999999999</v>
      </c>
      <c r="P87" s="38" t="s">
        <v>271</v>
      </c>
    </row>
    <row r="88" spans="1:16" hidden="1" outlineLevel="1" collapsed="1">
      <c r="A88" s="9">
        <v>42887</v>
      </c>
      <c r="B88" s="38">
        <v>7.6417951784433154</v>
      </c>
      <c r="C88" s="38">
        <v>6.2063247406322217</v>
      </c>
      <c r="D88" s="38">
        <v>7.8112314045147722</v>
      </c>
      <c r="E88" s="38">
        <v>6.787505233491375</v>
      </c>
      <c r="F88" s="38">
        <v>13.040699999999999</v>
      </c>
      <c r="G88" s="38">
        <v>7.8483053624425478</v>
      </c>
      <c r="H88" s="38">
        <v>6.7340661355514131</v>
      </c>
      <c r="I88" s="38">
        <v>7.9805260959753062</v>
      </c>
      <c r="J88" s="38">
        <v>6.8198841599545323</v>
      </c>
      <c r="K88" s="38">
        <v>13.492900000000001</v>
      </c>
      <c r="L88" s="38">
        <v>2.8369262714982448</v>
      </c>
      <c r="M88" s="38">
        <v>0.58468078065756113</v>
      </c>
      <c r="N88" s="38">
        <v>3.4035717309515574</v>
      </c>
      <c r="O88" s="38">
        <v>4.3438999999999997</v>
      </c>
      <c r="P88" s="38">
        <v>2.9037000000000002</v>
      </c>
    </row>
    <row r="89" spans="1:16" hidden="1" outlineLevel="1" collapsed="1">
      <c r="A89" s="9">
        <v>42917</v>
      </c>
      <c r="B89" s="38">
        <v>7.6018092384223701</v>
      </c>
      <c r="C89" s="38">
        <v>5.4760941656223574</v>
      </c>
      <c r="D89" s="38">
        <v>7.8291070190288536</v>
      </c>
      <c r="E89" s="38">
        <v>6.644120624903989</v>
      </c>
      <c r="F89" s="38">
        <v>4.7849000000000004</v>
      </c>
      <c r="G89" s="38">
        <v>7.7590575219496349</v>
      </c>
      <c r="H89" s="38">
        <v>5.7173991705554466</v>
      </c>
      <c r="I89" s="38">
        <v>7.9587732161914824</v>
      </c>
      <c r="J89" s="38">
        <v>6.6897734232030288</v>
      </c>
      <c r="K89" s="38">
        <v>10.3742</v>
      </c>
      <c r="L89" s="38">
        <v>1.6263638889407408</v>
      </c>
      <c r="M89" s="38">
        <v>0.29489993160416417</v>
      </c>
      <c r="N89" s="38">
        <v>1.9578385330113002</v>
      </c>
      <c r="O89" s="38">
        <v>4.7515999999999989</v>
      </c>
      <c r="P89" s="38">
        <v>0.2656</v>
      </c>
    </row>
    <row r="90" spans="1:16" hidden="1" outlineLevel="1" collapsed="1">
      <c r="A90" s="9">
        <v>42948</v>
      </c>
      <c r="B90" s="38">
        <v>7.8424060019169959</v>
      </c>
      <c r="C90" s="38">
        <v>5.2472211016454935</v>
      </c>
      <c r="D90" s="38">
        <v>8.09341008605222</v>
      </c>
      <c r="E90" s="38">
        <v>6.9570701394092263</v>
      </c>
      <c r="F90" s="38">
        <v>7.0641999999999996</v>
      </c>
      <c r="G90" s="38">
        <v>8.0030879288946384</v>
      </c>
      <c r="H90" s="38">
        <v>5.6680662187962323</v>
      </c>
      <c r="I90" s="38">
        <v>8.2109747889261744</v>
      </c>
      <c r="J90" s="38">
        <v>6.963842896226133</v>
      </c>
      <c r="K90" s="38">
        <v>9.5078999999999994</v>
      </c>
      <c r="L90" s="38">
        <v>2.0735321363722972</v>
      </c>
      <c r="M90" s="38">
        <v>0.47654824440907606</v>
      </c>
      <c r="N90" s="38">
        <v>2.7051624950238438</v>
      </c>
      <c r="O90" s="38">
        <v>1.5000000000000002</v>
      </c>
      <c r="P90" s="38">
        <v>0.82910000000000006</v>
      </c>
    </row>
    <row r="91" spans="1:16" hidden="1" outlineLevel="1" collapsed="1">
      <c r="A91" s="9">
        <v>42979</v>
      </c>
      <c r="B91" s="38">
        <v>7.7717672055652942</v>
      </c>
      <c r="C91" s="38">
        <v>5.4999289239107707</v>
      </c>
      <c r="D91" s="38">
        <v>8.0135814621163934</v>
      </c>
      <c r="E91" s="38">
        <v>6.5930554720077224</v>
      </c>
      <c r="F91" s="38">
        <v>5.1975055372205183</v>
      </c>
      <c r="G91" s="38">
        <v>7.9115890312314932</v>
      </c>
      <c r="H91" s="38">
        <v>5.9397003021308867</v>
      </c>
      <c r="I91" s="38">
        <v>8.0961623716032047</v>
      </c>
      <c r="J91" s="38">
        <v>6.7359892586402479</v>
      </c>
      <c r="K91" s="38">
        <v>11.086775841803988</v>
      </c>
      <c r="L91" s="38">
        <v>1.3264339850987679</v>
      </c>
      <c r="M91" s="38">
        <v>0.25353331104562288</v>
      </c>
      <c r="N91" s="38">
        <v>1.8327663505391518</v>
      </c>
      <c r="O91" s="38">
        <v>3.8643999999999994</v>
      </c>
      <c r="P91" s="38">
        <v>0.25</v>
      </c>
    </row>
    <row r="92" spans="1:16" hidden="1" outlineLevel="1" collapsed="1">
      <c r="A92" s="9">
        <v>43009</v>
      </c>
      <c r="B92" s="38">
        <v>7.749403540091472</v>
      </c>
      <c r="C92" s="38">
        <v>5.336094516276682</v>
      </c>
      <c r="D92" s="38">
        <v>7.9986799490384684</v>
      </c>
      <c r="E92" s="38">
        <v>6.6293262058886588</v>
      </c>
      <c r="F92" s="38">
        <v>6.8640999999999996</v>
      </c>
      <c r="G92" s="38">
        <v>7.8815708621952005</v>
      </c>
      <c r="H92" s="38">
        <v>5.8037625892877598</v>
      </c>
      <c r="I92" s="38">
        <v>8.090668889067917</v>
      </c>
      <c r="J92" s="38">
        <v>6.6403686349943492</v>
      </c>
      <c r="K92" s="38">
        <v>7.194</v>
      </c>
      <c r="L92" s="38">
        <v>0.92723291662981056</v>
      </c>
      <c r="M92" s="38">
        <v>0.24628855186893767</v>
      </c>
      <c r="N92" s="38">
        <v>1.2570964185310531</v>
      </c>
      <c r="O92" s="38">
        <v>4.0834999999999999</v>
      </c>
      <c r="P92" s="38">
        <v>2.1720000000000002</v>
      </c>
    </row>
    <row r="93" spans="1:16" hidden="1" outlineLevel="1" collapsed="1">
      <c r="A93" s="9">
        <v>43040</v>
      </c>
      <c r="B93" s="38">
        <v>8.3703802263839595</v>
      </c>
      <c r="C93" s="38">
        <v>5.0111323449886802</v>
      </c>
      <c r="D93" s="38">
        <v>8.6812660912429678</v>
      </c>
      <c r="E93" s="38">
        <v>7.9749639844826303</v>
      </c>
      <c r="F93" s="38">
        <v>7.0581170003094016</v>
      </c>
      <c r="G93" s="38">
        <v>8.5340061185600806</v>
      </c>
      <c r="H93" s="38">
        <v>5.3853704743528299</v>
      </c>
      <c r="I93" s="38">
        <v>8.8152168711478129</v>
      </c>
      <c r="J93" s="38">
        <v>7.9802435805845739</v>
      </c>
      <c r="K93" s="38">
        <v>7.144306623407541</v>
      </c>
      <c r="L93" s="38">
        <v>2.1136187260405239</v>
      </c>
      <c r="M93" s="38">
        <v>0.24035456650177536</v>
      </c>
      <c r="N93" s="38">
        <v>2.6706711733417152</v>
      </c>
      <c r="O93" s="38">
        <v>4.4184000000000001</v>
      </c>
      <c r="P93" s="38">
        <v>1</v>
      </c>
    </row>
    <row r="94" spans="1:16" hidden="1" outlineLevel="1" collapsed="1">
      <c r="A94" s="9">
        <v>43070</v>
      </c>
      <c r="B94" s="38">
        <v>8.9014208635650629</v>
      </c>
      <c r="C94" s="38">
        <v>5.6309461121830351</v>
      </c>
      <c r="D94" s="38">
        <v>9.2571212346567435</v>
      </c>
      <c r="E94" s="38">
        <v>7.5527897679499407</v>
      </c>
      <c r="F94" s="38">
        <v>5.4332985390472652</v>
      </c>
      <c r="G94" s="38">
        <v>9.1402189392610005</v>
      </c>
      <c r="H94" s="38">
        <v>6.1522742648068132</v>
      </c>
      <c r="I94" s="38">
        <v>9.4599150239682359</v>
      </c>
      <c r="J94" s="38">
        <v>7.5660998325178044</v>
      </c>
      <c r="K94" s="38">
        <v>5.4622985134123629</v>
      </c>
      <c r="L94" s="38">
        <v>1.9335950846764967</v>
      </c>
      <c r="M94" s="38">
        <v>0.25189726885524361</v>
      </c>
      <c r="N94" s="38">
        <v>2.4103667228604251</v>
      </c>
      <c r="O94" s="38">
        <v>4.4535</v>
      </c>
      <c r="P94" s="38">
        <v>3.0238999999999998</v>
      </c>
    </row>
    <row r="95" spans="1:16" hidden="1" outlineLevel="1" collapsed="1">
      <c r="A95" s="9">
        <v>43101</v>
      </c>
      <c r="B95" s="38">
        <v>9.3618487793611269</v>
      </c>
      <c r="C95" s="38">
        <v>5.8734529981124872</v>
      </c>
      <c r="D95" s="38">
        <v>9.6149817505153017</v>
      </c>
      <c r="E95" s="38">
        <v>7.434856258927204</v>
      </c>
      <c r="F95" s="38">
        <v>5.5704000000000002</v>
      </c>
      <c r="G95" s="38">
        <v>9.4792894251226798</v>
      </c>
      <c r="H95" s="38">
        <v>6.3176162308111765</v>
      </c>
      <c r="I95" s="38">
        <v>9.7057891295233887</v>
      </c>
      <c r="J95" s="38">
        <v>7.4926904130211422</v>
      </c>
      <c r="K95" s="38">
        <v>5.7110000000000003</v>
      </c>
      <c r="L95" s="38">
        <v>1.7697447609906902</v>
      </c>
      <c r="M95" s="38">
        <v>0.31031196478191253</v>
      </c>
      <c r="N95" s="38">
        <v>2.2276115177956117</v>
      </c>
      <c r="O95" s="38">
        <v>2.3877000000000002</v>
      </c>
      <c r="P95" s="38">
        <v>2</v>
      </c>
    </row>
    <row r="96" spans="1:16" hidden="1" outlineLevel="1" collapsed="1">
      <c r="A96" s="9">
        <v>43132</v>
      </c>
      <c r="B96" s="38">
        <v>10.121501448171136</v>
      </c>
      <c r="C96" s="38">
        <v>5.5998885080131666</v>
      </c>
      <c r="D96" s="38">
        <v>10.392492115411383</v>
      </c>
      <c r="E96" s="38">
        <v>8.1867906824484429</v>
      </c>
      <c r="F96" s="38">
        <v>5.1159999999999997</v>
      </c>
      <c r="G96" s="38">
        <v>10.224381481707105</v>
      </c>
      <c r="H96" s="38">
        <v>5.9902944256823716</v>
      </c>
      <c r="I96" s="38">
        <v>10.473795368609139</v>
      </c>
      <c r="J96" s="38">
        <v>8.2292626282411501</v>
      </c>
      <c r="K96" s="38">
        <v>5.1505999999999998</v>
      </c>
      <c r="L96" s="38">
        <v>2.3016365119998863</v>
      </c>
      <c r="M96" s="38">
        <v>0.27485355931550648</v>
      </c>
      <c r="N96" s="38">
        <v>2.8830805605546432</v>
      </c>
      <c r="O96" s="38">
        <v>2.1621999999999999</v>
      </c>
      <c r="P96" s="38">
        <v>1.4947999999999999</v>
      </c>
    </row>
    <row r="97" spans="1:16" hidden="1" outlineLevel="1" collapsed="1">
      <c r="A97" s="9">
        <v>43160</v>
      </c>
      <c r="B97" s="38">
        <v>11.006663867360295</v>
      </c>
      <c r="C97" s="38">
        <v>6.3365432408673605</v>
      </c>
      <c r="D97" s="38">
        <v>11.287363522703503</v>
      </c>
      <c r="E97" s="38">
        <v>8.1190785056331372</v>
      </c>
      <c r="F97" s="38">
        <v>3.3149000000000006</v>
      </c>
      <c r="G97" s="38">
        <v>11.138287564326413</v>
      </c>
      <c r="H97" s="38">
        <v>6.5553956596156695</v>
      </c>
      <c r="I97" s="38">
        <v>11.407531109653783</v>
      </c>
      <c r="J97" s="38">
        <v>8.2001586243220732</v>
      </c>
      <c r="K97" s="38">
        <v>3.6155999999999997</v>
      </c>
      <c r="L97" s="38">
        <v>2.1036122849965238</v>
      </c>
      <c r="M97" s="38">
        <v>0.24626484314758129</v>
      </c>
      <c r="N97" s="38">
        <v>2.2724865083543162</v>
      </c>
      <c r="O97" s="38">
        <v>3.8477999999999999</v>
      </c>
      <c r="P97" s="38">
        <v>1.9802</v>
      </c>
    </row>
    <row r="98" spans="1:16" hidden="1" outlineLevel="1" collapsed="1">
      <c r="A98" s="9">
        <v>43191</v>
      </c>
      <c r="B98" s="38">
        <v>11.238429933320523</v>
      </c>
      <c r="C98" s="38">
        <v>5.9779081270163053</v>
      </c>
      <c r="D98" s="38">
        <v>11.632417293491176</v>
      </c>
      <c r="E98" s="38">
        <v>13.3781</v>
      </c>
      <c r="F98" s="38">
        <v>3.3069773874721391</v>
      </c>
      <c r="G98" s="38">
        <v>11.465691816638424</v>
      </c>
      <c r="H98" s="38">
        <v>6.7033816286643875</v>
      </c>
      <c r="I98" s="38">
        <v>11.794506679171089</v>
      </c>
      <c r="J98" s="38">
        <v>13.3795</v>
      </c>
      <c r="K98" s="38">
        <v>3.3161772837270624</v>
      </c>
      <c r="L98" s="38">
        <v>1.4635532823554347</v>
      </c>
      <c r="M98" s="38">
        <v>0.25303600593265985</v>
      </c>
      <c r="N98" s="38">
        <v>2.0320724223765247</v>
      </c>
      <c r="O98" s="38">
        <v>1.5</v>
      </c>
      <c r="P98" s="38">
        <v>1.0881000000000001</v>
      </c>
    </row>
    <row r="99" spans="1:16" hidden="1" outlineLevel="1" collapsed="1">
      <c r="A99" s="9">
        <v>43221</v>
      </c>
      <c r="B99" s="38">
        <v>11.370225104025456</v>
      </c>
      <c r="C99" s="38">
        <v>6.2503217527708719</v>
      </c>
      <c r="D99" s="38">
        <v>11.738469312984186</v>
      </c>
      <c r="E99" s="38">
        <v>14.029199999999999</v>
      </c>
      <c r="F99" s="38">
        <v>3.1501142716219053</v>
      </c>
      <c r="G99" s="38">
        <v>11.571908039352879</v>
      </c>
      <c r="H99" s="38">
        <v>6.5323015979853274</v>
      </c>
      <c r="I99" s="38">
        <v>11.925924770528077</v>
      </c>
      <c r="J99" s="38">
        <v>14.306800000000001</v>
      </c>
      <c r="K99" s="38">
        <v>3.166914482036697</v>
      </c>
      <c r="L99" s="38">
        <v>1.7582090388565736</v>
      </c>
      <c r="M99" s="38">
        <v>0.25553400229693646</v>
      </c>
      <c r="N99" s="38">
        <v>1.9946496805569482</v>
      </c>
      <c r="O99" s="38">
        <v>3.282</v>
      </c>
      <c r="P99" s="38">
        <v>2.4529999999999998</v>
      </c>
    </row>
    <row r="100" spans="1:16" hidden="1" outlineLevel="1" collapsed="1">
      <c r="A100" s="9">
        <v>43252</v>
      </c>
      <c r="B100" s="38">
        <v>11.570233059550096</v>
      </c>
      <c r="C100" s="38">
        <v>6.6380563794591394</v>
      </c>
      <c r="D100" s="38">
        <v>11.933254373156487</v>
      </c>
      <c r="E100" s="38">
        <v>15.409437033528574</v>
      </c>
      <c r="F100" s="38">
        <v>6.4928999999999997</v>
      </c>
      <c r="G100" s="38">
        <v>11.77766078169004</v>
      </c>
      <c r="H100" s="38">
        <v>6.9513441186840028</v>
      </c>
      <c r="I100" s="38">
        <v>12.123597322224976</v>
      </c>
      <c r="J100" s="38">
        <v>15.898492488243518</v>
      </c>
      <c r="K100" s="38">
        <v>6.5471000000000004</v>
      </c>
      <c r="L100" s="38">
        <v>1.823927594315685</v>
      </c>
      <c r="M100" s="38">
        <v>0.24894421199852174</v>
      </c>
      <c r="N100" s="38">
        <v>2.1063282912530346</v>
      </c>
      <c r="O100" s="38">
        <v>0.2</v>
      </c>
      <c r="P100" s="38">
        <v>1.2</v>
      </c>
    </row>
    <row r="101" spans="1:16" hidden="1" outlineLevel="1" collapsed="1">
      <c r="A101" s="9">
        <v>43282</v>
      </c>
      <c r="B101" s="38">
        <v>11.937753713224691</v>
      </c>
      <c r="C101" s="38">
        <v>6.6775082574546083</v>
      </c>
      <c r="D101" s="38">
        <v>12.224792491870005</v>
      </c>
      <c r="E101" s="38">
        <v>10.13536818333632</v>
      </c>
      <c r="F101" s="38">
        <v>3.2759999999999998</v>
      </c>
      <c r="G101" s="38">
        <v>12.242565445437577</v>
      </c>
      <c r="H101" s="38">
        <v>6.7548240222964271</v>
      </c>
      <c r="I101" s="38">
        <v>12.542515304785894</v>
      </c>
      <c r="J101" s="38">
        <v>14.188620970013384</v>
      </c>
      <c r="K101" s="38">
        <v>3.2759999999999998</v>
      </c>
      <c r="L101" s="38">
        <v>1.505291077926979</v>
      </c>
      <c r="M101" s="38">
        <v>0.30370805437436743</v>
      </c>
      <c r="N101" s="38">
        <v>1.4799071126149674</v>
      </c>
      <c r="O101" s="38">
        <v>3.9746000000000006</v>
      </c>
      <c r="P101" s="38" t="s">
        <v>271</v>
      </c>
    </row>
    <row r="102" spans="1:16" hidden="1" outlineLevel="1" collapsed="1">
      <c r="A102" s="9">
        <v>43313</v>
      </c>
      <c r="B102" s="38">
        <v>12.461119637202041</v>
      </c>
      <c r="C102" s="38">
        <v>6.1644202135532984</v>
      </c>
      <c r="D102" s="38">
        <v>12.792215319560169</v>
      </c>
      <c r="E102" s="38">
        <v>11.954639007024461</v>
      </c>
      <c r="F102" s="38">
        <v>12.7407</v>
      </c>
      <c r="G102" s="38">
        <v>12.710560775587508</v>
      </c>
      <c r="H102" s="38">
        <v>6.1838856783381724</v>
      </c>
      <c r="I102" s="38">
        <v>13.054314850096999</v>
      </c>
      <c r="J102" s="38">
        <v>12.767589637466124</v>
      </c>
      <c r="K102" s="38">
        <v>15.8721</v>
      </c>
      <c r="L102" s="38">
        <v>1.5648392820786279</v>
      </c>
      <c r="M102" s="38">
        <v>0.41317936423055984</v>
      </c>
      <c r="N102" s="38">
        <v>1.6068351587072816</v>
      </c>
      <c r="O102" s="38">
        <v>0.44990000000000002</v>
      </c>
      <c r="P102" s="38">
        <v>0.19650000000000001</v>
      </c>
    </row>
    <row r="103" spans="1:16" hidden="1" outlineLevel="1" collapsed="1">
      <c r="A103" s="9">
        <v>43344</v>
      </c>
      <c r="B103" s="38">
        <v>12.826543183674787</v>
      </c>
      <c r="C103" s="38">
        <v>6.3884513197486488</v>
      </c>
      <c r="D103" s="38">
        <v>13.21587495922007</v>
      </c>
      <c r="E103" s="38">
        <v>6.4180746928277426</v>
      </c>
      <c r="F103" s="38">
        <v>14.220499999999999</v>
      </c>
      <c r="G103" s="38">
        <v>13.241139679595349</v>
      </c>
      <c r="H103" s="38">
        <v>6.4995608502888214</v>
      </c>
      <c r="I103" s="38">
        <v>13.636381197275437</v>
      </c>
      <c r="J103" s="38">
        <v>11.950139106340201</v>
      </c>
      <c r="K103" s="38">
        <v>15.900700000000001</v>
      </c>
      <c r="L103" s="38">
        <v>1.8011408511875371</v>
      </c>
      <c r="M103" s="38">
        <v>0.25538886558857166</v>
      </c>
      <c r="N103" s="38">
        <v>1.6307159698432705</v>
      </c>
      <c r="O103" s="38">
        <v>5.0723000000000003</v>
      </c>
      <c r="P103" s="38">
        <v>3.6334</v>
      </c>
    </row>
    <row r="104" spans="1:16" hidden="1" outlineLevel="1" collapsed="1">
      <c r="A104" s="9">
        <v>43374</v>
      </c>
      <c r="B104" s="38">
        <v>13.431159840746609</v>
      </c>
      <c r="C104" s="38">
        <v>6.5533675059562952</v>
      </c>
      <c r="D104" s="38">
        <v>13.872167847452111</v>
      </c>
      <c r="E104" s="38">
        <v>12.318597640522709</v>
      </c>
      <c r="F104" s="38">
        <v>16.052600000000002</v>
      </c>
      <c r="G104" s="38">
        <v>13.88056773460421</v>
      </c>
      <c r="H104" s="38">
        <v>6.7588411867713818</v>
      </c>
      <c r="I104" s="38">
        <v>14.337940156323889</v>
      </c>
      <c r="J104" s="38">
        <v>15.719731231268341</v>
      </c>
      <c r="K104" s="38">
        <v>16.052600000000002</v>
      </c>
      <c r="L104" s="38">
        <v>1.7967965305530051</v>
      </c>
      <c r="M104" s="38">
        <v>0.27149603582064946</v>
      </c>
      <c r="N104" s="38">
        <v>1.8351565146473166</v>
      </c>
      <c r="O104" s="38">
        <v>5.8874000000000004</v>
      </c>
      <c r="P104" s="38" t="s">
        <v>271</v>
      </c>
    </row>
    <row r="105" spans="1:16" hidden="1" outlineLevel="1" collapsed="1">
      <c r="A105" s="9">
        <v>43405</v>
      </c>
      <c r="B105" s="38">
        <v>14.136493368810095</v>
      </c>
      <c r="C105" s="38">
        <v>7.7738563584202289</v>
      </c>
      <c r="D105" s="38">
        <v>14.552369374515726</v>
      </c>
      <c r="E105" s="38">
        <v>15.370964489278196</v>
      </c>
      <c r="F105" s="38">
        <v>15.985473814670174</v>
      </c>
      <c r="G105" s="38">
        <v>14.580586506497189</v>
      </c>
      <c r="H105" s="38">
        <v>7.8780318870817894</v>
      </c>
      <c r="I105" s="38">
        <v>15.030036157794227</v>
      </c>
      <c r="J105" s="38">
        <v>16.697236536566656</v>
      </c>
      <c r="K105" s="38">
        <v>15.985473814670174</v>
      </c>
      <c r="L105" s="38">
        <v>1.8746251307163782</v>
      </c>
      <c r="M105" s="38">
        <v>0.27080711992492168</v>
      </c>
      <c r="N105" s="38">
        <v>1.9169246913545657</v>
      </c>
      <c r="O105" s="38">
        <v>0.25240000000000001</v>
      </c>
      <c r="P105" s="38" t="s">
        <v>271</v>
      </c>
    </row>
    <row r="106" spans="1:16" hidden="1" outlineLevel="1" collapsed="1">
      <c r="A106" s="9">
        <v>43435</v>
      </c>
      <c r="B106" s="38">
        <v>14.089865890203223</v>
      </c>
      <c r="C106" s="38">
        <v>7.7044841772034776</v>
      </c>
      <c r="D106" s="38">
        <v>14.524221389952579</v>
      </c>
      <c r="E106" s="38">
        <v>12.10342604783486</v>
      </c>
      <c r="F106" s="38">
        <v>7.9233000000000002</v>
      </c>
      <c r="G106" s="38">
        <v>14.661852507805371</v>
      </c>
      <c r="H106" s="38">
        <v>7.9924169793741004</v>
      </c>
      <c r="I106" s="38">
        <v>15.113891512188893</v>
      </c>
      <c r="J106" s="38">
        <v>16.71800773709672</v>
      </c>
      <c r="K106" s="38">
        <v>8.3425999999999991</v>
      </c>
      <c r="L106" s="38">
        <v>2.558053450291085</v>
      </c>
      <c r="M106" s="38">
        <v>1.0486785455303045</v>
      </c>
      <c r="N106" s="38">
        <v>2.6108416696625976</v>
      </c>
      <c r="O106" s="38">
        <v>5.6360999999999999</v>
      </c>
      <c r="P106" s="38">
        <v>4.9740000000000002</v>
      </c>
    </row>
    <row r="107" spans="1:16" hidden="1" outlineLevel="1" collapsed="1">
      <c r="A107" s="9">
        <v>43466</v>
      </c>
      <c r="B107" s="38">
        <v>13.23506526957914</v>
      </c>
      <c r="C107" s="38">
        <v>8.5653905721261427</v>
      </c>
      <c r="D107" s="38">
        <v>13.531346034194799</v>
      </c>
      <c r="E107" s="38">
        <v>18.513448071678209</v>
      </c>
      <c r="F107" s="38">
        <v>16.2193</v>
      </c>
      <c r="G107" s="38">
        <v>13.637962291434999</v>
      </c>
      <c r="H107" s="38">
        <v>8.6778708949578274</v>
      </c>
      <c r="I107" s="38">
        <v>13.962507559400265</v>
      </c>
      <c r="J107" s="38">
        <v>18.553644856799508</v>
      </c>
      <c r="K107" s="38">
        <v>16.2193</v>
      </c>
      <c r="L107" s="38">
        <v>2.6822101544853219</v>
      </c>
      <c r="M107" s="38">
        <v>0.35647630014284382</v>
      </c>
      <c r="N107" s="38">
        <v>2.736254251068452</v>
      </c>
      <c r="O107" s="38">
        <v>3.2170000000000005</v>
      </c>
      <c r="P107" s="38" t="s">
        <v>271</v>
      </c>
    </row>
    <row r="108" spans="1:16" hidden="1" outlineLevel="1" collapsed="1">
      <c r="A108" s="9">
        <v>43497</v>
      </c>
      <c r="B108" s="38">
        <v>13.331583479695542</v>
      </c>
      <c r="C108" s="38">
        <v>8.526422288077006</v>
      </c>
      <c r="D108" s="38">
        <v>13.649741589294964</v>
      </c>
      <c r="E108" s="38">
        <v>12.905209531465063</v>
      </c>
      <c r="F108" s="38">
        <v>16.229500000000002</v>
      </c>
      <c r="G108" s="38">
        <v>13.615302975098235</v>
      </c>
      <c r="H108" s="38">
        <v>8.6413832085738846</v>
      </c>
      <c r="I108" s="38">
        <v>13.948839529605197</v>
      </c>
      <c r="J108" s="38">
        <v>13.282937593732687</v>
      </c>
      <c r="K108" s="38">
        <v>16.229500000000002</v>
      </c>
      <c r="L108" s="38">
        <v>2.3180941490090072</v>
      </c>
      <c r="M108" s="38">
        <v>0.36541782762167641</v>
      </c>
      <c r="N108" s="38">
        <v>2.378098991059522</v>
      </c>
      <c r="O108" s="38">
        <v>5.2495000000000012</v>
      </c>
      <c r="P108" s="38" t="s">
        <v>271</v>
      </c>
    </row>
    <row r="109" spans="1:16" hidden="1" outlineLevel="1" collapsed="1">
      <c r="A109" s="9">
        <v>43525</v>
      </c>
      <c r="B109" s="38">
        <v>13.471860633570655</v>
      </c>
      <c r="C109" s="38">
        <v>5.9894929636471881</v>
      </c>
      <c r="D109" s="38">
        <v>13.933442656017613</v>
      </c>
      <c r="E109" s="38">
        <v>8.6506135655364726</v>
      </c>
      <c r="F109" s="38">
        <v>16.086200000000002</v>
      </c>
      <c r="G109" s="38">
        <v>13.808509394225215</v>
      </c>
      <c r="H109" s="38">
        <v>6.8238096808546178</v>
      </c>
      <c r="I109" s="38">
        <v>14.22772623705144</v>
      </c>
      <c r="J109" s="38">
        <v>8.7286840961724081</v>
      </c>
      <c r="K109" s="38">
        <v>16.2971</v>
      </c>
      <c r="L109" s="38">
        <v>1.9312470627857683</v>
      </c>
      <c r="M109" s="38">
        <v>0.20110268860945876</v>
      </c>
      <c r="N109" s="38">
        <v>2.2558024244299286</v>
      </c>
      <c r="O109" s="38">
        <v>4.2300000000000004</v>
      </c>
      <c r="P109" s="38">
        <v>1</v>
      </c>
    </row>
    <row r="110" spans="1:16" hidden="1" outlineLevel="1" collapsed="1">
      <c r="A110" s="9">
        <v>43556</v>
      </c>
      <c r="B110" s="38">
        <v>12.420665751799218</v>
      </c>
      <c r="C110" s="38">
        <v>6.1316011971376172</v>
      </c>
      <c r="D110" s="38">
        <v>12.853374919955259</v>
      </c>
      <c r="E110" s="38">
        <v>7.0388955368875772</v>
      </c>
      <c r="F110" s="38">
        <v>15.2295</v>
      </c>
      <c r="G110" s="38">
        <v>13.090955986939798</v>
      </c>
      <c r="H110" s="38">
        <v>7.0222621878317346</v>
      </c>
      <c r="I110" s="38">
        <v>13.522216168293207</v>
      </c>
      <c r="J110" s="38">
        <v>7.0879038653053037</v>
      </c>
      <c r="K110" s="38">
        <v>15.685800000000002</v>
      </c>
      <c r="L110" s="38">
        <v>2.2038891593477579</v>
      </c>
      <c r="M110" s="38">
        <v>0.26203993560591515</v>
      </c>
      <c r="N110" s="38">
        <v>2.3689662509829983</v>
      </c>
      <c r="O110" s="38">
        <v>4.2214999999999998</v>
      </c>
      <c r="P110" s="38">
        <v>3</v>
      </c>
    </row>
    <row r="111" spans="1:16" hidden="1" outlineLevel="1" collapsed="1">
      <c r="A111" s="9">
        <v>43586</v>
      </c>
      <c r="B111" s="38">
        <v>12.729983024107298</v>
      </c>
      <c r="C111" s="38">
        <v>6.4456310340698675</v>
      </c>
      <c r="D111" s="38">
        <v>13.19975686198199</v>
      </c>
      <c r="E111" s="38">
        <v>7.4696676483117965</v>
      </c>
      <c r="F111" s="38">
        <v>2.3299415456361054</v>
      </c>
      <c r="G111" s="38">
        <v>13.080756560284073</v>
      </c>
      <c r="H111" s="38">
        <v>7.0162182957759471</v>
      </c>
      <c r="I111" s="38">
        <v>13.489222637132805</v>
      </c>
      <c r="J111" s="38">
        <v>7.5481784929059632</v>
      </c>
      <c r="K111" s="38">
        <v>14.662599999999999</v>
      </c>
      <c r="L111" s="38">
        <v>1.7714229215808426</v>
      </c>
      <c r="M111" s="38">
        <v>0.25585666814833952</v>
      </c>
      <c r="N111" s="38">
        <v>2.0410440181838636</v>
      </c>
      <c r="O111" s="38">
        <v>5.3240361707755728</v>
      </c>
      <c r="P111" s="38">
        <v>0.25629682330474435</v>
      </c>
    </row>
    <row r="112" spans="1:16" hidden="1" outlineLevel="1" collapsed="1">
      <c r="A112" s="9">
        <v>43617</v>
      </c>
      <c r="B112" s="38">
        <v>12.997026850806062</v>
      </c>
      <c r="C112" s="38">
        <v>6.8620251508402985</v>
      </c>
      <c r="D112" s="38">
        <v>13.36838220883428</v>
      </c>
      <c r="E112" s="38">
        <v>10.537727637412459</v>
      </c>
      <c r="F112" s="38">
        <v>1.8622201854763383</v>
      </c>
      <c r="G112" s="38">
        <v>13.335700520612651</v>
      </c>
      <c r="H112" s="38">
        <v>6.9495146891793746</v>
      </c>
      <c r="I112" s="38">
        <v>13.648534710857108</v>
      </c>
      <c r="J112" s="38">
        <v>10.554408827423595</v>
      </c>
      <c r="K112" s="38">
        <v>14.960968793899321</v>
      </c>
      <c r="L112" s="38">
        <v>2.5543179187212139</v>
      </c>
      <c r="M112" s="38">
        <v>0.14354556414703074</v>
      </c>
      <c r="N112" s="38">
        <v>3.1310465332394704</v>
      </c>
      <c r="O112" s="38">
        <v>0.01</v>
      </c>
      <c r="P112" s="38">
        <v>0.3821</v>
      </c>
    </row>
    <row r="113" spans="1:16" hidden="1" outlineLevel="1" collapsed="1">
      <c r="A113" s="9">
        <v>43647</v>
      </c>
      <c r="B113" s="38">
        <v>12.700326142109541</v>
      </c>
      <c r="C113" s="38">
        <v>6.8429003793091621</v>
      </c>
      <c r="D113" s="38">
        <v>12.98567179304175</v>
      </c>
      <c r="E113" s="38">
        <v>11.332820135810541</v>
      </c>
      <c r="F113" s="38">
        <v>4.0010569743630242</v>
      </c>
      <c r="G113" s="38">
        <v>13.269975752164374</v>
      </c>
      <c r="H113" s="38">
        <v>6.9016903964250105</v>
      </c>
      <c r="I113" s="38">
        <v>13.545547441477597</v>
      </c>
      <c r="J113" s="38">
        <v>11.560743256516929</v>
      </c>
      <c r="K113" s="38">
        <v>15.809041796968634</v>
      </c>
      <c r="L113" s="38">
        <v>1.7631623744049145</v>
      </c>
      <c r="M113" s="38">
        <v>0.36229664250990085</v>
      </c>
      <c r="N113" s="38">
        <v>1.8725321920947475</v>
      </c>
      <c r="O113" s="38">
        <v>2.9805999999999999</v>
      </c>
      <c r="P113" s="38">
        <v>0.25119999999999998</v>
      </c>
    </row>
    <row r="114" spans="1:16" hidden="1" outlineLevel="1" collapsed="1">
      <c r="A114" s="9">
        <v>43678</v>
      </c>
      <c r="B114" s="38">
        <v>12.870184287432343</v>
      </c>
      <c r="C114" s="38">
        <v>6.4293573262239789</v>
      </c>
      <c r="D114" s="38">
        <v>13.196271995355925</v>
      </c>
      <c r="E114" s="38">
        <v>11.124060277830356</v>
      </c>
      <c r="F114" s="38">
        <v>7.9684166730292025</v>
      </c>
      <c r="G114" s="38">
        <v>13.31390513012369</v>
      </c>
      <c r="H114" s="38">
        <v>6.567576286642173</v>
      </c>
      <c r="I114" s="38">
        <v>13.65047455142518</v>
      </c>
      <c r="J114" s="38">
        <v>11.523233702238752</v>
      </c>
      <c r="K114" s="38">
        <v>12.870439646761016</v>
      </c>
      <c r="L114" s="38">
        <v>1.88140466013067</v>
      </c>
      <c r="M114" s="38">
        <v>0.48409999999999997</v>
      </c>
      <c r="N114" s="38">
        <v>1.9512232442734736</v>
      </c>
      <c r="O114" s="38">
        <v>1.3911090705930405</v>
      </c>
      <c r="P114" s="38">
        <v>0.73440000000000005</v>
      </c>
    </row>
    <row r="115" spans="1:16" hidden="1" outlineLevel="1" collapsed="1">
      <c r="A115" s="9">
        <v>43709</v>
      </c>
      <c r="B115" s="38">
        <v>12.073227812301136</v>
      </c>
      <c r="C115" s="38">
        <v>6.4543897211754055</v>
      </c>
      <c r="D115" s="38">
        <v>12.3350182070883</v>
      </c>
      <c r="E115" s="38">
        <v>11.866290610542237</v>
      </c>
      <c r="F115" s="38">
        <v>9.6753999999999998</v>
      </c>
      <c r="G115" s="38">
        <v>12.812272111782169</v>
      </c>
      <c r="H115" s="38">
        <v>6.6572331103926761</v>
      </c>
      <c r="I115" s="38">
        <v>13.095692893628152</v>
      </c>
      <c r="J115" s="38">
        <v>12.047559583230065</v>
      </c>
      <c r="K115" s="38">
        <v>15.3559</v>
      </c>
      <c r="L115" s="38">
        <v>1.5722156454692566</v>
      </c>
      <c r="M115" s="38">
        <v>0.4697773967818491</v>
      </c>
      <c r="N115" s="38">
        <v>1.6616569526319158</v>
      </c>
      <c r="O115" s="38">
        <v>1.3375742953845255</v>
      </c>
      <c r="P115" s="38">
        <v>0.25</v>
      </c>
    </row>
    <row r="116" spans="1:16" hidden="1" outlineLevel="1" collapsed="1">
      <c r="A116" s="9">
        <v>43739</v>
      </c>
      <c r="B116" s="38">
        <v>11.685238323594131</v>
      </c>
      <c r="C116" s="38">
        <v>6.7049811615016042</v>
      </c>
      <c r="D116" s="38">
        <v>11.889878381581706</v>
      </c>
      <c r="E116" s="38">
        <v>11.745093848456895</v>
      </c>
      <c r="F116" s="38">
        <v>13.4626</v>
      </c>
      <c r="G116" s="38">
        <v>12.096700050306826</v>
      </c>
      <c r="H116" s="38">
        <v>6.8041819149593374</v>
      </c>
      <c r="I116" s="38">
        <v>12.328276823368315</v>
      </c>
      <c r="J116" s="38">
        <v>11.967830449928808</v>
      </c>
      <c r="K116" s="38">
        <v>13.8462</v>
      </c>
      <c r="L116" s="38">
        <v>1.825227887129981</v>
      </c>
      <c r="M116" s="38">
        <v>0.43399227977329219</v>
      </c>
      <c r="N116" s="38">
        <v>1.8294952924149668</v>
      </c>
      <c r="O116" s="38">
        <v>2.6158999999999999</v>
      </c>
      <c r="P116" s="38">
        <v>0.25</v>
      </c>
    </row>
    <row r="117" spans="1:16" hidden="1" outlineLevel="1" collapsed="1">
      <c r="A117" s="9">
        <v>43770</v>
      </c>
      <c r="B117" s="38">
        <v>10.257847871339997</v>
      </c>
      <c r="C117" s="38">
        <v>7.0208338920966673</v>
      </c>
      <c r="D117" s="38">
        <v>10.753881569047218</v>
      </c>
      <c r="E117" s="38">
        <v>11.672879670021878</v>
      </c>
      <c r="F117" s="38">
        <v>2.1379000000000001</v>
      </c>
      <c r="G117" s="38">
        <v>10.700123926211049</v>
      </c>
      <c r="H117" s="38">
        <v>7.0902841460466028</v>
      </c>
      <c r="I117" s="38">
        <v>11.1150731497882</v>
      </c>
      <c r="J117" s="38">
        <v>11.94126017800836</v>
      </c>
      <c r="K117" s="38">
        <v>13.861800000000001</v>
      </c>
      <c r="L117" s="38">
        <v>1.533614104019543</v>
      </c>
      <c r="M117" s="38">
        <v>0.47802972226934687</v>
      </c>
      <c r="N117" s="38">
        <v>2.0003438839236187</v>
      </c>
      <c r="O117" s="38">
        <v>3.2102000000000004</v>
      </c>
      <c r="P117" s="38">
        <v>0.25</v>
      </c>
    </row>
    <row r="118" spans="1:16" hidden="1" outlineLevel="1" collapsed="1">
      <c r="A118" s="9">
        <v>43800</v>
      </c>
      <c r="B118" s="38">
        <v>9.4967478955407962</v>
      </c>
      <c r="C118" s="38">
        <v>7.2824877586133896</v>
      </c>
      <c r="D118" s="38">
        <v>9.7339633486945409</v>
      </c>
      <c r="E118" s="38">
        <v>11.052805642740234</v>
      </c>
      <c r="F118" s="38">
        <v>11.085000000000001</v>
      </c>
      <c r="G118" s="38">
        <v>9.6619582788164156</v>
      </c>
      <c r="H118" s="38">
        <v>7.3411115771684772</v>
      </c>
      <c r="I118" s="38">
        <v>9.9149019570664034</v>
      </c>
      <c r="J118" s="38">
        <v>11.235302669590906</v>
      </c>
      <c r="K118" s="38">
        <v>12.686099999999998</v>
      </c>
      <c r="L118" s="38">
        <v>2.2323516367956846</v>
      </c>
      <c r="M118" s="38">
        <v>0.47486436009112681</v>
      </c>
      <c r="N118" s="38">
        <v>2.3305210770252485</v>
      </c>
      <c r="O118" s="38">
        <v>2.552</v>
      </c>
      <c r="P118" s="38">
        <v>0.96919999999999995</v>
      </c>
    </row>
    <row r="119" spans="1:16" hidden="1" outlineLevel="1" collapsed="1">
      <c r="A119" s="9">
        <v>43831</v>
      </c>
      <c r="B119" s="38">
        <v>7.5825571856757961</v>
      </c>
      <c r="C119" s="38">
        <v>7.0408255317706754</v>
      </c>
      <c r="D119" s="38">
        <v>7.5839006824325379</v>
      </c>
      <c r="E119" s="38">
        <v>10.120226380710042</v>
      </c>
      <c r="F119" s="38">
        <v>0.85619999999999985</v>
      </c>
      <c r="G119" s="38">
        <v>7.712802365349579</v>
      </c>
      <c r="H119" s="38">
        <v>7.0962829413743567</v>
      </c>
      <c r="I119" s="38">
        <v>7.6885799219687625</v>
      </c>
      <c r="J119" s="38">
        <v>10.184198835208475</v>
      </c>
      <c r="K119" s="38">
        <v>10.4343</v>
      </c>
      <c r="L119" s="38">
        <v>1.1688642630374888</v>
      </c>
      <c r="M119" s="38">
        <v>0.48807410147184466</v>
      </c>
      <c r="N119" s="38">
        <v>1.5052183393712044</v>
      </c>
      <c r="O119" s="38">
        <v>1.3118000000000001</v>
      </c>
      <c r="P119" s="38">
        <v>0.25</v>
      </c>
    </row>
    <row r="120" spans="1:16" hidden="1" outlineLevel="1" collapsed="1">
      <c r="A120" s="9">
        <v>43862</v>
      </c>
      <c r="B120" s="38">
        <v>5.3774488710814303</v>
      </c>
      <c r="C120" s="38">
        <v>5.8406862553779133</v>
      </c>
      <c r="D120" s="38">
        <v>5.2015014515644831</v>
      </c>
      <c r="E120" s="38">
        <v>8.0529453220265061</v>
      </c>
      <c r="F120" s="38">
        <v>3.1743000000000001</v>
      </c>
      <c r="G120" s="38">
        <v>5.5155260028678299</v>
      </c>
      <c r="H120" s="38">
        <v>5.9069145605833366</v>
      </c>
      <c r="I120" s="38">
        <v>5.3089870122916443</v>
      </c>
      <c r="J120" s="38">
        <v>8.565083468693226</v>
      </c>
      <c r="K120" s="38">
        <v>8.4248999999999992</v>
      </c>
      <c r="L120" s="38">
        <v>1.195490876429153</v>
      </c>
      <c r="M120" s="38">
        <v>0.35152960811992184</v>
      </c>
      <c r="N120" s="38">
        <v>1.3700554900419131</v>
      </c>
      <c r="O120" s="38">
        <v>1.7411999999999999</v>
      </c>
      <c r="P120" s="38">
        <v>0.25</v>
      </c>
    </row>
    <row r="121" spans="1:16" hidden="1" outlineLevel="1" collapsed="1">
      <c r="A121" s="9">
        <v>43891</v>
      </c>
      <c r="B121" s="38">
        <v>6.3774672457581509</v>
      </c>
      <c r="C121" s="38">
        <v>5.2775567226014246</v>
      </c>
      <c r="D121" s="38">
        <v>6.4502270101748431</v>
      </c>
      <c r="E121" s="38">
        <v>8.6723626307230024</v>
      </c>
      <c r="F121" s="38">
        <v>0.56540000000000001</v>
      </c>
      <c r="G121" s="38">
        <v>6.5831996100839438</v>
      </c>
      <c r="H121" s="38">
        <v>5.3391668938978247</v>
      </c>
      <c r="I121" s="38">
        <v>6.62508061784819</v>
      </c>
      <c r="J121" s="38">
        <v>8.8011703203969365</v>
      </c>
      <c r="K121" s="38">
        <v>7.6238999999999999</v>
      </c>
      <c r="L121" s="38">
        <v>0.91639895309946173</v>
      </c>
      <c r="M121" s="38">
        <v>0.1238918190036133</v>
      </c>
      <c r="N121" s="38">
        <v>1.0913575575898593</v>
      </c>
      <c r="O121" s="38">
        <v>2.2665999999999999</v>
      </c>
      <c r="P121" s="38">
        <v>0.25</v>
      </c>
    </row>
    <row r="122" spans="1:16" hidden="1" outlineLevel="1" collapsed="1">
      <c r="A122" s="9">
        <v>43922</v>
      </c>
      <c r="B122" s="38">
        <v>6.5162564783793542</v>
      </c>
      <c r="C122" s="38">
        <v>5.1584129127816052</v>
      </c>
      <c r="D122" s="38">
        <v>6.6138856469493739</v>
      </c>
      <c r="E122" s="38">
        <v>8.2669512678748838</v>
      </c>
      <c r="F122" s="38">
        <v>0.62560000000000004</v>
      </c>
      <c r="G122" s="38">
        <v>6.6376154229407414</v>
      </c>
      <c r="H122" s="38">
        <v>5.3735458303651278</v>
      </c>
      <c r="I122" s="38">
        <v>6.6863527638227156</v>
      </c>
      <c r="J122" s="38">
        <v>8.593760526897654</v>
      </c>
      <c r="K122" s="38">
        <v>7.4555999999999996</v>
      </c>
      <c r="L122" s="38">
        <v>0.92256582114021934</v>
      </c>
      <c r="M122" s="38">
        <v>0.19581007194545577</v>
      </c>
      <c r="N122" s="38">
        <v>1.4056758033853691</v>
      </c>
      <c r="O122" s="38">
        <v>0.65511212236078342</v>
      </c>
      <c r="P122" s="38" t="s">
        <v>271</v>
      </c>
    </row>
    <row r="123" spans="1:16" hidden="1" outlineLevel="1" collapsed="1">
      <c r="A123" s="9">
        <v>43952</v>
      </c>
      <c r="B123" s="38">
        <v>5.5154247317873129</v>
      </c>
      <c r="C123" s="38">
        <v>5.0146861015840374</v>
      </c>
      <c r="D123" s="38">
        <v>5.440923706324595</v>
      </c>
      <c r="E123" s="38">
        <v>8.4520909463770906</v>
      </c>
      <c r="F123" s="38">
        <v>4.8596000000000004</v>
      </c>
      <c r="G123" s="38">
        <v>5.5823934373014055</v>
      </c>
      <c r="H123" s="38">
        <v>5.0666279365204776</v>
      </c>
      <c r="I123" s="38">
        <v>5.5037609364197975</v>
      </c>
      <c r="J123" s="38">
        <v>8.6619712970647988</v>
      </c>
      <c r="K123" s="38">
        <v>6.5037000000000003</v>
      </c>
      <c r="L123" s="38">
        <v>1.4598596720911672</v>
      </c>
      <c r="M123" s="38">
        <v>0.22520000000000001</v>
      </c>
      <c r="N123" s="38">
        <v>1.5932145540503866</v>
      </c>
      <c r="O123" s="38">
        <v>0.87960000000000005</v>
      </c>
      <c r="P123" s="38">
        <v>1.6463000000000001</v>
      </c>
    </row>
    <row r="124" spans="1:16" hidden="1" outlineLevel="1" collapsed="1">
      <c r="A124" s="9">
        <v>43983</v>
      </c>
      <c r="B124" s="38">
        <v>4.5237526781170923</v>
      </c>
      <c r="C124" s="38">
        <v>4.4328613468012827</v>
      </c>
      <c r="D124" s="38">
        <v>4.3924275486930942</v>
      </c>
      <c r="E124" s="38">
        <v>7.4947596575271671</v>
      </c>
      <c r="F124" s="38">
        <v>2.7602000000000002</v>
      </c>
      <c r="G124" s="38">
        <v>4.589414138888996</v>
      </c>
      <c r="H124" s="38">
        <v>4.5132325249051561</v>
      </c>
      <c r="I124" s="38">
        <v>4.4524964293629505</v>
      </c>
      <c r="J124" s="38">
        <v>7.5005570140539053</v>
      </c>
      <c r="K124" s="38">
        <v>6.5685000000000002</v>
      </c>
      <c r="L124" s="38">
        <v>1.7179681166402467</v>
      </c>
      <c r="M124" s="38">
        <v>0.16860045919945096</v>
      </c>
      <c r="N124" s="38">
        <v>1.9068704429648351</v>
      </c>
      <c r="O124" s="38">
        <v>1.2156</v>
      </c>
      <c r="P124" s="38">
        <v>0.25</v>
      </c>
    </row>
    <row r="125" spans="1:16" hidden="1" outlineLevel="1" collapsed="1">
      <c r="A125" s="9">
        <v>44013</v>
      </c>
      <c r="B125" s="38">
        <v>3.6823270535823962</v>
      </c>
      <c r="C125" s="38">
        <v>3.8637330125766569</v>
      </c>
      <c r="D125" s="38">
        <v>3.5578007742285225</v>
      </c>
      <c r="E125" s="38">
        <v>5.8566957166728422</v>
      </c>
      <c r="F125" s="38">
        <v>1.5837000000000001</v>
      </c>
      <c r="G125" s="38">
        <v>3.7217174955616685</v>
      </c>
      <c r="H125" s="38">
        <v>3.8928235009244512</v>
      </c>
      <c r="I125" s="38">
        <v>3.591825459746067</v>
      </c>
      <c r="J125" s="38">
        <v>5.9228128275093095</v>
      </c>
      <c r="K125" s="38">
        <v>6.0179</v>
      </c>
      <c r="L125" s="38">
        <v>1.1876129337328691</v>
      </c>
      <c r="M125" s="38">
        <v>0.14910395083745745</v>
      </c>
      <c r="N125" s="38">
        <v>1.2961171200629586</v>
      </c>
      <c r="O125" s="38">
        <v>2.0045893480007435</v>
      </c>
      <c r="P125" s="38">
        <v>0.2923</v>
      </c>
    </row>
    <row r="126" spans="1:16" hidden="1" outlineLevel="1" collapsed="1">
      <c r="A126" s="9">
        <v>44044</v>
      </c>
      <c r="B126" s="38">
        <v>3.3335255792150633</v>
      </c>
      <c r="C126" s="38">
        <v>3.2724987948149673</v>
      </c>
      <c r="D126" s="38">
        <v>3.2626903248115422</v>
      </c>
      <c r="E126" s="38">
        <v>5.1638659252524679</v>
      </c>
      <c r="F126" s="38">
        <v>3.4681999999999999</v>
      </c>
      <c r="G126" s="38">
        <v>3.3908171962826148</v>
      </c>
      <c r="H126" s="38">
        <v>3.3056141393137328</v>
      </c>
      <c r="I126" s="38">
        <v>3.3205835941391406</v>
      </c>
      <c r="J126" s="38">
        <v>5.2167606599526755</v>
      </c>
      <c r="K126" s="38">
        <v>4.5182000000000002</v>
      </c>
      <c r="L126" s="38">
        <v>0.89846078727108991</v>
      </c>
      <c r="M126" s="38">
        <v>0.16102769826382107</v>
      </c>
      <c r="N126" s="38">
        <v>0.9108176084862184</v>
      </c>
      <c r="O126" s="38">
        <v>2.2839</v>
      </c>
      <c r="P126" s="38">
        <v>0.24099999999999996</v>
      </c>
    </row>
    <row r="127" spans="1:16" hidden="1" outlineLevel="1" collapsed="1">
      <c r="A127" s="9">
        <v>44075</v>
      </c>
      <c r="B127" s="38">
        <v>3.3719325406655698</v>
      </c>
      <c r="C127" s="38">
        <v>3.1606223643703415</v>
      </c>
      <c r="D127" s="38">
        <v>3.3087547780369593</v>
      </c>
      <c r="E127" s="38">
        <v>4.9271405827074295</v>
      </c>
      <c r="F127" s="38">
        <v>6.6142000000000003</v>
      </c>
      <c r="G127" s="38">
        <v>3.4221944280251395</v>
      </c>
      <c r="H127" s="38">
        <v>3.1703084449131032</v>
      </c>
      <c r="I127" s="38">
        <v>3.3615530233454756</v>
      </c>
      <c r="J127" s="38">
        <v>4.9273300474443094</v>
      </c>
      <c r="K127" s="38">
        <v>7.5339</v>
      </c>
      <c r="L127" s="38">
        <v>0.90544219557085592</v>
      </c>
      <c r="M127" s="38">
        <v>0.10670000000000002</v>
      </c>
      <c r="N127" s="38">
        <v>0.94235574471444927</v>
      </c>
      <c r="O127" s="38">
        <v>0.83250000000000002</v>
      </c>
      <c r="P127" s="38">
        <v>0.25</v>
      </c>
    </row>
    <row r="128" spans="1:16" hidden="1" outlineLevel="1" collapsed="1">
      <c r="A128" s="9">
        <v>44105</v>
      </c>
      <c r="B128" s="38">
        <v>3.3215237368808328</v>
      </c>
      <c r="C128" s="38">
        <v>2.8718255919745914</v>
      </c>
      <c r="D128" s="38">
        <v>3.3118937894167684</v>
      </c>
      <c r="E128" s="38">
        <v>4.859982724343455</v>
      </c>
      <c r="F128" s="38">
        <v>1.4313</v>
      </c>
      <c r="G128" s="38">
        <v>3.407915511787448</v>
      </c>
      <c r="H128" s="38">
        <v>2.8857918493418322</v>
      </c>
      <c r="I128" s="38">
        <v>3.3955765098171709</v>
      </c>
      <c r="J128" s="38">
        <v>4.8896477510545537</v>
      </c>
      <c r="K128" s="38">
        <v>4.442800000000001</v>
      </c>
      <c r="L128" s="38">
        <v>1.090695899816198</v>
      </c>
      <c r="M128" s="38">
        <v>9.9099999999999994E-2</v>
      </c>
      <c r="N128" s="38">
        <v>1.2002917483799507</v>
      </c>
      <c r="O128" s="38">
        <v>1.4326000000000001</v>
      </c>
      <c r="P128" s="38">
        <v>0.25</v>
      </c>
    </row>
    <row r="129" spans="1:16" hidden="1" outlineLevel="1" collapsed="1">
      <c r="A129" s="9">
        <v>44136</v>
      </c>
      <c r="B129" s="38">
        <v>3.4043628315875107</v>
      </c>
      <c r="C129" s="38">
        <v>2.8556608769758509</v>
      </c>
      <c r="D129" s="38">
        <v>3.4063911180749722</v>
      </c>
      <c r="E129" s="38">
        <v>4.9167277276511472</v>
      </c>
      <c r="F129" s="38">
        <v>1.5273000000000001</v>
      </c>
      <c r="G129" s="38">
        <v>3.4608440214054466</v>
      </c>
      <c r="H129" s="38">
        <v>2.900609093636314</v>
      </c>
      <c r="I129" s="38">
        <v>3.4576625327204127</v>
      </c>
      <c r="J129" s="38">
        <v>4.9364717472099198</v>
      </c>
      <c r="K129" s="38">
        <v>2.718</v>
      </c>
      <c r="L129" s="38">
        <v>1.7085207872612327</v>
      </c>
      <c r="M129" s="38">
        <v>9.6699999999999994E-2</v>
      </c>
      <c r="N129" s="38">
        <v>1.9259959505315862</v>
      </c>
      <c r="O129" s="38">
        <v>2.5948000000000002</v>
      </c>
      <c r="P129" s="38">
        <v>0.26819999999999999</v>
      </c>
    </row>
    <row r="130" spans="1:16" hidden="1" outlineLevel="1" collapsed="1">
      <c r="A130" s="9">
        <v>44166</v>
      </c>
      <c r="B130" s="38">
        <v>3.3961542076562461</v>
      </c>
      <c r="C130" s="38">
        <v>2.5531659260716544</v>
      </c>
      <c r="D130" s="38">
        <v>3.3774408842153805</v>
      </c>
      <c r="E130" s="38">
        <v>5.3321013651363085</v>
      </c>
      <c r="F130" s="38">
        <v>2.8225000000000002</v>
      </c>
      <c r="G130" s="38">
        <v>3.4712525336345452</v>
      </c>
      <c r="H130" s="38">
        <v>2.5626982637580213</v>
      </c>
      <c r="I130" s="38">
        <v>3.4574176018596963</v>
      </c>
      <c r="J130" s="38">
        <v>5.3321013639979773</v>
      </c>
      <c r="K130" s="38">
        <v>5.1609999999999996</v>
      </c>
      <c r="L130" s="38">
        <v>0.77972982553722026</v>
      </c>
      <c r="M130" s="38">
        <v>8.7352027505730345E-2</v>
      </c>
      <c r="N130" s="38">
        <v>0.84187844082967578</v>
      </c>
      <c r="O130" s="38">
        <v>1.0000000000000002E-2</v>
      </c>
      <c r="P130" s="38">
        <v>0.25</v>
      </c>
    </row>
    <row r="131" spans="1:16" hidden="1" outlineLevel="1" collapsed="1">
      <c r="A131" s="9">
        <v>44197</v>
      </c>
      <c r="B131" s="38">
        <v>3.4774757701915271</v>
      </c>
      <c r="C131" s="38">
        <v>2.3332869166545005</v>
      </c>
      <c r="D131" s="38">
        <v>3.5769025576656275</v>
      </c>
      <c r="E131" s="38">
        <v>3.5407571646809353</v>
      </c>
      <c r="F131" s="38">
        <v>4.3677000000000001</v>
      </c>
      <c r="G131" s="38">
        <v>3.5234433659095887</v>
      </c>
      <c r="H131" s="38">
        <v>2.351620128941224</v>
      </c>
      <c r="I131" s="38">
        <v>3.6192010288738339</v>
      </c>
      <c r="J131" s="38">
        <v>3.5478757629930189</v>
      </c>
      <c r="K131" s="38">
        <v>4.9922000000000004</v>
      </c>
      <c r="L131" s="38">
        <v>1.0087891419507331</v>
      </c>
      <c r="M131" s="38">
        <v>9.7000000000000003E-2</v>
      </c>
      <c r="N131" s="38">
        <v>1.1831611826670398</v>
      </c>
      <c r="O131" s="38">
        <v>1.1603000000000001</v>
      </c>
      <c r="P131" s="38">
        <v>0.25</v>
      </c>
    </row>
    <row r="132" spans="1:16" hidden="1" outlineLevel="1" collapsed="1">
      <c r="A132" s="9">
        <v>44228</v>
      </c>
      <c r="B132" s="38">
        <v>3.3639218661445689</v>
      </c>
      <c r="C132" s="38">
        <v>2.0508156240895588</v>
      </c>
      <c r="D132" s="38">
        <v>3.4777861624972193</v>
      </c>
      <c r="E132" s="38">
        <v>3.5455830182037911</v>
      </c>
      <c r="F132" s="38">
        <v>4.53</v>
      </c>
      <c r="G132" s="38">
        <v>3.4075839417411919</v>
      </c>
      <c r="H132" s="38">
        <v>2.0734704452939985</v>
      </c>
      <c r="I132" s="38">
        <v>3.5189425827030574</v>
      </c>
      <c r="J132" s="38">
        <v>3.6095197005741424</v>
      </c>
      <c r="K132" s="38">
        <v>5.0606</v>
      </c>
      <c r="L132" s="38">
        <v>1.1282581338177942</v>
      </c>
      <c r="M132" s="38">
        <v>9.5651673108463758E-2</v>
      </c>
      <c r="N132" s="38">
        <v>1.1584281846037368</v>
      </c>
      <c r="O132" s="38">
        <v>2.2412000000000001</v>
      </c>
      <c r="P132" s="38">
        <v>0.25</v>
      </c>
    </row>
    <row r="133" spans="1:16" hidden="1" outlineLevel="1" collapsed="1">
      <c r="A133" s="9">
        <v>44256</v>
      </c>
      <c r="B133" s="38">
        <v>3.4011998441605074</v>
      </c>
      <c r="C133" s="38">
        <v>2.1271829929190504</v>
      </c>
      <c r="D133" s="38">
        <v>3.5465817788319383</v>
      </c>
      <c r="E133" s="38">
        <v>3.2970875966624686</v>
      </c>
      <c r="F133" s="38">
        <v>4.4458000000000002</v>
      </c>
      <c r="G133" s="38">
        <v>3.4657325701035626</v>
      </c>
      <c r="H133" s="38">
        <v>2.2063809415241966</v>
      </c>
      <c r="I133" s="38">
        <v>3.5987478403086142</v>
      </c>
      <c r="J133" s="38">
        <v>3.3208286420084123</v>
      </c>
      <c r="K133" s="38">
        <v>5.0503</v>
      </c>
      <c r="L133" s="38">
        <v>0.8713494723387869</v>
      </c>
      <c r="M133" s="38">
        <v>0.42508056336188399</v>
      </c>
      <c r="N133" s="38">
        <v>1.09243302419997</v>
      </c>
      <c r="O133" s="38">
        <v>0.30220000000000002</v>
      </c>
      <c r="P133" s="38">
        <v>0.25</v>
      </c>
    </row>
    <row r="134" spans="1:16" hidden="1" outlineLevel="1" collapsed="1">
      <c r="A134" s="9">
        <v>44287</v>
      </c>
      <c r="B134" s="38">
        <v>3.5320033635255266</v>
      </c>
      <c r="C134" s="38">
        <v>1.9507614571731973</v>
      </c>
      <c r="D134" s="38">
        <v>3.6934124611370769</v>
      </c>
      <c r="E134" s="38">
        <v>3.3092171874781964</v>
      </c>
      <c r="F134" s="38">
        <v>5.2041000000000004</v>
      </c>
      <c r="G134" s="38">
        <v>3.5958149336331648</v>
      </c>
      <c r="H134" s="38">
        <v>2.1201496276902767</v>
      </c>
      <c r="I134" s="38">
        <v>3.7358927433092046</v>
      </c>
      <c r="J134" s="38">
        <v>3.3435833080592046</v>
      </c>
      <c r="K134" s="38">
        <v>5.2375999999999996</v>
      </c>
      <c r="L134" s="38">
        <v>0.96740460927407779</v>
      </c>
      <c r="M134" s="38">
        <v>0.22237886378814409</v>
      </c>
      <c r="N134" s="38">
        <v>1.1815926042397311</v>
      </c>
      <c r="O134" s="38">
        <v>2.2902999999999998</v>
      </c>
      <c r="P134" s="38">
        <v>4.5</v>
      </c>
    </row>
    <row r="135" spans="1:16" hidden="1" outlineLevel="1" collapsed="1">
      <c r="A135" s="9">
        <v>44317</v>
      </c>
      <c r="B135" s="38">
        <v>3.6786604144629234</v>
      </c>
      <c r="C135" s="38">
        <v>2.1689803926202265</v>
      </c>
      <c r="D135" s="38">
        <v>3.8207530915279384</v>
      </c>
      <c r="E135" s="38">
        <v>3.3255714784811956</v>
      </c>
      <c r="F135" s="38">
        <v>5.0224980799052457</v>
      </c>
      <c r="G135" s="38">
        <v>3.7775620239493035</v>
      </c>
      <c r="H135" s="38">
        <v>2.285833623168593</v>
      </c>
      <c r="I135" s="38">
        <v>3.9204127950050718</v>
      </c>
      <c r="J135" s="38">
        <v>3.3322246135496738</v>
      </c>
      <c r="K135" s="38">
        <v>5.0712978794099817</v>
      </c>
      <c r="L135" s="38">
        <v>1.0142848438134355</v>
      </c>
      <c r="M135" s="38">
        <v>0.2365706473100555</v>
      </c>
      <c r="N135" s="38">
        <v>0.97765895475630515</v>
      </c>
      <c r="O135" s="38">
        <v>1.1512809590026374</v>
      </c>
      <c r="P135" s="38">
        <v>4.5</v>
      </c>
    </row>
    <row r="136" spans="1:16" hidden="1" outlineLevel="1" collapsed="1">
      <c r="A136" s="9">
        <v>44348</v>
      </c>
      <c r="B136" s="38">
        <v>3.6597454651040571</v>
      </c>
      <c r="C136" s="38">
        <v>2.2026668957766842</v>
      </c>
      <c r="D136" s="38">
        <v>3.8311990620124816</v>
      </c>
      <c r="E136" s="38">
        <v>3.3709745915182316</v>
      </c>
      <c r="F136" s="38">
        <v>4.7004999999999999</v>
      </c>
      <c r="G136" s="38">
        <v>3.7334305426701131</v>
      </c>
      <c r="H136" s="38">
        <v>2.3144817114739222</v>
      </c>
      <c r="I136" s="38">
        <v>3.8987119761625726</v>
      </c>
      <c r="J136" s="38">
        <v>3.3729087211576232</v>
      </c>
      <c r="K136" s="38">
        <v>5.0164</v>
      </c>
      <c r="L136" s="38">
        <v>1.2465011279615259</v>
      </c>
      <c r="M136" s="38">
        <v>0.36162699238680346</v>
      </c>
      <c r="N136" s="38">
        <v>1.0880000000000001</v>
      </c>
      <c r="O136" s="38">
        <v>0.28470000000000001</v>
      </c>
      <c r="P136" s="38">
        <v>3.8014999999999999</v>
      </c>
    </row>
    <row r="137" spans="1:16" hidden="1" outlineLevel="1" collapsed="1">
      <c r="A137" s="9">
        <v>44378</v>
      </c>
      <c r="B137" s="38">
        <v>3.8709025653065239</v>
      </c>
      <c r="C137" s="38">
        <v>2.0314399090731272</v>
      </c>
      <c r="D137" s="38">
        <v>4.0827951991716569</v>
      </c>
      <c r="E137" s="38">
        <v>3.2771550157798623</v>
      </c>
      <c r="F137" s="38">
        <v>4.7336</v>
      </c>
      <c r="G137" s="38">
        <v>3.9295806640479003</v>
      </c>
      <c r="H137" s="38">
        <v>2.1166644957276808</v>
      </c>
      <c r="I137" s="38">
        <v>4.1359108078099096</v>
      </c>
      <c r="J137" s="38">
        <v>3.3017588460722673</v>
      </c>
      <c r="K137" s="38">
        <v>5.1365999999999996</v>
      </c>
      <c r="L137" s="38">
        <v>1.1965564403557125</v>
      </c>
      <c r="M137" s="38">
        <v>0.22390480791292569</v>
      </c>
      <c r="N137" s="38">
        <v>1.0599000000000001</v>
      </c>
      <c r="O137" s="38">
        <v>2.0933999999999999</v>
      </c>
      <c r="P137" s="38">
        <v>4.5</v>
      </c>
    </row>
    <row r="138" spans="1:16" hidden="1" outlineLevel="1" collapsed="1">
      <c r="A138" s="9">
        <v>44409</v>
      </c>
      <c r="B138" s="38">
        <v>4.4829524505860032</v>
      </c>
      <c r="C138" s="38">
        <v>2.1283906492571902</v>
      </c>
      <c r="D138" s="38">
        <v>4.8146620652879246</v>
      </c>
      <c r="E138" s="38">
        <v>3.0493823097286232</v>
      </c>
      <c r="F138" s="38">
        <v>5.0610999999999997</v>
      </c>
      <c r="G138" s="38">
        <v>4.6147866268417364</v>
      </c>
      <c r="H138" s="38">
        <v>2.2774926445933303</v>
      </c>
      <c r="I138" s="38">
        <v>4.9289401866244127</v>
      </c>
      <c r="J138" s="38">
        <v>3.0805587935304528</v>
      </c>
      <c r="K138" s="38">
        <v>5.2009999999999996</v>
      </c>
      <c r="L138" s="38">
        <v>0.78523300998071299</v>
      </c>
      <c r="M138" s="38">
        <v>0.71060383911878944</v>
      </c>
      <c r="N138" s="38">
        <v>0.51819796888135006</v>
      </c>
      <c r="O138" s="38">
        <v>2.2570999999999999</v>
      </c>
      <c r="P138" s="38">
        <v>4.1679000000000004</v>
      </c>
    </row>
    <row r="139" spans="1:16" hidden="1" outlineLevel="1" collapsed="1">
      <c r="A139" s="9">
        <v>44440</v>
      </c>
      <c r="B139" s="38">
        <v>4.7425895808140233</v>
      </c>
      <c r="C139" s="38">
        <v>2.0172509751147421</v>
      </c>
      <c r="D139" s="38">
        <v>5.0830620983865256</v>
      </c>
      <c r="E139" s="38">
        <v>3.0604303797504415</v>
      </c>
      <c r="F139" s="38">
        <v>4.9170999999999996</v>
      </c>
      <c r="G139" s="38">
        <v>4.8841354621640116</v>
      </c>
      <c r="H139" s="38">
        <v>2.0946705948984592</v>
      </c>
      <c r="I139" s="38">
        <v>5.2223345057293908</v>
      </c>
      <c r="J139" s="38">
        <v>3.1997577867503662</v>
      </c>
      <c r="K139" s="38">
        <v>4.9964000000000004</v>
      </c>
      <c r="L139" s="38">
        <v>0.81323134263946351</v>
      </c>
      <c r="M139" s="38">
        <v>0.75234853697860848</v>
      </c>
      <c r="N139" s="38">
        <v>0.65</v>
      </c>
      <c r="O139" s="38">
        <v>0.79069999999999985</v>
      </c>
      <c r="P139" s="38">
        <v>4.4831000000000003</v>
      </c>
    </row>
    <row r="140" spans="1:16" hidden="1" outlineLevel="1" collapsed="1">
      <c r="A140" s="9">
        <v>44470</v>
      </c>
      <c r="B140" s="38">
        <v>4.7579649985070382</v>
      </c>
      <c r="C140" s="38">
        <v>2.0439592287030863</v>
      </c>
      <c r="D140" s="38">
        <v>5.0974829157104358</v>
      </c>
      <c r="E140" s="38">
        <v>3.3547963357185044</v>
      </c>
      <c r="F140" s="38">
        <v>4.9739000000000004</v>
      </c>
      <c r="G140" s="38">
        <v>4.8492207294503515</v>
      </c>
      <c r="H140" s="38">
        <v>2.1061570114487447</v>
      </c>
      <c r="I140" s="38">
        <v>5.1900726123741618</v>
      </c>
      <c r="J140" s="38">
        <v>3.3633233167498342</v>
      </c>
      <c r="K140" s="38">
        <v>4.9843000000000002</v>
      </c>
      <c r="L140" s="38">
        <v>0.5760865773874182</v>
      </c>
      <c r="M140" s="38">
        <v>0.72775240747041836</v>
      </c>
      <c r="N140" s="38">
        <v>0.52200000000000002</v>
      </c>
      <c r="O140" s="38">
        <v>1.607</v>
      </c>
      <c r="P140" s="38">
        <v>3.2</v>
      </c>
    </row>
    <row r="141" spans="1:16" hidden="1" outlineLevel="1" collapsed="1">
      <c r="A141" s="9">
        <v>44501</v>
      </c>
      <c r="B141" s="38">
        <v>4.908950586097669</v>
      </c>
      <c r="C141" s="38">
        <v>2.3643486419402899</v>
      </c>
      <c r="D141" s="38">
        <v>5.2291980931191544</v>
      </c>
      <c r="E141" s="38">
        <v>3.2739196038726166</v>
      </c>
      <c r="F141" s="38">
        <v>5.0284000000000004</v>
      </c>
      <c r="G141" s="38">
        <v>4.9785001559219664</v>
      </c>
      <c r="H141" s="38">
        <v>2.5456604975292292</v>
      </c>
      <c r="I141" s="38">
        <v>5.2718439002710946</v>
      </c>
      <c r="J141" s="38">
        <v>3.3067855717373202</v>
      </c>
      <c r="K141" s="38">
        <v>5.07</v>
      </c>
      <c r="L141" s="38">
        <v>0.8130967005044174</v>
      </c>
      <c r="M141" s="38">
        <v>0.22153374439628021</v>
      </c>
      <c r="N141" s="38">
        <v>1.2157</v>
      </c>
      <c r="O141" s="38">
        <v>1.4432</v>
      </c>
      <c r="P141" s="38">
        <v>0.40760000000000002</v>
      </c>
    </row>
    <row r="142" spans="1:16" hidden="1" outlineLevel="1" collapsed="1">
      <c r="A142" s="9">
        <v>44531</v>
      </c>
      <c r="B142" s="38">
        <v>4.4564568324654257</v>
      </c>
      <c r="C142" s="38">
        <v>2.2593309341187089</v>
      </c>
      <c r="D142" s="38">
        <v>4.6656351308314576</v>
      </c>
      <c r="E142" s="38">
        <v>3.316813279465848</v>
      </c>
      <c r="F142" s="38">
        <v>5.7347999999999999</v>
      </c>
      <c r="G142" s="38">
        <v>4.542258504821886</v>
      </c>
      <c r="H142" s="38">
        <v>2.3386896914322444</v>
      </c>
      <c r="I142" s="38">
        <v>4.7547997541480376</v>
      </c>
      <c r="J142" s="38">
        <v>3.3193790231889575</v>
      </c>
      <c r="K142" s="38">
        <v>5.7404999999999999</v>
      </c>
      <c r="L142" s="38">
        <v>1.2094611413982177</v>
      </c>
      <c r="M142" s="38">
        <v>0.3627087250427698</v>
      </c>
      <c r="N142" s="38">
        <v>1.3263</v>
      </c>
      <c r="O142" s="38">
        <v>2.4171999999999998</v>
      </c>
      <c r="P142" s="38">
        <v>1.2890999999999999</v>
      </c>
    </row>
    <row r="143" spans="1:16" hidden="1" outlineLevel="1" collapsed="1">
      <c r="A143" s="9">
        <v>44562</v>
      </c>
      <c r="B143" s="38">
        <v>4.6527516436155301</v>
      </c>
      <c r="C143" s="38">
        <v>2.6405575306278939</v>
      </c>
      <c r="D143" s="38">
        <v>4.8289098570848266</v>
      </c>
      <c r="E143" s="38">
        <v>3.5815922758955772</v>
      </c>
      <c r="F143" s="38">
        <v>8.4841999999999995</v>
      </c>
      <c r="G143" s="38">
        <v>4.6730794628076104</v>
      </c>
      <c r="H143" s="38">
        <v>2.69958403171609</v>
      </c>
      <c r="I143" s="38">
        <v>4.8426498630175514</v>
      </c>
      <c r="J143" s="38">
        <v>3.5826220377395668</v>
      </c>
      <c r="K143" s="38">
        <v>8.9397000000000002</v>
      </c>
      <c r="L143" s="38">
        <v>0.65260175742089632</v>
      </c>
      <c r="M143" s="38">
        <v>0.16880857611346262</v>
      </c>
      <c r="N143" s="38">
        <v>0.93640000000000012</v>
      </c>
      <c r="O143" s="38">
        <v>2.0884999999999998</v>
      </c>
      <c r="P143" s="38">
        <v>0.10539999999999999</v>
      </c>
    </row>
    <row r="144" spans="1:16" hidden="1" outlineLevel="1" collapsed="1">
      <c r="A144" s="9">
        <v>44593</v>
      </c>
      <c r="B144" s="38">
        <v>5.6082308731298092</v>
      </c>
      <c r="C144" s="38">
        <v>2.915545442552113</v>
      </c>
      <c r="D144" s="38">
        <v>5.8534482497717413</v>
      </c>
      <c r="E144" s="38">
        <v>5.9669379212461005</v>
      </c>
      <c r="F144" s="38">
        <v>8.6885999999999992</v>
      </c>
      <c r="G144" s="38">
        <v>5.6402420010803382</v>
      </c>
      <c r="H144" s="38">
        <v>2.9370305387299118</v>
      </c>
      <c r="I144" s="38">
        <v>5.8857397075618483</v>
      </c>
      <c r="J144" s="38">
        <v>6.0462223800821526</v>
      </c>
      <c r="K144" s="38">
        <v>8.9155999999999995</v>
      </c>
      <c r="L144" s="38">
        <v>0.78500000000000003</v>
      </c>
      <c r="M144" s="38">
        <v>9.2200000000000004E-2</v>
      </c>
      <c r="N144" s="38">
        <v>0.85570000000000002</v>
      </c>
      <c r="O144" s="38">
        <v>1.7445999999999999</v>
      </c>
      <c r="P144" s="38">
        <v>0.5</v>
      </c>
    </row>
    <row r="145" spans="1:16" hidden="1" outlineLevel="1" collapsed="1">
      <c r="A145" s="9">
        <v>44621</v>
      </c>
      <c r="B145" s="38">
        <v>6.183155160703353</v>
      </c>
      <c r="C145" s="38">
        <v>2.4212369871722781</v>
      </c>
      <c r="D145" s="38">
        <v>6.4113165332314939</v>
      </c>
      <c r="E145" s="38">
        <v>5.6498999999999997</v>
      </c>
      <c r="F145" s="38">
        <v>10</v>
      </c>
      <c r="G145" s="38">
        <v>6.1927067070425315</v>
      </c>
      <c r="H145" s="38">
        <v>2.4221856314824373</v>
      </c>
      <c r="I145" s="38">
        <v>6.4208876106417208</v>
      </c>
      <c r="J145" s="38">
        <v>7.8049999999999988</v>
      </c>
      <c r="K145" s="38">
        <v>10</v>
      </c>
      <c r="L145" s="38">
        <v>1.6791</v>
      </c>
      <c r="M145" s="38">
        <v>2.0642</v>
      </c>
      <c r="N145" s="38">
        <v>1.6954</v>
      </c>
      <c r="O145" s="38">
        <v>0.25</v>
      </c>
      <c r="P145" s="38" t="s">
        <v>271</v>
      </c>
    </row>
    <row r="146" spans="1:16" hidden="1" outlineLevel="1" collapsed="1">
      <c r="A146" s="9">
        <v>44652</v>
      </c>
      <c r="B146" s="38">
        <v>4.713056628321274</v>
      </c>
      <c r="C146" s="38">
        <v>2.6697325927632822</v>
      </c>
      <c r="D146" s="38">
        <v>4.8271468697740092</v>
      </c>
      <c r="E146" s="38">
        <v>9.7871740237313354</v>
      </c>
      <c r="F146" s="38">
        <v>9.3965999999999994</v>
      </c>
      <c r="G146" s="38">
        <v>4.7209042449614911</v>
      </c>
      <c r="H146" s="38">
        <v>2.6700242453847141</v>
      </c>
      <c r="I146" s="38">
        <v>4.8356081107453814</v>
      </c>
      <c r="J146" s="38">
        <v>11.008953395257016</v>
      </c>
      <c r="K146" s="38">
        <v>9.3965999999999994</v>
      </c>
      <c r="L146" s="38">
        <v>1.4477</v>
      </c>
      <c r="M146" s="38">
        <v>5.1600000000000007E-2</v>
      </c>
      <c r="N146" s="38">
        <v>1.4401999999999999</v>
      </c>
      <c r="O146" s="38">
        <v>1.9</v>
      </c>
      <c r="P146" s="38" t="s">
        <v>271</v>
      </c>
    </row>
    <row r="147" spans="1:16" hidden="1" outlineLevel="1" collapsed="1">
      <c r="A147" s="9">
        <v>44682</v>
      </c>
      <c r="B147" s="38">
        <v>3.9207442985852881</v>
      </c>
      <c r="C147" s="38">
        <v>2.4957040655056693</v>
      </c>
      <c r="D147" s="38">
        <v>4.0315525915161183</v>
      </c>
      <c r="E147" s="38">
        <v>3.1430276648584572</v>
      </c>
      <c r="F147" s="38">
        <v>2.0828000000000002</v>
      </c>
      <c r="G147" s="38">
        <v>3.9349691798522382</v>
      </c>
      <c r="H147" s="38">
        <v>2.524333486933485</v>
      </c>
      <c r="I147" s="38">
        <v>4.0419296339837851</v>
      </c>
      <c r="J147" s="38">
        <v>4.434840982101881</v>
      </c>
      <c r="K147" s="38">
        <v>7.1637000000000013</v>
      </c>
      <c r="L147" s="38">
        <v>1.0138</v>
      </c>
      <c r="M147" s="38">
        <v>1.2571000000000001</v>
      </c>
      <c r="N147" s="38">
        <v>0.85780000000000001</v>
      </c>
      <c r="O147" s="38">
        <v>1.7256</v>
      </c>
      <c r="P147" s="38">
        <v>0.4</v>
      </c>
    </row>
    <row r="148" spans="1:16" hidden="1" outlineLevel="1" collapsed="1">
      <c r="A148" s="9">
        <v>44713</v>
      </c>
      <c r="B148" s="38">
        <v>6.2496262797389415</v>
      </c>
      <c r="C148" s="38">
        <v>2.8579696110183113</v>
      </c>
      <c r="D148" s="38">
        <v>6.5105949540507462</v>
      </c>
      <c r="E148" s="38">
        <v>4.1771699339848851</v>
      </c>
      <c r="F148" s="38">
        <v>3.0243000000000002</v>
      </c>
      <c r="G148" s="38">
        <v>6.3319393662791574</v>
      </c>
      <c r="H148" s="38">
        <v>2.8970953212882944</v>
      </c>
      <c r="I148" s="38">
        <v>6.5937511565352844</v>
      </c>
      <c r="J148" s="38">
        <v>6.5912988329674524</v>
      </c>
      <c r="K148" s="38">
        <v>10</v>
      </c>
      <c r="L148" s="38">
        <v>0.46939999999999998</v>
      </c>
      <c r="M148" s="38">
        <v>0.62439999999999996</v>
      </c>
      <c r="N148" s="38">
        <v>0.45399999999999996</v>
      </c>
      <c r="O148" s="38">
        <v>0.72350000000000003</v>
      </c>
      <c r="P148" s="38">
        <v>0.01</v>
      </c>
    </row>
    <row r="149" spans="1:16" hidden="1" outlineLevel="1" collapsed="1">
      <c r="A149" s="9">
        <v>44743</v>
      </c>
      <c r="B149" s="38">
        <v>6.8722252033879574</v>
      </c>
      <c r="C149" s="38">
        <v>3.279494575103544</v>
      </c>
      <c r="D149" s="38">
        <v>7.1053069285112969</v>
      </c>
      <c r="E149" s="38">
        <v>7.9173040597620208</v>
      </c>
      <c r="F149" s="38">
        <v>9.9892000000000003</v>
      </c>
      <c r="G149" s="38">
        <v>7.0128502585406025</v>
      </c>
      <c r="H149" s="38">
        <v>3.3861262404761745</v>
      </c>
      <c r="I149" s="38">
        <v>7.2295731250727391</v>
      </c>
      <c r="J149" s="38">
        <v>11.202011892070576</v>
      </c>
      <c r="K149" s="38">
        <v>9.9892000000000003</v>
      </c>
      <c r="L149" s="38">
        <v>1.6548</v>
      </c>
      <c r="M149" s="38">
        <v>2.2349000000000001</v>
      </c>
      <c r="N149" s="38">
        <v>1.5085</v>
      </c>
      <c r="O149" s="38">
        <v>0.14069999999999999</v>
      </c>
      <c r="P149" s="38" t="s">
        <v>271</v>
      </c>
    </row>
    <row r="150" spans="1:16" hidden="1" outlineLevel="1" collapsed="1">
      <c r="A150" s="9">
        <v>44774</v>
      </c>
      <c r="B150" s="38">
        <v>6.7544061593703475</v>
      </c>
      <c r="C150" s="38">
        <v>4.0188141730007052</v>
      </c>
      <c r="D150" s="38">
        <v>6.9501124054154078</v>
      </c>
      <c r="E150" s="38">
        <v>3.2671094697458072</v>
      </c>
      <c r="F150" s="38">
        <v>6.5834999999999999</v>
      </c>
      <c r="G150" s="38">
        <v>6.995510345655644</v>
      </c>
      <c r="H150" s="38">
        <v>4.0216370115118902</v>
      </c>
      <c r="I150" s="38">
        <v>7.2149412398770423</v>
      </c>
      <c r="J150" s="38">
        <v>7.3090623917861448</v>
      </c>
      <c r="K150" s="38">
        <v>6.5834999999999999</v>
      </c>
      <c r="L150" s="38">
        <v>1.7536</v>
      </c>
      <c r="M150" s="38">
        <v>0.24150000000000002</v>
      </c>
      <c r="N150" s="38">
        <v>1.7430000000000001</v>
      </c>
      <c r="O150" s="38">
        <v>2.4683000000000002</v>
      </c>
      <c r="P150" s="38" t="s">
        <v>271</v>
      </c>
    </row>
    <row r="151" spans="1:16" hidden="1" outlineLevel="1" collapsed="1">
      <c r="A151" s="9">
        <v>44805</v>
      </c>
      <c r="B151" s="38">
        <v>8.0353232034538884</v>
      </c>
      <c r="C151" s="38">
        <v>5.0465940369346987</v>
      </c>
      <c r="D151" s="38">
        <v>8.2940378541530961</v>
      </c>
      <c r="E151" s="38">
        <v>2.7</v>
      </c>
      <c r="F151" s="38">
        <v>6.1905000000000001</v>
      </c>
      <c r="G151" s="38">
        <v>8.3150655072235082</v>
      </c>
      <c r="H151" s="38">
        <v>5.2147191040967913</v>
      </c>
      <c r="I151" s="38">
        <v>8.5741788222208584</v>
      </c>
      <c r="J151" s="38">
        <v>11.0192</v>
      </c>
      <c r="K151" s="38">
        <v>6.1905000000000001</v>
      </c>
      <c r="L151" s="38">
        <v>1.0555000000000001</v>
      </c>
      <c r="M151" s="38">
        <v>2.0539999999999998</v>
      </c>
      <c r="N151" s="38">
        <v>0.94850000000000001</v>
      </c>
      <c r="O151" s="38">
        <v>4.0899999999999999E-2</v>
      </c>
      <c r="P151" s="38" t="s">
        <v>271</v>
      </c>
    </row>
    <row r="152" spans="1:16" hidden="1" outlineLevel="1" collapsed="1">
      <c r="A152" s="9">
        <v>44835</v>
      </c>
      <c r="B152" s="38">
        <v>8.128304334866808</v>
      </c>
      <c r="C152" s="38">
        <v>6.0013553859556712</v>
      </c>
      <c r="D152" s="38">
        <v>8.306158228853521</v>
      </c>
      <c r="E152" s="38">
        <v>16.897646207524939</v>
      </c>
      <c r="F152" s="38">
        <v>0.37390000000000001</v>
      </c>
      <c r="G152" s="38">
        <v>8.2541672337858998</v>
      </c>
      <c r="H152" s="38">
        <v>6.0301107906595606</v>
      </c>
      <c r="I152" s="38">
        <v>8.4417793296542829</v>
      </c>
      <c r="J152" s="38">
        <v>17.045822755125748</v>
      </c>
      <c r="K152" s="38">
        <v>5.1479999999999997</v>
      </c>
      <c r="L152" s="38">
        <v>1.1578164078206588</v>
      </c>
      <c r="M152" s="38">
        <v>0.22559999999999999</v>
      </c>
      <c r="N152" s="38">
        <v>1.194018044491977</v>
      </c>
      <c r="O152" s="38">
        <v>1.1657999999999999</v>
      </c>
      <c r="P152" s="38">
        <v>8.6400000000000005E-2</v>
      </c>
    </row>
    <row r="153" spans="1:16" hidden="1" outlineLevel="1" collapsed="1">
      <c r="A153" s="9">
        <v>44866</v>
      </c>
      <c r="B153" s="38">
        <v>8.8671396702051677</v>
      </c>
      <c r="C153" s="38">
        <v>6.5904331984899489</v>
      </c>
      <c r="D153" s="38">
        <v>9.0484444472287215</v>
      </c>
      <c r="E153" s="38">
        <v>13.929755411405347</v>
      </c>
      <c r="F153" s="38">
        <v>3.9180000000000006</v>
      </c>
      <c r="G153" s="38">
        <v>9.0113994901258501</v>
      </c>
      <c r="H153" s="38">
        <v>6.7162139756474772</v>
      </c>
      <c r="I153" s="38">
        <v>9.1886187391390362</v>
      </c>
      <c r="J153" s="38">
        <v>16.34266792969111</v>
      </c>
      <c r="K153" s="38">
        <v>17.151299999999999</v>
      </c>
      <c r="L153" s="38">
        <v>1.1356999999999999</v>
      </c>
      <c r="M153" s="38">
        <v>2.9798000000000004</v>
      </c>
      <c r="N153" s="38">
        <v>0.82499999999999996</v>
      </c>
      <c r="O153" s="38">
        <v>1.264</v>
      </c>
      <c r="P153" s="38">
        <v>0.12590000000000001</v>
      </c>
    </row>
    <row r="154" spans="1:16" hidden="1" outlineLevel="1" collapsed="1">
      <c r="A154" s="9">
        <v>44896</v>
      </c>
      <c r="B154" s="38">
        <v>10.051400539247092</v>
      </c>
      <c r="C154" s="38">
        <v>7.6613885676286761</v>
      </c>
      <c r="D154" s="38">
        <v>10.286461782033479</v>
      </c>
      <c r="E154" s="38">
        <v>12.3705</v>
      </c>
      <c r="F154" s="38">
        <v>14.810499999999999</v>
      </c>
      <c r="G154" s="38">
        <v>10.245195870093294</v>
      </c>
      <c r="H154" s="38">
        <v>7.6717629586274994</v>
      </c>
      <c r="I154" s="38">
        <v>10.499830040609694</v>
      </c>
      <c r="J154" s="38">
        <v>16.022600000000001</v>
      </c>
      <c r="K154" s="38">
        <v>16.5489</v>
      </c>
      <c r="L154" s="38">
        <v>1.0185</v>
      </c>
      <c r="M154" s="38">
        <v>1.0125999999999999</v>
      </c>
      <c r="N154" s="38">
        <v>1.0206</v>
      </c>
      <c r="O154" s="38">
        <v>0.90549999999999997</v>
      </c>
      <c r="P154" s="38">
        <v>1.7</v>
      </c>
    </row>
    <row r="155" spans="1:16" hidden="1" outlineLevel="1" collapsed="1">
      <c r="A155" s="9">
        <v>44927</v>
      </c>
      <c r="B155" s="38">
        <v>10.144986240548111</v>
      </c>
      <c r="C155" s="38">
        <v>8.8960359719818136</v>
      </c>
      <c r="D155" s="38">
        <v>10.277641311987059</v>
      </c>
      <c r="E155" s="38">
        <v>13.1538</v>
      </c>
      <c r="F155" s="38">
        <v>10.022500000000001</v>
      </c>
      <c r="G155" s="38">
        <v>10.321964191309057</v>
      </c>
      <c r="H155" s="38">
        <v>8.9240795738841534</v>
      </c>
      <c r="I155" s="38">
        <v>10.472018535996265</v>
      </c>
      <c r="J155" s="38">
        <v>15.3424</v>
      </c>
      <c r="K155" s="38">
        <v>10.022500000000001</v>
      </c>
      <c r="L155" s="38">
        <v>0.80669999999999997</v>
      </c>
      <c r="M155" s="38">
        <v>1.5577000000000001</v>
      </c>
      <c r="N155" s="38">
        <v>0.79159999999999997</v>
      </c>
      <c r="O155" s="38">
        <v>0.75249999999999995</v>
      </c>
      <c r="P155" s="38" t="s">
        <v>271</v>
      </c>
    </row>
    <row r="156" spans="1:16" collapsed="1">
      <c r="A156" s="9">
        <v>44958</v>
      </c>
      <c r="B156" s="38">
        <v>10.491634152958467</v>
      </c>
      <c r="C156" s="38">
        <v>8.9191070198776554</v>
      </c>
      <c r="D156" s="38">
        <v>10.600419035854777</v>
      </c>
      <c r="E156" s="38">
        <v>16.389399999999998</v>
      </c>
      <c r="F156" s="38">
        <v>10.246499999999999</v>
      </c>
      <c r="G156" s="38">
        <v>11.62161570354492</v>
      </c>
      <c r="H156" s="38">
        <v>8.9574316660090005</v>
      </c>
      <c r="I156" s="38">
        <v>11.839294891303199</v>
      </c>
      <c r="J156" s="38">
        <v>16.539300000000001</v>
      </c>
      <c r="K156" s="38">
        <v>12.021299999999998</v>
      </c>
      <c r="L156" s="38">
        <v>0.42459999999999998</v>
      </c>
      <c r="M156" s="38">
        <v>0.51910000000000001</v>
      </c>
      <c r="N156" s="38">
        <v>0.4239</v>
      </c>
      <c r="O156" s="38">
        <v>1.4500000000000002</v>
      </c>
      <c r="P156" s="38">
        <v>1.7000000000000002</v>
      </c>
    </row>
    <row r="157" spans="1:16">
      <c r="A157" s="9">
        <v>44986</v>
      </c>
      <c r="B157" s="38">
        <v>11.437435046717823</v>
      </c>
      <c r="C157" s="38">
        <v>8.1100602007588218</v>
      </c>
      <c r="D157" s="38">
        <v>11.585203318163733</v>
      </c>
      <c r="E157" s="38">
        <v>16.1295</v>
      </c>
      <c r="F157" s="38">
        <v>8.2157999999999998</v>
      </c>
      <c r="G157" s="38">
        <v>12.773419689352629</v>
      </c>
      <c r="H157" s="38">
        <v>8.2513444026988338</v>
      </c>
      <c r="I157" s="38">
        <v>12.998602282578936</v>
      </c>
      <c r="J157" s="38">
        <v>17.0565</v>
      </c>
      <c r="K157" s="38">
        <v>13.8094</v>
      </c>
      <c r="L157" s="38">
        <v>0.29307752684288702</v>
      </c>
      <c r="M157" s="38">
        <v>0.27050000000000002</v>
      </c>
      <c r="N157" s="38">
        <v>0.29337367378771284</v>
      </c>
      <c r="O157" s="38">
        <v>8.1100000000000005E-2</v>
      </c>
      <c r="P157" s="38">
        <v>1.7</v>
      </c>
    </row>
    <row r="158" spans="1:16">
      <c r="A158" s="9">
        <v>45017</v>
      </c>
      <c r="B158" s="38">
        <v>10.996163202389932</v>
      </c>
      <c r="C158" s="38">
        <v>7.175231410921926</v>
      </c>
      <c r="D158" s="38">
        <v>11.160037180753529</v>
      </c>
      <c r="E158" s="38">
        <v>14.056100000000001</v>
      </c>
      <c r="F158" s="38">
        <v>3.6779999999999999</v>
      </c>
      <c r="G158" s="38">
        <v>12.589458981527878</v>
      </c>
      <c r="H158" s="38">
        <v>7.1763786603698216</v>
      </c>
      <c r="I158" s="38">
        <v>12.859498389172108</v>
      </c>
      <c r="J158" s="38">
        <v>14.056100000000001</v>
      </c>
      <c r="K158" s="38">
        <v>10.591900000000001</v>
      </c>
      <c r="L158" s="38">
        <v>0.42593785614865831</v>
      </c>
      <c r="M158" s="38">
        <v>0.76929999999999998</v>
      </c>
      <c r="N158" s="38">
        <v>0.4259378398477312</v>
      </c>
      <c r="O158" s="38" t="s">
        <v>271</v>
      </c>
      <c r="P158" s="38">
        <v>0.25</v>
      </c>
    </row>
    <row r="159" spans="1:16">
      <c r="A159" s="9">
        <v>45047</v>
      </c>
      <c r="B159" s="38">
        <v>10.320190235142363</v>
      </c>
      <c r="C159" s="38">
        <v>8.0093804011316649</v>
      </c>
      <c r="D159" s="38">
        <v>10.409370805128562</v>
      </c>
      <c r="E159" s="38">
        <v>10.512480692929168</v>
      </c>
      <c r="F159" s="38">
        <v>13.059199999999999</v>
      </c>
      <c r="G159" s="38">
        <v>13.027904589147061</v>
      </c>
      <c r="H159" s="38">
        <v>8.0607508253837885</v>
      </c>
      <c r="I159" s="38">
        <v>13.274548999635657</v>
      </c>
      <c r="J159" s="38">
        <v>14.90277767743623</v>
      </c>
      <c r="K159" s="38">
        <v>13.059199999999999</v>
      </c>
      <c r="L159" s="38">
        <v>0.78706897762081374</v>
      </c>
      <c r="M159" s="38">
        <v>0.3705</v>
      </c>
      <c r="N159" s="38">
        <v>0.78816866614953729</v>
      </c>
      <c r="O159" s="38">
        <v>0.1573</v>
      </c>
      <c r="P159" s="38" t="s">
        <v>271</v>
      </c>
    </row>
    <row r="160" spans="1:16">
      <c r="A160" s="9">
        <v>45078</v>
      </c>
      <c r="B160" s="38">
        <v>10.933939643897164</v>
      </c>
      <c r="C160" s="38">
        <v>8.0137480164621326</v>
      </c>
      <c r="D160" s="38">
        <v>11.019927112222062</v>
      </c>
      <c r="E160" s="38">
        <v>14.4162</v>
      </c>
      <c r="F160" s="38">
        <v>5.5034000000000001</v>
      </c>
      <c r="G160" s="38">
        <v>13.85145567542914</v>
      </c>
      <c r="H160" s="38">
        <v>8.0151029675430117</v>
      </c>
      <c r="I160" s="38">
        <v>14.076434753909961</v>
      </c>
      <c r="J160" s="38">
        <v>14.8927</v>
      </c>
      <c r="K160" s="38">
        <v>13.3588</v>
      </c>
      <c r="L160" s="38">
        <v>0.791557454626025</v>
      </c>
      <c r="M160" s="38">
        <v>0.34029999999999999</v>
      </c>
      <c r="N160" s="38">
        <v>0.79165743933704347</v>
      </c>
      <c r="O160" s="38">
        <v>1.29</v>
      </c>
      <c r="P160" s="38">
        <v>5.3000000000000005E-2</v>
      </c>
    </row>
    <row r="161" spans="1:16">
      <c r="A161" s="9">
        <v>45108</v>
      </c>
      <c r="B161" s="38">
        <v>10.85662555337912</v>
      </c>
      <c r="C161" s="38">
        <v>8.1285280848942527</v>
      </c>
      <c r="D161" s="38">
        <v>10.94221072716995</v>
      </c>
      <c r="E161" s="38">
        <v>5.2353506314514506</v>
      </c>
      <c r="F161" s="38">
        <v>5.7824700454071909</v>
      </c>
      <c r="G161" s="38">
        <v>13.882585091976521</v>
      </c>
      <c r="H161" s="38">
        <v>8.1319329480593918</v>
      </c>
      <c r="I161" s="38">
        <v>14.106748952964743</v>
      </c>
      <c r="J161" s="38">
        <v>12.564370329595182</v>
      </c>
      <c r="K161" s="38">
        <v>5.9182564655636263</v>
      </c>
      <c r="L161" s="38">
        <v>0.82388410769703924</v>
      </c>
      <c r="M161" s="38">
        <v>2.6200000000000001E-2</v>
      </c>
      <c r="N161" s="38">
        <v>0.82188607378643874</v>
      </c>
      <c r="O161" s="38">
        <v>1.6998</v>
      </c>
      <c r="P161" s="38">
        <v>0.01</v>
      </c>
    </row>
    <row r="162" spans="1:16">
      <c r="A162" s="9">
        <v>45139</v>
      </c>
      <c r="B162" s="38">
        <v>10.264251129936703</v>
      </c>
      <c r="C162" s="38">
        <v>7.4769116599035303</v>
      </c>
      <c r="D162" s="38">
        <v>10.31631770899647</v>
      </c>
      <c r="E162" s="38">
        <v>14.1831</v>
      </c>
      <c r="F162" s="38">
        <v>13.207999999999998</v>
      </c>
      <c r="G162" s="38">
        <v>12.989429933512939</v>
      </c>
      <c r="H162" s="38">
        <v>7.4862382114434265</v>
      </c>
      <c r="I162" s="38">
        <v>13.124814221081769</v>
      </c>
      <c r="J162" s="38">
        <v>15.103699999999998</v>
      </c>
      <c r="K162" s="38">
        <v>13.207999999999998</v>
      </c>
      <c r="L162" s="38">
        <v>0.83276475770981495</v>
      </c>
      <c r="M162" s="38">
        <v>1.2850999999999999</v>
      </c>
      <c r="N162" s="38">
        <v>0.83266475552956865</v>
      </c>
      <c r="O162" s="38">
        <v>0.47010000000000002</v>
      </c>
      <c r="P162" s="38" t="s">
        <v>271</v>
      </c>
    </row>
    <row r="163" spans="1:16">
      <c r="A163" s="9">
        <v>45170</v>
      </c>
      <c r="B163" s="38">
        <v>10.449575744079265</v>
      </c>
      <c r="C163" s="38">
        <v>5.5694522147262093</v>
      </c>
      <c r="D163" s="38">
        <v>10.546963898780755</v>
      </c>
      <c r="E163" s="38">
        <v>14.503868455328922</v>
      </c>
      <c r="F163" s="38">
        <v>12.7538</v>
      </c>
      <c r="G163" s="38">
        <v>12.041971587611467</v>
      </c>
      <c r="H163" s="38">
        <v>5.669102559782714</v>
      </c>
      <c r="I163" s="38">
        <v>12.18843383931457</v>
      </c>
      <c r="J163" s="38">
        <v>14.528169390349433</v>
      </c>
      <c r="K163" s="38">
        <v>12.7538</v>
      </c>
      <c r="L163" s="38">
        <v>0.71374111321020017</v>
      </c>
      <c r="M163" s="38">
        <v>0.79209999999999992</v>
      </c>
      <c r="N163" s="38">
        <v>0.71344096897612519</v>
      </c>
      <c r="O163" s="38">
        <v>0.01</v>
      </c>
      <c r="P163" s="38" t="s">
        <v>271</v>
      </c>
    </row>
    <row r="164" spans="1:16">
      <c r="A164" s="9">
        <v>45200</v>
      </c>
      <c r="B164" s="38">
        <v>8.9353328485482511</v>
      </c>
      <c r="C164" s="38">
        <v>4.9714248074898473</v>
      </c>
      <c r="D164" s="38">
        <v>9.0339319351673879</v>
      </c>
      <c r="E164" s="38">
        <v>12.077797729564612</v>
      </c>
      <c r="F164" s="38">
        <v>12.258800000000001</v>
      </c>
      <c r="G164" s="38">
        <v>9.9328094732155581</v>
      </c>
      <c r="H164" s="38">
        <v>4.9745349091481259</v>
      </c>
      <c r="I164" s="38">
        <v>10.071692663601784</v>
      </c>
      <c r="J164" s="38">
        <v>14.075944888271422</v>
      </c>
      <c r="K164" s="38">
        <v>12.7698</v>
      </c>
      <c r="L164" s="38">
        <v>0.69815419626787689</v>
      </c>
      <c r="M164" s="38">
        <v>0.2099</v>
      </c>
      <c r="N164" s="38">
        <v>0.6979541174840066</v>
      </c>
      <c r="O164" s="38">
        <v>0.99019999999999997</v>
      </c>
      <c r="P164" s="38">
        <v>2.5</v>
      </c>
    </row>
    <row r="165" spans="1:16">
      <c r="A165" s="9">
        <v>45231</v>
      </c>
      <c r="B165" s="38">
        <v>8.6692165208614878</v>
      </c>
      <c r="C165" s="38">
        <v>4.3485492453352945</v>
      </c>
      <c r="D165" s="38">
        <v>8.7803250384485505</v>
      </c>
      <c r="E165" s="38">
        <v>8.0332022584339882</v>
      </c>
      <c r="F165" s="38">
        <v>2.8574000000000002</v>
      </c>
      <c r="G165" s="38">
        <v>9.7221001485483303</v>
      </c>
      <c r="H165" s="38">
        <v>4.3537322846198929</v>
      </c>
      <c r="I165" s="38">
        <v>9.8744586883018499</v>
      </c>
      <c r="J165" s="38">
        <v>13.96010576892691</v>
      </c>
      <c r="K165" s="38">
        <v>12.1595</v>
      </c>
      <c r="L165" s="38">
        <v>0.7803155091670716</v>
      </c>
      <c r="M165" s="38">
        <v>1.4164000000000001</v>
      </c>
      <c r="N165" s="38">
        <v>0.7640247414576411</v>
      </c>
      <c r="O165" s="38">
        <v>3.4973000000000001</v>
      </c>
      <c r="P165" s="38">
        <v>1.1060000000000001</v>
      </c>
    </row>
    <row r="166" spans="1:16">
      <c r="A166" s="9">
        <v>45261</v>
      </c>
      <c r="B166" s="38">
        <v>9.0843848738293982</v>
      </c>
      <c r="C166" s="38">
        <v>4.8960992630762359</v>
      </c>
      <c r="D166" s="38">
        <v>9.2149473674520781</v>
      </c>
      <c r="E166" s="38">
        <v>10.8421</v>
      </c>
      <c r="F166" s="38">
        <v>12.2918</v>
      </c>
      <c r="G166" s="38">
        <v>9.9130031084034567</v>
      </c>
      <c r="H166" s="38">
        <v>4.8974618238308398</v>
      </c>
      <c r="I166" s="38">
        <v>10.084587862491684</v>
      </c>
      <c r="J166" s="38">
        <v>13.4079</v>
      </c>
      <c r="K166" s="38">
        <v>12.2918</v>
      </c>
      <c r="L166" s="38">
        <v>0.67081034009711915</v>
      </c>
      <c r="M166" s="38">
        <v>0.36370000000000002</v>
      </c>
      <c r="N166" s="38">
        <v>0.67031027405597865</v>
      </c>
      <c r="O166" s="38">
        <v>0.92840000000000011</v>
      </c>
      <c r="P166" s="38" t="s">
        <v>271</v>
      </c>
    </row>
    <row r="167" spans="1:16">
      <c r="A167" s="9">
        <v>45292</v>
      </c>
      <c r="B167" s="38">
        <v>8.8181658980829578</v>
      </c>
      <c r="C167" s="38">
        <v>4.3719977655045339</v>
      </c>
      <c r="D167" s="38">
        <v>8.9203215729932062</v>
      </c>
      <c r="E167" s="38">
        <v>7.3726790117486178</v>
      </c>
      <c r="F167" s="38">
        <v>6.1359000000000004</v>
      </c>
      <c r="G167" s="38">
        <v>9.6019381034904718</v>
      </c>
      <c r="H167" s="38">
        <v>4.372580136394995</v>
      </c>
      <c r="I167" s="38">
        <v>9.7322762812805728</v>
      </c>
      <c r="J167" s="38">
        <v>11.996514378520832</v>
      </c>
      <c r="K167" s="38">
        <v>12.64</v>
      </c>
      <c r="L167" s="38">
        <v>0.71485773716142509</v>
      </c>
      <c r="M167" s="38">
        <v>4.3099999999999999E-2</v>
      </c>
      <c r="N167" s="38">
        <v>0.7133579282783914</v>
      </c>
      <c r="O167" s="38">
        <v>1.609</v>
      </c>
      <c r="P167" s="38">
        <v>0.5</v>
      </c>
    </row>
    <row r="168" spans="1:16">
      <c r="A168" s="9">
        <v>45323</v>
      </c>
      <c r="B168" s="38">
        <v>8.7345940249217833</v>
      </c>
      <c r="C168" s="38">
        <v>4.4149978862719204</v>
      </c>
      <c r="D168" s="38">
        <v>8.8456367934681062</v>
      </c>
      <c r="E168" s="38">
        <v>7.0276501867493026</v>
      </c>
      <c r="F168" s="38">
        <v>9.0648</v>
      </c>
      <c r="G168" s="38">
        <v>9.4426270340469181</v>
      </c>
      <c r="H168" s="38">
        <v>4.4520915248551542</v>
      </c>
      <c r="I168" s="38">
        <v>9.5785397087311654</v>
      </c>
      <c r="J168" s="38">
        <v>13.050886050648728</v>
      </c>
      <c r="K168" s="38">
        <v>13.682</v>
      </c>
      <c r="L168" s="38">
        <v>0.76414359746366389</v>
      </c>
      <c r="M168" s="38">
        <v>0.24270000000000003</v>
      </c>
      <c r="N168" s="38">
        <v>0.7646416329477731</v>
      </c>
      <c r="O168" s="38">
        <v>1.4278</v>
      </c>
      <c r="P168" s="38">
        <v>1E-3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9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1"/>
    </row>
    <row r="3" spans="1:16" ht="27" customHeight="1">
      <c r="A3" s="227" t="s">
        <v>112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</row>
    <row r="4" spans="1:16" ht="12.75" customHeight="1">
      <c r="A4" s="110" t="s">
        <v>186</v>
      </c>
    </row>
    <row r="5" spans="1:16" ht="12.75" customHeight="1">
      <c r="A5" s="12" t="s">
        <v>53</v>
      </c>
    </row>
    <row r="6" spans="1:16" s="18" customFormat="1" ht="15" customHeight="1">
      <c r="A6" s="197" t="s">
        <v>0</v>
      </c>
      <c r="B6" s="250" t="s">
        <v>16</v>
      </c>
      <c r="C6" s="205" t="s">
        <v>2</v>
      </c>
      <c r="D6" s="206"/>
      <c r="E6" s="206"/>
      <c r="F6" s="207"/>
      <c r="G6" s="202" t="s">
        <v>3</v>
      </c>
      <c r="H6" s="203"/>
      <c r="I6" s="203"/>
      <c r="J6" s="203"/>
      <c r="K6" s="203"/>
      <c r="L6" s="203"/>
      <c r="M6" s="203"/>
      <c r="N6" s="203"/>
      <c r="O6" s="203"/>
      <c r="P6" s="204"/>
    </row>
    <row r="7" spans="1:16" s="18" customFormat="1" ht="15" customHeight="1">
      <c r="A7" s="198"/>
      <c r="B7" s="251"/>
      <c r="C7" s="208"/>
      <c r="D7" s="209"/>
      <c r="E7" s="209"/>
      <c r="F7" s="210"/>
      <c r="G7" s="202" t="s">
        <v>8</v>
      </c>
      <c r="H7" s="203"/>
      <c r="I7" s="203"/>
      <c r="J7" s="203"/>
      <c r="K7" s="204"/>
      <c r="L7" s="202" t="s">
        <v>9</v>
      </c>
      <c r="M7" s="203"/>
      <c r="N7" s="203"/>
      <c r="O7" s="203"/>
      <c r="P7" s="204"/>
    </row>
    <row r="8" spans="1:16" s="18" customFormat="1" ht="64.5" customHeight="1">
      <c r="A8" s="199"/>
      <c r="B8" s="252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26"/>
      <c r="B9" s="134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t="12.75" hidden="1" customHeight="1" outlineLevel="1">
      <c r="A11" s="9">
        <v>40544</v>
      </c>
      <c r="B11" s="38">
        <v>9.3514849608966131</v>
      </c>
      <c r="C11" s="38">
        <v>4.5674445512835957</v>
      </c>
      <c r="D11" s="38">
        <v>9.8086374611849312</v>
      </c>
      <c r="E11" s="38">
        <v>11.887810676550277</v>
      </c>
      <c r="F11" s="38">
        <v>13.735220168776424</v>
      </c>
      <c r="G11" s="38">
        <v>12.356888475259073</v>
      </c>
      <c r="H11" s="38">
        <v>5.2639594627568185</v>
      </c>
      <c r="I11" s="38">
        <v>13.927233203134632</v>
      </c>
      <c r="J11" s="38">
        <v>16.907417709406694</v>
      </c>
      <c r="K11" s="38">
        <v>16.414879449441777</v>
      </c>
      <c r="L11" s="38">
        <v>6.9978188877493741</v>
      </c>
      <c r="M11" s="38">
        <v>3.6225702969037612</v>
      </c>
      <c r="N11" s="38">
        <v>7.232720090122732</v>
      </c>
      <c r="O11" s="38">
        <v>8.3894880987755744</v>
      </c>
      <c r="P11" s="38">
        <v>8.6127318239661506</v>
      </c>
    </row>
    <row r="12" spans="1:16" ht="12.75" hidden="1" customHeight="1" outlineLevel="1">
      <c r="A12" s="9">
        <v>40575</v>
      </c>
      <c r="B12" s="38">
        <v>9.1248067501880517</v>
      </c>
      <c r="C12" s="38">
        <v>5.3040450342930718</v>
      </c>
      <c r="D12" s="38">
        <v>9.1770310395692025</v>
      </c>
      <c r="E12" s="38">
        <v>11.983028517158328</v>
      </c>
      <c r="F12" s="38">
        <v>13.907997683037321</v>
      </c>
      <c r="G12" s="38">
        <v>11.783241526240847</v>
      </c>
      <c r="H12" s="38">
        <v>5.6075054451811823</v>
      </c>
      <c r="I12" s="38">
        <v>13.284467813527987</v>
      </c>
      <c r="J12" s="38">
        <v>16.510356510699882</v>
      </c>
      <c r="K12" s="38">
        <v>17.078333945288655</v>
      </c>
      <c r="L12" s="38">
        <v>7.200818589969245</v>
      </c>
      <c r="M12" s="38">
        <v>4.8024623835557705</v>
      </c>
      <c r="N12" s="38">
        <v>7.1795906249550665</v>
      </c>
      <c r="O12" s="38">
        <v>8.4947830831027726</v>
      </c>
      <c r="P12" s="38">
        <v>9.8899249859935434</v>
      </c>
    </row>
    <row r="13" spans="1:16" ht="12.75" hidden="1" customHeight="1" outlineLevel="1">
      <c r="A13" s="9">
        <v>40603</v>
      </c>
      <c r="B13" s="38">
        <v>8.4792586088032191</v>
      </c>
      <c r="C13" s="38">
        <v>4.7339198461725047</v>
      </c>
      <c r="D13" s="38">
        <v>8.7753997673067197</v>
      </c>
      <c r="E13" s="38">
        <v>10.539642821491073</v>
      </c>
      <c r="F13" s="38">
        <v>10.277433705608191</v>
      </c>
      <c r="G13" s="38">
        <v>11.470333434110008</v>
      </c>
      <c r="H13" s="38">
        <v>5.5523960134319097</v>
      </c>
      <c r="I13" s="38">
        <v>12.753865133469182</v>
      </c>
      <c r="J13" s="38">
        <v>16.254737988152474</v>
      </c>
      <c r="K13" s="38">
        <v>15.697654297463892</v>
      </c>
      <c r="L13" s="38">
        <v>6.5080116825255141</v>
      </c>
      <c r="M13" s="38">
        <v>3.5514005800519093</v>
      </c>
      <c r="N13" s="38">
        <v>6.7352880091695839</v>
      </c>
      <c r="O13" s="38">
        <v>7.4340672891529032</v>
      </c>
      <c r="P13" s="38">
        <v>7.1161025662102846</v>
      </c>
    </row>
    <row r="14" spans="1:16" ht="12.75" hidden="1" customHeight="1" outlineLevel="1">
      <c r="A14" s="9">
        <v>40634</v>
      </c>
      <c r="B14" s="38">
        <v>8.5201450381404609</v>
      </c>
      <c r="C14" s="38">
        <v>5.0262468170755596</v>
      </c>
      <c r="D14" s="38">
        <v>8.2640110930842727</v>
      </c>
      <c r="E14" s="38">
        <v>11.022383233143051</v>
      </c>
      <c r="F14" s="38">
        <v>13.350331391699997</v>
      </c>
      <c r="G14" s="38">
        <v>11.133043604537786</v>
      </c>
      <c r="H14" s="38">
        <v>5.8140059058196289</v>
      </c>
      <c r="I14" s="38">
        <v>11.714753326683873</v>
      </c>
      <c r="J14" s="38">
        <v>15.795480603250033</v>
      </c>
      <c r="K14" s="38">
        <v>14.936842927019866</v>
      </c>
      <c r="L14" s="38">
        <v>6.5595906038400198</v>
      </c>
      <c r="M14" s="38">
        <v>3.6948987175325141</v>
      </c>
      <c r="N14" s="38">
        <v>6.3699868183392372</v>
      </c>
      <c r="O14" s="38">
        <v>8.01291618919368</v>
      </c>
      <c r="P14" s="38">
        <v>9.5126284404672052</v>
      </c>
    </row>
    <row r="15" spans="1:16" ht="12.75" hidden="1" customHeight="1" outlineLevel="1">
      <c r="A15" s="9">
        <v>40664</v>
      </c>
      <c r="B15" s="38">
        <v>8.8771098004837814</v>
      </c>
      <c r="C15" s="38">
        <v>4.6820235932977479</v>
      </c>
      <c r="D15" s="38">
        <v>8.7143981813256737</v>
      </c>
      <c r="E15" s="38">
        <v>11.560478224022161</v>
      </c>
      <c r="F15" s="38">
        <v>11.601818547124152</v>
      </c>
      <c r="G15" s="38">
        <v>11.658503990558216</v>
      </c>
      <c r="H15" s="38">
        <v>5.3499195439503122</v>
      </c>
      <c r="I15" s="38">
        <v>12.51663311364393</v>
      </c>
      <c r="J15" s="38">
        <v>15.799458388845594</v>
      </c>
      <c r="K15" s="38">
        <v>15.921856665442631</v>
      </c>
      <c r="L15" s="38">
        <v>6.5218745496039219</v>
      </c>
      <c r="M15" s="38">
        <v>3.5558379471505952</v>
      </c>
      <c r="N15" s="38">
        <v>6.4236654024698323</v>
      </c>
      <c r="O15" s="38">
        <v>7.8525406733923893</v>
      </c>
      <c r="P15" s="38">
        <v>8.165368835818219</v>
      </c>
    </row>
    <row r="16" spans="1:16" ht="12.75" hidden="1" customHeight="1" outlineLevel="1">
      <c r="A16" s="9">
        <v>40695</v>
      </c>
      <c r="B16" s="38">
        <v>8.3705222780359527</v>
      </c>
      <c r="C16" s="38">
        <v>4.8009404902255737</v>
      </c>
      <c r="D16" s="38">
        <v>8.1934815672726931</v>
      </c>
      <c r="E16" s="38">
        <v>11.47368071231155</v>
      </c>
      <c r="F16" s="38">
        <v>11.027080185906344</v>
      </c>
      <c r="G16" s="38">
        <v>10.950574471609018</v>
      </c>
      <c r="H16" s="38">
        <v>5.5160404493982185</v>
      </c>
      <c r="I16" s="38">
        <v>12.207076145482853</v>
      </c>
      <c r="J16" s="38">
        <v>15.528830215260072</v>
      </c>
      <c r="K16" s="38">
        <v>13.74547439510218</v>
      </c>
      <c r="L16" s="38">
        <v>6.3740620157689678</v>
      </c>
      <c r="M16" s="38">
        <v>3.6887457270592767</v>
      </c>
      <c r="N16" s="38">
        <v>6.1203602817568319</v>
      </c>
      <c r="O16" s="38">
        <v>8.318819370244805</v>
      </c>
      <c r="P16" s="38">
        <v>8.1963729947348778</v>
      </c>
    </row>
    <row r="17" spans="1:16" ht="12.75" hidden="1" customHeight="1" outlineLevel="1">
      <c r="A17" s="9">
        <v>40725</v>
      </c>
      <c r="B17" s="38">
        <v>8.3177744867395411</v>
      </c>
      <c r="C17" s="38">
        <v>5.5006568737555295</v>
      </c>
      <c r="D17" s="38">
        <v>7.9585277816878071</v>
      </c>
      <c r="E17" s="38">
        <v>10.859248071618971</v>
      </c>
      <c r="F17" s="38">
        <v>11.416479297064193</v>
      </c>
      <c r="G17" s="38">
        <v>11.724111999933982</v>
      </c>
      <c r="H17" s="38">
        <v>6.7814768076498719</v>
      </c>
      <c r="I17" s="38">
        <v>12.210180504739535</v>
      </c>
      <c r="J17" s="38">
        <v>16.294317728588123</v>
      </c>
      <c r="K17" s="38">
        <v>15.016232276755163</v>
      </c>
      <c r="L17" s="38">
        <v>5.763531244034187</v>
      </c>
      <c r="M17" s="38">
        <v>3.6693668268415616</v>
      </c>
      <c r="N17" s="38">
        <v>6.0207600204367537</v>
      </c>
      <c r="O17" s="38">
        <v>6.4921353932081836</v>
      </c>
      <c r="P17" s="38">
        <v>7.1803069553524894</v>
      </c>
    </row>
    <row r="18" spans="1:16" ht="12.75" hidden="1" customHeight="1" outlineLevel="1">
      <c r="A18" s="9">
        <v>40756</v>
      </c>
      <c r="B18" s="38">
        <v>7.757083924996202</v>
      </c>
      <c r="C18" s="38">
        <v>4.0823046280989495</v>
      </c>
      <c r="D18" s="38">
        <v>7.695084235580981</v>
      </c>
      <c r="E18" s="38">
        <v>10.673559148167381</v>
      </c>
      <c r="F18" s="38">
        <v>10.466455892855796</v>
      </c>
      <c r="G18" s="38">
        <v>10.279766263522607</v>
      </c>
      <c r="H18" s="38">
        <v>4.5044422849796879</v>
      </c>
      <c r="I18" s="38">
        <v>11.955940728683027</v>
      </c>
      <c r="J18" s="38">
        <v>15.102534710246491</v>
      </c>
      <c r="K18" s="38">
        <v>14.335825044059936</v>
      </c>
      <c r="L18" s="38">
        <v>5.9580332347075737</v>
      </c>
      <c r="M18" s="38">
        <v>3.4531153079289147</v>
      </c>
      <c r="N18" s="38">
        <v>5.624314318523794</v>
      </c>
      <c r="O18" s="38">
        <v>7.8104595441429217</v>
      </c>
      <c r="P18" s="38">
        <v>7.2008195178077434</v>
      </c>
    </row>
    <row r="19" spans="1:16" ht="12.75" hidden="1" customHeight="1" outlineLevel="1">
      <c r="A19" s="9">
        <v>40787</v>
      </c>
      <c r="B19" s="38">
        <v>7.9411419559666765</v>
      </c>
      <c r="C19" s="38">
        <v>4.0915956380044696</v>
      </c>
      <c r="D19" s="38">
        <v>8.4119200379446699</v>
      </c>
      <c r="E19" s="38">
        <v>10.872554035820722</v>
      </c>
      <c r="F19" s="38">
        <v>12.776778511574388</v>
      </c>
      <c r="G19" s="38">
        <v>10.197981091739374</v>
      </c>
      <c r="H19" s="38">
        <v>4.4480703388162235</v>
      </c>
      <c r="I19" s="38">
        <v>12.78383878138076</v>
      </c>
      <c r="J19" s="38">
        <v>15.360659752433765</v>
      </c>
      <c r="K19" s="38">
        <v>17.128347718578397</v>
      </c>
      <c r="L19" s="38">
        <v>6.0766085453273053</v>
      </c>
      <c r="M19" s="38">
        <v>3.4633635805674534</v>
      </c>
      <c r="N19" s="38">
        <v>6.0064129713870997</v>
      </c>
      <c r="O19" s="38">
        <v>7.7509986540665903</v>
      </c>
      <c r="P19" s="38">
        <v>8.4341726879759538</v>
      </c>
    </row>
    <row r="20" spans="1:16" ht="12.75" hidden="1" customHeight="1" outlineLevel="1">
      <c r="A20" s="9">
        <v>40817</v>
      </c>
      <c r="B20" s="38">
        <v>8.0775656737146537</v>
      </c>
      <c r="C20" s="38">
        <v>4.0936479750203825</v>
      </c>
      <c r="D20" s="38">
        <v>9.6100144574080311</v>
      </c>
      <c r="E20" s="38">
        <v>10.873862095576593</v>
      </c>
      <c r="F20" s="38">
        <v>13.737055653209053</v>
      </c>
      <c r="G20" s="38">
        <v>11.101220731710779</v>
      </c>
      <c r="H20" s="38">
        <v>4.9919108021079959</v>
      </c>
      <c r="I20" s="38">
        <v>14.168717425207491</v>
      </c>
      <c r="J20" s="38">
        <v>15.751952517287375</v>
      </c>
      <c r="K20" s="38">
        <v>16.619870076394378</v>
      </c>
      <c r="L20" s="38">
        <v>5.7962520435063256</v>
      </c>
      <c r="M20" s="38">
        <v>3.3000021651211644</v>
      </c>
      <c r="N20" s="38">
        <v>6.3233151121562061</v>
      </c>
      <c r="O20" s="38">
        <v>7.8407101937954353</v>
      </c>
      <c r="P20" s="38">
        <v>10.29608101221792</v>
      </c>
    </row>
    <row r="21" spans="1:16" ht="12.75" hidden="1" customHeight="1" outlineLevel="1">
      <c r="A21" s="9">
        <v>40848</v>
      </c>
      <c r="B21" s="38">
        <v>9.6769229725082351</v>
      </c>
      <c r="C21" s="38">
        <v>4.2110673191914012</v>
      </c>
      <c r="D21" s="38">
        <v>10.860961122641401</v>
      </c>
      <c r="E21" s="38">
        <v>12.187805290499611</v>
      </c>
      <c r="F21" s="38">
        <v>10.580432633614281</v>
      </c>
      <c r="G21" s="38">
        <v>13.205475163503547</v>
      </c>
      <c r="H21" s="38">
        <v>4.3998740311991016</v>
      </c>
      <c r="I21" s="38">
        <v>16.389566117757003</v>
      </c>
      <c r="J21" s="38">
        <v>17.378640329173116</v>
      </c>
      <c r="K21" s="38">
        <v>16.422756182654368</v>
      </c>
      <c r="L21" s="38">
        <v>6.5519992433742864</v>
      </c>
      <c r="M21" s="38">
        <v>3.9323519129415017</v>
      </c>
      <c r="N21" s="38">
        <v>6.4326683673165572</v>
      </c>
      <c r="O21" s="38">
        <v>8.175192534751007</v>
      </c>
      <c r="P21" s="38">
        <v>8.5253623340135292</v>
      </c>
    </row>
    <row r="22" spans="1:16" ht="12.75" hidden="1" customHeight="1" outlineLevel="1">
      <c r="A22" s="9">
        <v>40878</v>
      </c>
      <c r="B22" s="38">
        <v>10.732593696403521</v>
      </c>
      <c r="C22" s="38">
        <v>4.2372114984224591</v>
      </c>
      <c r="D22" s="38">
        <v>12.612396479405923</v>
      </c>
      <c r="E22" s="38">
        <v>12.139581541751994</v>
      </c>
      <c r="F22" s="38">
        <v>13.61315820741604</v>
      </c>
      <c r="G22" s="38">
        <v>14.689953824290439</v>
      </c>
      <c r="H22" s="38">
        <v>4.5476963048112298</v>
      </c>
      <c r="I22" s="38">
        <v>18.940115227127148</v>
      </c>
      <c r="J22" s="38">
        <v>18.477553945299604</v>
      </c>
      <c r="K22" s="38">
        <v>19.425438086135745</v>
      </c>
      <c r="L22" s="38">
        <v>6.7947428797239047</v>
      </c>
      <c r="M22" s="38">
        <v>3.6189059300332458</v>
      </c>
      <c r="N22" s="38">
        <v>6.8904002349344031</v>
      </c>
      <c r="O22" s="38">
        <v>8.0706956747467355</v>
      </c>
      <c r="P22" s="38">
        <v>9.354651007977612</v>
      </c>
    </row>
    <row r="23" spans="1:16" ht="12.75" hidden="1" customHeight="1" outlineLevel="1">
      <c r="A23" s="9">
        <v>40909</v>
      </c>
      <c r="B23" s="38">
        <v>10.947393261957677</v>
      </c>
      <c r="C23" s="38">
        <v>5.1027848436102579</v>
      </c>
      <c r="D23" s="38">
        <v>12.607168154154673</v>
      </c>
      <c r="E23" s="38">
        <v>11.204227840544126</v>
      </c>
      <c r="F23" s="38">
        <v>12.449354016717878</v>
      </c>
      <c r="G23" s="38">
        <v>14.9144463236594</v>
      </c>
      <c r="H23" s="38">
        <v>5.6344084620439689</v>
      </c>
      <c r="I23" s="38">
        <v>18.443065313003292</v>
      </c>
      <c r="J23" s="38">
        <v>17.105262289883331</v>
      </c>
      <c r="K23" s="38">
        <v>17.249622801400118</v>
      </c>
      <c r="L23" s="38">
        <v>6.9834373500970512</v>
      </c>
      <c r="M23" s="38">
        <v>3.7674865657796746</v>
      </c>
      <c r="N23" s="38">
        <v>6.8792052607586518</v>
      </c>
      <c r="O23" s="38">
        <v>7.9859144447329786</v>
      </c>
      <c r="P23" s="38">
        <v>8.7975839935644284</v>
      </c>
    </row>
    <row r="24" spans="1:16" ht="12.75" hidden="1" customHeight="1" outlineLevel="1">
      <c r="A24" s="9">
        <v>40940</v>
      </c>
      <c r="B24" s="38">
        <v>10.602046110978522</v>
      </c>
      <c r="C24" s="38">
        <v>5.9090326894463887</v>
      </c>
      <c r="D24" s="38">
        <v>12.27683069907288</v>
      </c>
      <c r="E24" s="38">
        <v>11.360882151924219</v>
      </c>
      <c r="F24" s="38">
        <v>8.8711296875285566</v>
      </c>
      <c r="G24" s="38">
        <v>14.032750096822253</v>
      </c>
      <c r="H24" s="38">
        <v>6.3578558166085308</v>
      </c>
      <c r="I24" s="38">
        <v>17.047037555278521</v>
      </c>
      <c r="J24" s="38">
        <v>18.053790984851986</v>
      </c>
      <c r="K24" s="38">
        <v>19.30911522590462</v>
      </c>
      <c r="L24" s="38">
        <v>6.914638538298405</v>
      </c>
      <c r="M24" s="38">
        <v>4.8941150730330518</v>
      </c>
      <c r="N24" s="38">
        <v>6.8647337617228956</v>
      </c>
      <c r="O24" s="38">
        <v>8.0408928210212913</v>
      </c>
      <c r="P24" s="38">
        <v>6.8721823579800994</v>
      </c>
    </row>
    <row r="25" spans="1:16" ht="12.75" hidden="1" customHeight="1" outlineLevel="1">
      <c r="A25" s="9">
        <v>40969</v>
      </c>
      <c r="B25" s="38">
        <v>10.839787949572493</v>
      </c>
      <c r="C25" s="38">
        <v>5.0497511665897159</v>
      </c>
      <c r="D25" s="38">
        <v>11.943372273214308</v>
      </c>
      <c r="E25" s="38">
        <v>12.590875288637747</v>
      </c>
      <c r="F25" s="38">
        <v>10.242850694982783</v>
      </c>
      <c r="G25" s="38">
        <v>14.418138715337223</v>
      </c>
      <c r="H25" s="38">
        <v>5.6124327637180293</v>
      </c>
      <c r="I25" s="38">
        <v>16.582418548027512</v>
      </c>
      <c r="J25" s="38">
        <v>18.369614813271227</v>
      </c>
      <c r="K25" s="38">
        <v>18.123153029242467</v>
      </c>
      <c r="L25" s="38">
        <v>6.7881748539641507</v>
      </c>
      <c r="M25" s="38">
        <v>3.7921529065883255</v>
      </c>
      <c r="N25" s="38">
        <v>6.706631346900088</v>
      </c>
      <c r="O25" s="38">
        <v>8.0086411155498816</v>
      </c>
      <c r="P25" s="38">
        <v>8.4478682462486407</v>
      </c>
    </row>
    <row r="26" spans="1:16" ht="12.75" hidden="1" customHeight="1" outlineLevel="1">
      <c r="A26" s="9">
        <v>41000</v>
      </c>
      <c r="B26" s="38">
        <v>10.446229082042871</v>
      </c>
      <c r="C26" s="38">
        <v>4.774850640467009</v>
      </c>
      <c r="D26" s="38">
        <v>11.696198568391189</v>
      </c>
      <c r="E26" s="38">
        <v>12.706552579469136</v>
      </c>
      <c r="F26" s="38">
        <v>11.008531095079199</v>
      </c>
      <c r="G26" s="38">
        <v>13.863378429863205</v>
      </c>
      <c r="H26" s="38">
        <v>5.2213209488436512</v>
      </c>
      <c r="I26" s="38">
        <v>16.741428644583312</v>
      </c>
      <c r="J26" s="38">
        <v>18.111874734816549</v>
      </c>
      <c r="K26" s="38">
        <v>17.80095850441398</v>
      </c>
      <c r="L26" s="38">
        <v>6.6563785537889606</v>
      </c>
      <c r="M26" s="38">
        <v>3.8206898669689062</v>
      </c>
      <c r="N26" s="38">
        <v>6.6925563240987263</v>
      </c>
      <c r="O26" s="38">
        <v>7.9905888732650991</v>
      </c>
      <c r="P26" s="38">
        <v>7.523179971823394</v>
      </c>
    </row>
    <row r="27" spans="1:16" ht="12.75" hidden="1" customHeight="1" outlineLevel="1">
      <c r="A27" s="9">
        <v>41030</v>
      </c>
      <c r="B27" s="38">
        <v>10.372195758587267</v>
      </c>
      <c r="C27" s="38">
        <v>4.940298271274286</v>
      </c>
      <c r="D27" s="38">
        <v>11.615532135355018</v>
      </c>
      <c r="E27" s="38">
        <v>12.100687166247294</v>
      </c>
      <c r="F27" s="38">
        <v>11.337981042920086</v>
      </c>
      <c r="G27" s="38">
        <v>13.801405819428957</v>
      </c>
      <c r="H27" s="38">
        <v>5.5622820987726831</v>
      </c>
      <c r="I27" s="38">
        <v>16.532586111862265</v>
      </c>
      <c r="J27" s="38">
        <v>17.213216780396539</v>
      </c>
      <c r="K27" s="38">
        <v>14.652944774758947</v>
      </c>
      <c r="L27" s="38">
        <v>6.8249673957936894</v>
      </c>
      <c r="M27" s="38">
        <v>3.8006116696809089</v>
      </c>
      <c r="N27" s="38">
        <v>6.792068946824096</v>
      </c>
      <c r="O27" s="38">
        <v>8.1775517177599859</v>
      </c>
      <c r="P27" s="38">
        <v>9.0988124835251636</v>
      </c>
    </row>
    <row r="28" spans="1:16" ht="12.75" hidden="1" customHeight="1" outlineLevel="1">
      <c r="A28" s="9">
        <v>41061</v>
      </c>
      <c r="B28" s="38">
        <v>10.213170779440945</v>
      </c>
      <c r="C28" s="38">
        <v>5.2022624056474474</v>
      </c>
      <c r="D28" s="38">
        <v>11.32936561860314</v>
      </c>
      <c r="E28" s="38">
        <v>12.050495697413641</v>
      </c>
      <c r="F28" s="38">
        <v>11.426848608814078</v>
      </c>
      <c r="G28" s="38">
        <v>13.818634053328777</v>
      </c>
      <c r="H28" s="38">
        <v>6.0398889309381456</v>
      </c>
      <c r="I28" s="38">
        <v>16.517947958702116</v>
      </c>
      <c r="J28" s="38">
        <v>17.837334104584084</v>
      </c>
      <c r="K28" s="38">
        <v>16.59021886761289</v>
      </c>
      <c r="L28" s="38">
        <v>6.8719676501361864</v>
      </c>
      <c r="M28" s="38">
        <v>3.6628833324800367</v>
      </c>
      <c r="N28" s="38">
        <v>7.0572485502060207</v>
      </c>
      <c r="O28" s="38">
        <v>8.1063900428199691</v>
      </c>
      <c r="P28" s="38">
        <v>8.139805343996338</v>
      </c>
    </row>
    <row r="29" spans="1:16" ht="12.75" hidden="1" customHeight="1" outlineLevel="1">
      <c r="A29" s="9">
        <v>41091</v>
      </c>
      <c r="B29" s="38">
        <v>10.569594724078273</v>
      </c>
      <c r="C29" s="38">
        <v>5.4608547414650408</v>
      </c>
      <c r="D29" s="38">
        <v>12.351837453199577</v>
      </c>
      <c r="E29" s="38">
        <v>11.5465763075873</v>
      </c>
      <c r="F29" s="38">
        <v>10.999526340821173</v>
      </c>
      <c r="G29" s="38">
        <v>14.477709216988956</v>
      </c>
      <c r="H29" s="38">
        <v>6.7258266202959973</v>
      </c>
      <c r="I29" s="38">
        <v>17.128438999586908</v>
      </c>
      <c r="J29" s="38">
        <v>18.811335216814729</v>
      </c>
      <c r="K29" s="38">
        <v>17.715587108415253</v>
      </c>
      <c r="L29" s="38">
        <v>6.9765927916861896</v>
      </c>
      <c r="M29" s="38">
        <v>3.531961885743347</v>
      </c>
      <c r="N29" s="38">
        <v>7.1407189306876528</v>
      </c>
      <c r="O29" s="38">
        <v>8.4191727070106808</v>
      </c>
      <c r="P29" s="38">
        <v>7.6643486997057124</v>
      </c>
    </row>
    <row r="30" spans="1:16" ht="12.75" hidden="1" customHeight="1" outlineLevel="1">
      <c r="A30" s="9">
        <v>41122</v>
      </c>
      <c r="B30" s="38">
        <v>11.176493333932003</v>
      </c>
      <c r="C30" s="38">
        <v>4.9913822124331135</v>
      </c>
      <c r="D30" s="38">
        <v>12.967440191186473</v>
      </c>
      <c r="E30" s="38">
        <v>11.986186681468846</v>
      </c>
      <c r="F30" s="38">
        <v>13.588119943614481</v>
      </c>
      <c r="G30" s="38">
        <v>15.363055269942871</v>
      </c>
      <c r="H30" s="38">
        <v>5.8601461949494293</v>
      </c>
      <c r="I30" s="38">
        <v>18.341926301018759</v>
      </c>
      <c r="J30" s="38">
        <v>18.480182826867964</v>
      </c>
      <c r="K30" s="38">
        <v>17.052010808459759</v>
      </c>
      <c r="L30" s="38">
        <v>7.1645112030815463</v>
      </c>
      <c r="M30" s="38">
        <v>3.5830613062780459</v>
      </c>
      <c r="N30" s="38">
        <v>7.1843372710688813</v>
      </c>
      <c r="O30" s="38">
        <v>8.4568624185593926</v>
      </c>
      <c r="P30" s="38">
        <v>10.530914715428366</v>
      </c>
    </row>
    <row r="31" spans="1:16" ht="12.75" hidden="1" customHeight="1" outlineLevel="1">
      <c r="A31" s="9">
        <v>41153</v>
      </c>
      <c r="B31" s="38">
        <v>11.65546660515426</v>
      </c>
      <c r="C31" s="38">
        <v>5.176364796680871</v>
      </c>
      <c r="D31" s="38">
        <v>13.642375029044022</v>
      </c>
      <c r="E31" s="38">
        <v>11.93094801222948</v>
      </c>
      <c r="F31" s="38">
        <v>10.73887301550748</v>
      </c>
      <c r="G31" s="38">
        <v>16.870338670317469</v>
      </c>
      <c r="H31" s="38">
        <v>6.4691629059426399</v>
      </c>
      <c r="I31" s="38">
        <v>19.776659139687787</v>
      </c>
      <c r="J31" s="38">
        <v>20.753452501568262</v>
      </c>
      <c r="K31" s="38">
        <v>17.583038416347382</v>
      </c>
      <c r="L31" s="38">
        <v>7.3249444022765386</v>
      </c>
      <c r="M31" s="38">
        <v>3.3582579169039088</v>
      </c>
      <c r="N31" s="38">
        <v>7.5650354251941012</v>
      </c>
      <c r="O31" s="38">
        <v>8.4885489165219106</v>
      </c>
      <c r="P31" s="38">
        <v>8.2948264368986404</v>
      </c>
    </row>
    <row r="32" spans="1:16" ht="12.75" hidden="1" customHeight="1" outlineLevel="1">
      <c r="A32" s="9">
        <v>41183</v>
      </c>
      <c r="B32" s="38">
        <v>11.986830255185172</v>
      </c>
      <c r="C32" s="38">
        <v>4.7819070422239287</v>
      </c>
      <c r="D32" s="38">
        <v>14.161736589618291</v>
      </c>
      <c r="E32" s="38">
        <v>12.356816796285035</v>
      </c>
      <c r="F32" s="38">
        <v>11.56374471280127</v>
      </c>
      <c r="G32" s="38">
        <v>17.876939940503227</v>
      </c>
      <c r="H32" s="38">
        <v>5.8889370614772947</v>
      </c>
      <c r="I32" s="38">
        <v>21.621775362259807</v>
      </c>
      <c r="J32" s="38">
        <v>20.593406296818401</v>
      </c>
      <c r="K32" s="38">
        <v>17.404782783513401</v>
      </c>
      <c r="L32" s="38">
        <v>7.5885597551696327</v>
      </c>
      <c r="M32" s="38">
        <v>3.4064139106943427</v>
      </c>
      <c r="N32" s="38">
        <v>7.8013839042185706</v>
      </c>
      <c r="O32" s="38">
        <v>8.5703430298640306</v>
      </c>
      <c r="P32" s="38">
        <v>10.907338446765975</v>
      </c>
    </row>
    <row r="33" spans="1:16" ht="12.75" hidden="1" customHeight="1" outlineLevel="1">
      <c r="A33" s="9">
        <v>41214</v>
      </c>
      <c r="B33" s="38">
        <v>12.41263261770896</v>
      </c>
      <c r="C33" s="38">
        <v>5.3106779608380075</v>
      </c>
      <c r="D33" s="38">
        <v>15.379329096251507</v>
      </c>
      <c r="E33" s="38">
        <v>11.859371374384784</v>
      </c>
      <c r="F33" s="38">
        <v>8.374503012999142</v>
      </c>
      <c r="G33" s="38">
        <v>18.58945347503856</v>
      </c>
      <c r="H33" s="38">
        <v>6.3409921910271931</v>
      </c>
      <c r="I33" s="38">
        <v>23.166854092448265</v>
      </c>
      <c r="J33" s="38">
        <v>20.283916967618566</v>
      </c>
      <c r="K33" s="38">
        <v>20.251800312848527</v>
      </c>
      <c r="L33" s="38">
        <v>7.6197158623209145</v>
      </c>
      <c r="M33" s="38">
        <v>3.9908889480311793</v>
      </c>
      <c r="N33" s="38">
        <v>8.1561934138002048</v>
      </c>
      <c r="O33" s="38">
        <v>8.541642278411036</v>
      </c>
      <c r="P33" s="38">
        <v>6.4438546453858514</v>
      </c>
    </row>
    <row r="34" spans="1:16" ht="12.75" hidden="1" customHeight="1" outlineLevel="1">
      <c r="A34" s="9">
        <v>41244</v>
      </c>
      <c r="B34" s="38">
        <v>12.195534317986922</v>
      </c>
      <c r="C34" s="38">
        <v>4.394369706298801</v>
      </c>
      <c r="D34" s="38">
        <v>15.205998134759442</v>
      </c>
      <c r="E34" s="38">
        <v>12.341990812673327</v>
      </c>
      <c r="F34" s="38">
        <v>11.469065130151593</v>
      </c>
      <c r="G34" s="38">
        <v>17.425097800471395</v>
      </c>
      <c r="H34" s="38">
        <v>5.5021768263505635</v>
      </c>
      <c r="I34" s="38">
        <v>21.367564600202481</v>
      </c>
      <c r="J34" s="38">
        <v>21.24951954673535</v>
      </c>
      <c r="K34" s="38">
        <v>20.241761339465825</v>
      </c>
      <c r="L34" s="38">
        <v>7.3066219586159447</v>
      </c>
      <c r="M34" s="38">
        <v>2.9176148077744855</v>
      </c>
      <c r="N34" s="38">
        <v>8.0222323155975843</v>
      </c>
      <c r="O34" s="38">
        <v>8.5637444355205048</v>
      </c>
      <c r="P34" s="38">
        <v>7.5416723819686302</v>
      </c>
    </row>
    <row r="35" spans="1:16" ht="12.75" hidden="1" customHeight="1" outlineLevel="1">
      <c r="A35" s="9">
        <v>41275</v>
      </c>
      <c r="B35" s="38">
        <v>13.448127066149173</v>
      </c>
      <c r="C35" s="38">
        <v>6.0167566812859112</v>
      </c>
      <c r="D35" s="38">
        <v>15.704449739191345</v>
      </c>
      <c r="E35" s="38">
        <v>13.095098896580135</v>
      </c>
      <c r="F35" s="38">
        <v>10.570865649256678</v>
      </c>
      <c r="G35" s="38">
        <v>19.543972847027792</v>
      </c>
      <c r="H35" s="38">
        <v>8.1592190976737644</v>
      </c>
      <c r="I35" s="38">
        <v>22.162452707875346</v>
      </c>
      <c r="J35" s="38">
        <v>21.378495029801886</v>
      </c>
      <c r="K35" s="38">
        <v>20.350552891805641</v>
      </c>
      <c r="L35" s="38">
        <v>7.3741733366569884</v>
      </c>
      <c r="M35" s="38">
        <v>3.1925065522592582</v>
      </c>
      <c r="N35" s="38">
        <v>7.9201886619879662</v>
      </c>
      <c r="O35" s="38">
        <v>8.2907680549382743</v>
      </c>
      <c r="P35" s="38">
        <v>4.9015877387750413</v>
      </c>
    </row>
    <row r="36" spans="1:16" ht="12.75" hidden="1" customHeight="1" outlineLevel="1">
      <c r="A36" s="9">
        <v>41306</v>
      </c>
      <c r="B36" s="38">
        <v>12.813287653631479</v>
      </c>
      <c r="C36" s="38">
        <v>5.3683461828344807</v>
      </c>
      <c r="D36" s="38">
        <v>15.197002078140427</v>
      </c>
      <c r="E36" s="38">
        <v>12.798071719520303</v>
      </c>
      <c r="F36" s="38">
        <v>9.4145793758659355</v>
      </c>
      <c r="G36" s="38">
        <v>17.833296252600821</v>
      </c>
      <c r="H36" s="38">
        <v>6.625548588245084</v>
      </c>
      <c r="I36" s="38">
        <v>20.802056008371075</v>
      </c>
      <c r="J36" s="38">
        <v>19.399282101733</v>
      </c>
      <c r="K36" s="38">
        <v>20.518967406232374</v>
      </c>
      <c r="L36" s="38">
        <v>7.3613705206627538</v>
      </c>
      <c r="M36" s="38">
        <v>3.1837202435735543</v>
      </c>
      <c r="N36" s="38">
        <v>7.4005306904956143</v>
      </c>
      <c r="O36" s="38">
        <v>8.4137941558407388</v>
      </c>
      <c r="P36" s="38">
        <v>8.0352322065783977</v>
      </c>
    </row>
    <row r="37" spans="1:16" ht="12.75" hidden="1" customHeight="1" outlineLevel="1">
      <c r="A37" s="9">
        <v>41334</v>
      </c>
      <c r="B37" s="38">
        <v>12.574266263191483</v>
      </c>
      <c r="C37" s="38">
        <v>6.2350799571380628</v>
      </c>
      <c r="D37" s="38">
        <v>14.405984036848405</v>
      </c>
      <c r="E37" s="38">
        <v>13.241049169476719</v>
      </c>
      <c r="F37" s="38">
        <v>12.057337178403587</v>
      </c>
      <c r="G37" s="38">
        <v>17.051949180779374</v>
      </c>
      <c r="H37" s="38">
        <v>7.644045253411778</v>
      </c>
      <c r="I37" s="38">
        <v>19.450217627346998</v>
      </c>
      <c r="J37" s="38">
        <v>20.194016156526409</v>
      </c>
      <c r="K37" s="38">
        <v>18.707591653645107</v>
      </c>
      <c r="L37" s="38">
        <v>6.9298871961743336</v>
      </c>
      <c r="M37" s="38">
        <v>3.4067057981810471</v>
      </c>
      <c r="N37" s="38">
        <v>7.0440177060223323</v>
      </c>
      <c r="O37" s="38">
        <v>8.0606184002497336</v>
      </c>
      <c r="P37" s="38">
        <v>7.6221688606629137</v>
      </c>
    </row>
    <row r="38" spans="1:16" ht="12.75" hidden="1" customHeight="1" outlineLevel="1">
      <c r="A38" s="9">
        <v>41365</v>
      </c>
      <c r="B38" s="38">
        <v>12.263011635220073</v>
      </c>
      <c r="C38" s="38">
        <v>6.0591453229075238</v>
      </c>
      <c r="D38" s="38">
        <v>13.930265777941722</v>
      </c>
      <c r="E38" s="38">
        <v>13.017212328169647</v>
      </c>
      <c r="F38" s="38">
        <v>12.642430686492752</v>
      </c>
      <c r="G38" s="38">
        <v>16.552643482211742</v>
      </c>
      <c r="H38" s="38">
        <v>7.4840354867908685</v>
      </c>
      <c r="I38" s="38">
        <v>18.545453724676513</v>
      </c>
      <c r="J38" s="38">
        <v>19.653930784753847</v>
      </c>
      <c r="K38" s="38">
        <v>17.990919344161341</v>
      </c>
      <c r="L38" s="38">
        <v>6.7513402710471455</v>
      </c>
      <c r="M38" s="38">
        <v>3.2991299496371442</v>
      </c>
      <c r="N38" s="38">
        <v>6.7850262968381045</v>
      </c>
      <c r="O38" s="38">
        <v>7.8631839834938413</v>
      </c>
      <c r="P38" s="38">
        <v>7.2374505633273252</v>
      </c>
    </row>
    <row r="39" spans="1:16" ht="12.75" hidden="1" customHeight="1" outlineLevel="1">
      <c r="A39" s="9">
        <v>41395</v>
      </c>
      <c r="B39" s="38">
        <v>11.99755953347699</v>
      </c>
      <c r="C39" s="38">
        <v>5.4726119730706113</v>
      </c>
      <c r="D39" s="38">
        <v>13.250055825135354</v>
      </c>
      <c r="E39" s="38">
        <v>13.594288182403924</v>
      </c>
      <c r="F39" s="38">
        <v>12.364958685421231</v>
      </c>
      <c r="G39" s="38">
        <v>16.172308240519364</v>
      </c>
      <c r="H39" s="38">
        <v>6.7510518266524864</v>
      </c>
      <c r="I39" s="38">
        <v>17.87056583368765</v>
      </c>
      <c r="J39" s="38">
        <v>19.767079923666117</v>
      </c>
      <c r="K39" s="38">
        <v>18.226574588179421</v>
      </c>
      <c r="L39" s="38">
        <v>6.6966053666897629</v>
      </c>
      <c r="M39" s="38">
        <v>3.2442833915632452</v>
      </c>
      <c r="N39" s="38">
        <v>6.7359694906346226</v>
      </c>
      <c r="O39" s="38">
        <v>7.9823105841694462</v>
      </c>
      <c r="P39" s="38">
        <v>7.9125158997007361</v>
      </c>
    </row>
    <row r="40" spans="1:16" ht="12.75" hidden="1" customHeight="1" outlineLevel="1">
      <c r="A40" s="9">
        <v>41426</v>
      </c>
      <c r="B40" s="38">
        <v>9.5660987183248718</v>
      </c>
      <c r="C40" s="38">
        <v>5.2840633017100869</v>
      </c>
      <c r="D40" s="38">
        <v>9.4328657619997163</v>
      </c>
      <c r="E40" s="38">
        <v>12.214231504822532</v>
      </c>
      <c r="F40" s="38">
        <v>13.063862618943221</v>
      </c>
      <c r="G40" s="38">
        <v>13.368079567723026</v>
      </c>
      <c r="H40" s="38">
        <v>6.4662071507778256</v>
      </c>
      <c r="I40" s="38">
        <v>13.705802394274111</v>
      </c>
      <c r="J40" s="38">
        <v>19.162996343307267</v>
      </c>
      <c r="K40" s="38">
        <v>17.403313895609912</v>
      </c>
      <c r="L40" s="38">
        <v>5.5269512004506742</v>
      </c>
      <c r="M40" s="38">
        <v>3.0226707344676109</v>
      </c>
      <c r="N40" s="38">
        <v>4.3473646926298821</v>
      </c>
      <c r="O40" s="38">
        <v>8.0137453122460229</v>
      </c>
      <c r="P40" s="38">
        <v>10.775916784938888</v>
      </c>
    </row>
    <row r="41" spans="1:16" ht="12.75" hidden="1" customHeight="1" outlineLevel="1">
      <c r="A41" s="9">
        <v>41456</v>
      </c>
      <c r="B41" s="38">
        <v>10.188537259512884</v>
      </c>
      <c r="C41" s="38">
        <v>7.2213737124602799</v>
      </c>
      <c r="D41" s="38">
        <v>10.158953501387948</v>
      </c>
      <c r="E41" s="38">
        <v>11.251529849574695</v>
      </c>
      <c r="F41" s="38">
        <v>12.943657487951684</v>
      </c>
      <c r="G41" s="38">
        <v>13.902969498662358</v>
      </c>
      <c r="H41" s="38">
        <v>10.704415670484924</v>
      </c>
      <c r="I41" s="38">
        <v>12.966593372575193</v>
      </c>
      <c r="J41" s="38">
        <v>18.920378036901766</v>
      </c>
      <c r="K41" s="38">
        <v>17.205631160273622</v>
      </c>
      <c r="L41" s="38">
        <v>6.3139867245127581</v>
      </c>
      <c r="M41" s="38">
        <v>3.4636082534109636</v>
      </c>
      <c r="N41" s="38">
        <v>5.4871085400221888</v>
      </c>
      <c r="O41" s="38">
        <v>7.7800790899855938</v>
      </c>
      <c r="P41" s="38">
        <v>8.2627638575754006</v>
      </c>
    </row>
    <row r="42" spans="1:16" ht="12.75" hidden="1" customHeight="1" outlineLevel="1">
      <c r="A42" s="9">
        <v>41487</v>
      </c>
      <c r="B42" s="38">
        <v>11.218922948292027</v>
      </c>
      <c r="C42" s="38">
        <v>6.545948774622361</v>
      </c>
      <c r="D42" s="38">
        <v>11.933351199999652</v>
      </c>
      <c r="E42" s="38">
        <v>12.068400512721434</v>
      </c>
      <c r="F42" s="38">
        <v>8.1052110906710286</v>
      </c>
      <c r="G42" s="38">
        <v>15.09703327948128</v>
      </c>
      <c r="H42" s="38">
        <v>9.3270913149886017</v>
      </c>
      <c r="I42" s="38">
        <v>14.980286414838567</v>
      </c>
      <c r="J42" s="38">
        <v>18.459370616657271</v>
      </c>
      <c r="K42" s="38">
        <v>17.205305827132765</v>
      </c>
      <c r="L42" s="38">
        <v>6.515263535536679</v>
      </c>
      <c r="M42" s="38">
        <v>3.2179467201650791</v>
      </c>
      <c r="N42" s="38">
        <v>6.3622501897885426</v>
      </c>
      <c r="O42" s="38">
        <v>7.7026658299753077</v>
      </c>
      <c r="P42" s="38">
        <v>5.8359543870503323</v>
      </c>
    </row>
    <row r="43" spans="1:16" ht="12.75" hidden="1" customHeight="1" outlineLevel="1">
      <c r="A43" s="9">
        <v>41518</v>
      </c>
      <c r="B43" s="38">
        <v>11.205982982880965</v>
      </c>
      <c r="C43" s="38">
        <v>6.9495829081935243</v>
      </c>
      <c r="D43" s="38">
        <v>11.610536032762965</v>
      </c>
      <c r="E43" s="38">
        <v>12.029263839545241</v>
      </c>
      <c r="F43" s="38">
        <v>9.3784561479495263</v>
      </c>
      <c r="G43" s="38">
        <v>15.733238592442323</v>
      </c>
      <c r="H43" s="38">
        <v>9.460157916276879</v>
      </c>
      <c r="I43" s="38">
        <v>15.723800517731554</v>
      </c>
      <c r="J43" s="38">
        <v>18.88254840847836</v>
      </c>
      <c r="K43" s="38">
        <v>17.417676183793514</v>
      </c>
      <c r="L43" s="38">
        <v>6.6417192184926162</v>
      </c>
      <c r="M43" s="38">
        <v>3.2841454828228058</v>
      </c>
      <c r="N43" s="38">
        <v>5.9269438646445654</v>
      </c>
      <c r="O43" s="38">
        <v>7.9995199996976325</v>
      </c>
      <c r="P43" s="38">
        <v>7.3910147293773107</v>
      </c>
    </row>
    <row r="44" spans="1:16" ht="12.75" hidden="1" customHeight="1" outlineLevel="1">
      <c r="A44" s="9">
        <v>41548</v>
      </c>
      <c r="B44" s="38">
        <v>12.070674305928678</v>
      </c>
      <c r="C44" s="38">
        <v>6.5597979485510498</v>
      </c>
      <c r="D44" s="38">
        <v>13.425799825025232</v>
      </c>
      <c r="E44" s="38">
        <v>12.072154415898483</v>
      </c>
      <c r="F44" s="38">
        <v>8.9105416012297898</v>
      </c>
      <c r="G44" s="38">
        <v>16.022677855521795</v>
      </c>
      <c r="H44" s="38">
        <v>9.1002509626154779</v>
      </c>
      <c r="I44" s="38">
        <v>16.640937475054592</v>
      </c>
      <c r="J44" s="38">
        <v>18.112752310413249</v>
      </c>
      <c r="K44" s="38">
        <v>13.948885803943838</v>
      </c>
      <c r="L44" s="38">
        <v>6.9330844456243108</v>
      </c>
      <c r="M44" s="38">
        <v>3.0332729073881994</v>
      </c>
      <c r="N44" s="38">
        <v>6.8876481317967047</v>
      </c>
      <c r="O44" s="38">
        <v>7.9677677012830959</v>
      </c>
      <c r="P44" s="38">
        <v>7.28179835592345</v>
      </c>
    </row>
    <row r="45" spans="1:16" ht="12.75" hidden="1" customHeight="1" outlineLevel="1">
      <c r="A45" s="9">
        <v>41579</v>
      </c>
      <c r="B45" s="38">
        <v>11.430852829365636</v>
      </c>
      <c r="C45" s="38">
        <v>7.4866690342880995</v>
      </c>
      <c r="D45" s="38">
        <v>11.926591221299557</v>
      </c>
      <c r="E45" s="38">
        <v>11.955590709190606</v>
      </c>
      <c r="F45" s="38">
        <v>15.095588500349605</v>
      </c>
      <c r="G45" s="38">
        <v>15.930339454910007</v>
      </c>
      <c r="H45" s="38">
        <v>9.9404847287415574</v>
      </c>
      <c r="I45" s="38">
        <v>16.16850723202549</v>
      </c>
      <c r="J45" s="38">
        <v>18.916412695629653</v>
      </c>
      <c r="K45" s="38">
        <v>17.614335432741392</v>
      </c>
      <c r="L45" s="38">
        <v>6.5426656691261833</v>
      </c>
      <c r="M45" s="38">
        <v>3.7475814481603305</v>
      </c>
      <c r="N45" s="38">
        <v>5.7180876709995694</v>
      </c>
      <c r="O45" s="38">
        <v>7.980944419836276</v>
      </c>
      <c r="P45" s="38">
        <v>5.7764963668012594</v>
      </c>
    </row>
    <row r="46" spans="1:16" ht="12.75" hidden="1" customHeight="1" outlineLevel="1">
      <c r="A46" s="9">
        <v>41609</v>
      </c>
      <c r="B46" s="38">
        <v>11.633390836265255</v>
      </c>
      <c r="C46" s="38">
        <v>6.4100365400272121</v>
      </c>
      <c r="D46" s="38">
        <v>12.320010210595735</v>
      </c>
      <c r="E46" s="38">
        <v>13.144872309722599</v>
      </c>
      <c r="F46" s="38">
        <v>6.7332682203322474</v>
      </c>
      <c r="G46" s="38">
        <v>16.65048984430987</v>
      </c>
      <c r="H46" s="38">
        <v>9.0313858672977894</v>
      </c>
      <c r="I46" s="38">
        <v>16.871938577785819</v>
      </c>
      <c r="J46" s="38">
        <v>20.442776406527795</v>
      </c>
      <c r="K46" s="38">
        <v>17.025516875054588</v>
      </c>
      <c r="L46" s="38">
        <v>6.7604498979526602</v>
      </c>
      <c r="M46" s="38">
        <v>3.1436878395711449</v>
      </c>
      <c r="N46" s="38">
        <v>6.2506810857143815</v>
      </c>
      <c r="O46" s="38">
        <v>8.5161384707577703</v>
      </c>
      <c r="P46" s="38">
        <v>5.1212327564585083</v>
      </c>
    </row>
    <row r="47" spans="1:16" ht="12.75" hidden="1" customHeight="1" outlineLevel="1">
      <c r="A47" s="9">
        <v>41640</v>
      </c>
      <c r="B47" s="38">
        <v>11.726520382599155</v>
      </c>
      <c r="C47" s="38">
        <v>5.7153369197096691</v>
      </c>
      <c r="D47" s="38">
        <v>12.568398278287091</v>
      </c>
      <c r="E47" s="38">
        <v>13.245597380060927</v>
      </c>
      <c r="F47" s="38">
        <v>6.9720142862705083</v>
      </c>
      <c r="G47" s="38">
        <v>16.272189606318474</v>
      </c>
      <c r="H47" s="38">
        <v>8.9497201150874304</v>
      </c>
      <c r="I47" s="38">
        <v>16.149426196535583</v>
      </c>
      <c r="J47" s="38">
        <v>19.427527643270885</v>
      </c>
      <c r="K47" s="38">
        <v>19.293272986854038</v>
      </c>
      <c r="L47" s="38">
        <v>6.5604757300591876</v>
      </c>
      <c r="M47" s="38">
        <v>2.8415744448300768</v>
      </c>
      <c r="N47" s="38">
        <v>6.4846353958488869</v>
      </c>
      <c r="O47" s="38">
        <v>8.4130408764168578</v>
      </c>
      <c r="P47" s="38">
        <v>4.1402526676213292</v>
      </c>
    </row>
    <row r="48" spans="1:16" ht="12.75" hidden="1" customHeight="1" outlineLevel="1">
      <c r="A48" s="9">
        <v>41671</v>
      </c>
      <c r="B48" s="38">
        <v>11.102477060164944</v>
      </c>
      <c r="C48" s="38">
        <v>5.6468888772824668</v>
      </c>
      <c r="D48" s="38">
        <v>12.376127250718877</v>
      </c>
      <c r="E48" s="38">
        <v>12.581831682327538</v>
      </c>
      <c r="F48" s="38">
        <v>6.4563825591266948</v>
      </c>
      <c r="G48" s="38">
        <v>16.233176953348877</v>
      </c>
      <c r="H48" s="38">
        <v>8.7372428315639468</v>
      </c>
      <c r="I48" s="38">
        <v>16.666601043186116</v>
      </c>
      <c r="J48" s="38">
        <v>19.443526757699498</v>
      </c>
      <c r="K48" s="38">
        <v>18.062910416006243</v>
      </c>
      <c r="L48" s="38">
        <v>6.862374912579881</v>
      </c>
      <c r="M48" s="38">
        <v>3.0958379773359841</v>
      </c>
      <c r="N48" s="38">
        <v>6.8957144086432889</v>
      </c>
      <c r="O48" s="38">
        <v>8.6399163153444487</v>
      </c>
      <c r="P48" s="38">
        <v>5.2801028502373528</v>
      </c>
    </row>
    <row r="49" spans="1:16" ht="12.75" hidden="1" customHeight="1" outlineLevel="1">
      <c r="A49" s="9">
        <v>41699</v>
      </c>
      <c r="B49" s="38">
        <v>13.095237195291398</v>
      </c>
      <c r="C49" s="38">
        <v>7.43687276368391</v>
      </c>
      <c r="D49" s="38">
        <v>14.075139269848766</v>
      </c>
      <c r="E49" s="38">
        <v>13.766270076880449</v>
      </c>
      <c r="F49" s="38">
        <v>11.98294679929975</v>
      </c>
      <c r="G49" s="38">
        <v>17.913161767970308</v>
      </c>
      <c r="H49" s="38">
        <v>10.210518053402774</v>
      </c>
      <c r="I49" s="38">
        <v>18.852248648682831</v>
      </c>
      <c r="J49" s="38">
        <v>20.468770984403985</v>
      </c>
      <c r="K49" s="38">
        <v>19.119019626651749</v>
      </c>
      <c r="L49" s="38">
        <v>7.8240146572893776</v>
      </c>
      <c r="M49" s="38">
        <v>3.4598503323436018</v>
      </c>
      <c r="N49" s="38">
        <v>8.1662139156478872</v>
      </c>
      <c r="O49" s="38">
        <v>8.7417785077187737</v>
      </c>
      <c r="P49" s="38">
        <v>8.8865961788614918</v>
      </c>
    </row>
    <row r="50" spans="1:16" ht="12.75" hidden="1" customHeight="1" outlineLevel="1">
      <c r="A50" s="9">
        <v>41730</v>
      </c>
      <c r="B50" s="38">
        <v>13.389708396818079</v>
      </c>
      <c r="C50" s="38">
        <v>7.7734622440988419</v>
      </c>
      <c r="D50" s="38">
        <v>14.324578098978529</v>
      </c>
      <c r="E50" s="38">
        <v>14.168747055182758</v>
      </c>
      <c r="F50" s="38">
        <v>11.962211541164873</v>
      </c>
      <c r="G50" s="38">
        <v>18.946282415783404</v>
      </c>
      <c r="H50" s="38">
        <v>11.50841215580477</v>
      </c>
      <c r="I50" s="38">
        <v>20.016779483530119</v>
      </c>
      <c r="J50" s="38">
        <v>20.823180813855242</v>
      </c>
      <c r="K50" s="38">
        <v>20.404936619632739</v>
      </c>
      <c r="L50" s="38">
        <v>7.8133771110720236</v>
      </c>
      <c r="M50" s="38">
        <v>3.4753999474052062</v>
      </c>
      <c r="N50" s="38">
        <v>8.1096571748521864</v>
      </c>
      <c r="O50" s="38">
        <v>9.1267164243714021</v>
      </c>
      <c r="P50" s="38">
        <v>10.213544314561187</v>
      </c>
    </row>
    <row r="51" spans="1:16" ht="12.75" hidden="1" customHeight="1" outlineLevel="1">
      <c r="A51" s="9">
        <v>41760</v>
      </c>
      <c r="B51" s="38">
        <v>13.03247000247948</v>
      </c>
      <c r="C51" s="38">
        <v>7.9831905512482981</v>
      </c>
      <c r="D51" s="38">
        <v>13.77501488319481</v>
      </c>
      <c r="E51" s="38">
        <v>13.244045104869921</v>
      </c>
      <c r="F51" s="38">
        <v>16.78427657222057</v>
      </c>
      <c r="G51" s="38">
        <v>17.787160810344954</v>
      </c>
      <c r="H51" s="38">
        <v>12.220058477906278</v>
      </c>
      <c r="I51" s="38">
        <v>18.25278198568795</v>
      </c>
      <c r="J51" s="38">
        <v>20.299233443739691</v>
      </c>
      <c r="K51" s="38">
        <v>21.048112004452651</v>
      </c>
      <c r="L51" s="38">
        <v>8.0115642847336783</v>
      </c>
      <c r="M51" s="38">
        <v>2.8896201642274497</v>
      </c>
      <c r="N51" s="38">
        <v>8.3869866950055521</v>
      </c>
      <c r="O51" s="38">
        <v>9.2518348776534509</v>
      </c>
      <c r="P51" s="38">
        <v>11.204309598343977</v>
      </c>
    </row>
    <row r="52" spans="1:16" ht="12.75" hidden="1" customHeight="1" outlineLevel="1">
      <c r="A52" s="9">
        <v>41791</v>
      </c>
      <c r="B52" s="38">
        <v>13.291075995983777</v>
      </c>
      <c r="C52" s="38">
        <v>7.5238816107754749</v>
      </c>
      <c r="D52" s="38">
        <v>14.104869150908549</v>
      </c>
      <c r="E52" s="38">
        <v>13.327741459335895</v>
      </c>
      <c r="F52" s="38">
        <v>15.959982176870577</v>
      </c>
      <c r="G52" s="38">
        <v>18.348226705545326</v>
      </c>
      <c r="H52" s="38">
        <v>10.723835391997639</v>
      </c>
      <c r="I52" s="38">
        <v>19.083801038639447</v>
      </c>
      <c r="J52" s="38">
        <v>20.703885537853672</v>
      </c>
      <c r="K52" s="38">
        <v>21.469528829522606</v>
      </c>
      <c r="L52" s="38">
        <v>8.0405320063157824</v>
      </c>
      <c r="M52" s="38">
        <v>3.0352109177376652</v>
      </c>
      <c r="N52" s="38">
        <v>8.1212382922170026</v>
      </c>
      <c r="O52" s="38">
        <v>9.4708818938602573</v>
      </c>
      <c r="P52" s="38">
        <v>7.9218840877260481</v>
      </c>
    </row>
    <row r="53" spans="1:16" ht="12.75" hidden="1" customHeight="1" outlineLevel="1">
      <c r="A53" s="9">
        <v>41821</v>
      </c>
      <c r="B53" s="38">
        <v>13.44247639502559</v>
      </c>
      <c r="C53" s="38">
        <v>7.9357208649637645</v>
      </c>
      <c r="D53" s="38">
        <v>14.555216778143199</v>
      </c>
      <c r="E53" s="38">
        <v>13.146969857526049</v>
      </c>
      <c r="F53" s="38">
        <v>14.041532302847495</v>
      </c>
      <c r="G53" s="38">
        <v>18.724895980869043</v>
      </c>
      <c r="H53" s="38">
        <v>11.166398650982423</v>
      </c>
      <c r="I53" s="38">
        <v>19.902385747968356</v>
      </c>
      <c r="J53" s="38">
        <v>20.30337106175222</v>
      </c>
      <c r="K53" s="38">
        <v>17.021127075051545</v>
      </c>
      <c r="L53" s="38">
        <v>7.8056542573656955</v>
      </c>
      <c r="M53" s="38">
        <v>2.7014422054523113</v>
      </c>
      <c r="N53" s="38">
        <v>7.9304629318740849</v>
      </c>
      <c r="O53" s="38">
        <v>9.0071651241688837</v>
      </c>
      <c r="P53" s="38">
        <v>8.4994908627656933</v>
      </c>
    </row>
    <row r="54" spans="1:16" hidden="1" outlineLevel="1" collapsed="1">
      <c r="A54" s="9">
        <v>41852</v>
      </c>
      <c r="B54" s="38">
        <v>12.470516853539522</v>
      </c>
      <c r="C54" s="38">
        <v>7.2132828745407425</v>
      </c>
      <c r="D54" s="38">
        <v>13.334655354122603</v>
      </c>
      <c r="E54" s="38">
        <v>12.442499814970219</v>
      </c>
      <c r="F54" s="38">
        <v>16.596756485507964</v>
      </c>
      <c r="G54" s="38">
        <v>17.901743316425041</v>
      </c>
      <c r="H54" s="38">
        <v>10.681873488341633</v>
      </c>
      <c r="I54" s="38">
        <v>19.335967563873975</v>
      </c>
      <c r="J54" s="38">
        <v>17.510118683028029</v>
      </c>
      <c r="K54" s="38">
        <v>20.228235569585813</v>
      </c>
      <c r="L54" s="38">
        <v>7.8856657490907613</v>
      </c>
      <c r="M54" s="38">
        <v>3.3513350598593274</v>
      </c>
      <c r="N54" s="38">
        <v>7.7420220769580039</v>
      </c>
      <c r="O54" s="38">
        <v>9.6182535187271387</v>
      </c>
      <c r="P54" s="38">
        <v>11.856522381679774</v>
      </c>
    </row>
    <row r="55" spans="1:16" hidden="1" outlineLevel="1" collapsed="1">
      <c r="A55" s="9">
        <v>41883</v>
      </c>
      <c r="B55" s="38">
        <v>11.52648248396023</v>
      </c>
      <c r="C55" s="38">
        <v>6.8409660030176198</v>
      </c>
      <c r="D55" s="38">
        <v>12.100778655298944</v>
      </c>
      <c r="E55" s="38">
        <v>12.48558125448834</v>
      </c>
      <c r="F55" s="38">
        <v>10.172040266925977</v>
      </c>
      <c r="G55" s="38">
        <v>17.226630410214295</v>
      </c>
      <c r="H55" s="38">
        <v>10.982141009659966</v>
      </c>
      <c r="I55" s="38">
        <v>18.103017901125714</v>
      </c>
      <c r="J55" s="38">
        <v>20.033476346280654</v>
      </c>
      <c r="K55" s="38">
        <v>9.0720220125449771</v>
      </c>
      <c r="L55" s="38">
        <v>7.3668828672738513</v>
      </c>
      <c r="M55" s="38">
        <v>2.9694466794920875</v>
      </c>
      <c r="N55" s="38">
        <v>7.2129219950608032</v>
      </c>
      <c r="O55" s="38">
        <v>9.4875597633369928</v>
      </c>
      <c r="P55" s="38">
        <v>12.820794162890886</v>
      </c>
    </row>
    <row r="56" spans="1:16" hidden="1" outlineLevel="1" collapsed="1">
      <c r="A56" s="9">
        <v>41913</v>
      </c>
      <c r="B56" s="38">
        <v>12.197119494133895</v>
      </c>
      <c r="C56" s="38">
        <v>6.4087437508037404</v>
      </c>
      <c r="D56" s="38">
        <v>13.024746691578672</v>
      </c>
      <c r="E56" s="38">
        <v>12.690335037462786</v>
      </c>
      <c r="F56" s="38">
        <v>17.0195454560026</v>
      </c>
      <c r="G56" s="38">
        <v>17.028228569750777</v>
      </c>
      <c r="H56" s="38">
        <v>10.984677722186973</v>
      </c>
      <c r="I56" s="38">
        <v>17.343780680895954</v>
      </c>
      <c r="J56" s="38">
        <v>20.615973222441692</v>
      </c>
      <c r="K56" s="38">
        <v>22.214656462976059</v>
      </c>
      <c r="L56" s="38">
        <v>7.7484299105940266</v>
      </c>
      <c r="M56" s="38">
        <v>2.3614984996465762</v>
      </c>
      <c r="N56" s="38">
        <v>8.0853679045932818</v>
      </c>
      <c r="O56" s="38">
        <v>9.4131000823224831</v>
      </c>
      <c r="P56" s="38">
        <v>9.6747274774663357</v>
      </c>
    </row>
    <row r="57" spans="1:16" hidden="1" outlineLevel="1" collapsed="1">
      <c r="A57" s="9">
        <v>41944</v>
      </c>
      <c r="B57" s="38">
        <v>11.901624089292744</v>
      </c>
      <c r="C57" s="38">
        <v>6.6017139063001453</v>
      </c>
      <c r="D57" s="38">
        <v>12.664238534174345</v>
      </c>
      <c r="E57" s="38">
        <v>12.29830248204193</v>
      </c>
      <c r="F57" s="38">
        <v>15.848616142913869</v>
      </c>
      <c r="G57" s="38">
        <v>18.63080307294091</v>
      </c>
      <c r="H57" s="38">
        <v>10.743716883893232</v>
      </c>
      <c r="I57" s="38">
        <v>19.792767837027139</v>
      </c>
      <c r="J57" s="38">
        <v>20.569055090092839</v>
      </c>
      <c r="K57" s="38">
        <v>18.442119896790231</v>
      </c>
      <c r="L57" s="38">
        <v>7.4316571058300731</v>
      </c>
      <c r="M57" s="38">
        <v>2.7931819211079323</v>
      </c>
      <c r="N57" s="38">
        <v>7.3028542584196474</v>
      </c>
      <c r="O57" s="38">
        <v>9.5109175808208217</v>
      </c>
      <c r="P57" s="38">
        <v>14.357566822493014</v>
      </c>
    </row>
    <row r="58" spans="1:16" hidden="1" outlineLevel="1" collapsed="1">
      <c r="A58" s="9">
        <v>41974</v>
      </c>
      <c r="B58" s="38">
        <v>12.221647433838436</v>
      </c>
      <c r="C58" s="38">
        <v>5.702933471991992</v>
      </c>
      <c r="D58" s="38">
        <v>13.385957057145504</v>
      </c>
      <c r="E58" s="38">
        <v>13.089174401616376</v>
      </c>
      <c r="F58" s="38">
        <v>13.534777563762169</v>
      </c>
      <c r="G58" s="38">
        <v>17.960817984091609</v>
      </c>
      <c r="H58" s="38">
        <v>8.3663827544890026</v>
      </c>
      <c r="I58" s="38">
        <v>20.04854247747598</v>
      </c>
      <c r="J58" s="38">
        <v>20.808142583135524</v>
      </c>
      <c r="K58" s="38">
        <v>19.24586665836749</v>
      </c>
      <c r="L58" s="38">
        <v>8.01210327754643</v>
      </c>
      <c r="M58" s="38">
        <v>2.3892137014501484</v>
      </c>
      <c r="N58" s="38">
        <v>8.3554984256493334</v>
      </c>
      <c r="O58" s="38">
        <v>9.4616107569840313</v>
      </c>
      <c r="P58" s="38">
        <v>11.499501516234908</v>
      </c>
    </row>
    <row r="59" spans="1:16" hidden="1" outlineLevel="1" collapsed="1">
      <c r="A59" s="9">
        <v>42005</v>
      </c>
      <c r="B59" s="38">
        <v>12.255706971532367</v>
      </c>
      <c r="C59" s="38">
        <v>6.0208973327054691</v>
      </c>
      <c r="D59" s="38">
        <v>13.150376342724039</v>
      </c>
      <c r="E59" s="38">
        <v>13.422616161966737</v>
      </c>
      <c r="F59" s="38">
        <v>8.193895214285142</v>
      </c>
      <c r="G59" s="38">
        <v>18.315264926743971</v>
      </c>
      <c r="H59" s="38">
        <v>8.8727187558332403</v>
      </c>
      <c r="I59" s="38">
        <v>19.710441057428124</v>
      </c>
      <c r="J59" s="38">
        <v>21.285189413806528</v>
      </c>
      <c r="K59" s="38">
        <v>19.931406052114536</v>
      </c>
      <c r="L59" s="38">
        <v>8.1327508509371373</v>
      </c>
      <c r="M59" s="38">
        <v>3.1227330228436494</v>
      </c>
      <c r="N59" s="38">
        <v>8.3035584517551637</v>
      </c>
      <c r="O59" s="38">
        <v>10.092581077822144</v>
      </c>
      <c r="P59" s="38">
        <v>7.9385770349721163</v>
      </c>
    </row>
    <row r="60" spans="1:16" hidden="1" outlineLevel="1" collapsed="1">
      <c r="A60" s="9">
        <v>42036</v>
      </c>
      <c r="B60" s="38">
        <v>10.380562668034484</v>
      </c>
      <c r="C60" s="38">
        <v>5.5462607783131066</v>
      </c>
      <c r="D60" s="38">
        <v>11.261783840396255</v>
      </c>
      <c r="E60" s="38">
        <v>11.973115245023523</v>
      </c>
      <c r="F60" s="38">
        <v>9.9886780005920794</v>
      </c>
      <c r="G60" s="38">
        <v>17.39311007725631</v>
      </c>
      <c r="H60" s="38">
        <v>9.4958233035913722</v>
      </c>
      <c r="I60" s="38">
        <v>19.250212699332224</v>
      </c>
      <c r="J60" s="38">
        <v>20.821362626088661</v>
      </c>
      <c r="K60" s="38">
        <v>22.219405086407484</v>
      </c>
      <c r="L60" s="38">
        <v>7.5799377069707647</v>
      </c>
      <c r="M60" s="38">
        <v>3.5093418906641274</v>
      </c>
      <c r="N60" s="38">
        <v>7.8871452577162655</v>
      </c>
      <c r="O60" s="38">
        <v>9.9891434230271994</v>
      </c>
      <c r="P60" s="38">
        <v>8.182441309568393</v>
      </c>
    </row>
    <row r="61" spans="1:16" hidden="1" outlineLevel="1" collapsed="1">
      <c r="A61" s="9">
        <v>42064</v>
      </c>
      <c r="B61" s="38">
        <v>11.503179245102491</v>
      </c>
      <c r="C61" s="38">
        <v>5.8995771202182201</v>
      </c>
      <c r="D61" s="38">
        <v>12.390149946604556</v>
      </c>
      <c r="E61" s="38">
        <v>12.938972120161141</v>
      </c>
      <c r="F61" s="38">
        <v>15.511936151541368</v>
      </c>
      <c r="G61" s="38">
        <v>18.661931124112041</v>
      </c>
      <c r="H61" s="38">
        <v>9.368232974212761</v>
      </c>
      <c r="I61" s="38">
        <v>20.639548854603373</v>
      </c>
      <c r="J61" s="38">
        <v>21.847871443380559</v>
      </c>
      <c r="K61" s="38">
        <v>24.062260443700296</v>
      </c>
      <c r="L61" s="38">
        <v>7.8618935753628261</v>
      </c>
      <c r="M61" s="38">
        <v>3.3624093946181102</v>
      </c>
      <c r="N61" s="38">
        <v>8.1787675089199006</v>
      </c>
      <c r="O61" s="38">
        <v>10.019722177779837</v>
      </c>
      <c r="P61" s="38">
        <v>6.6446217416218092</v>
      </c>
    </row>
    <row r="62" spans="1:16" hidden="1" outlineLevel="1" collapsed="1">
      <c r="A62" s="9">
        <v>42095</v>
      </c>
      <c r="B62" s="38">
        <v>12.854866172532896</v>
      </c>
      <c r="C62" s="38">
        <v>6.3210167631264369</v>
      </c>
      <c r="D62" s="38">
        <v>13.399514405521089</v>
      </c>
      <c r="E62" s="38">
        <v>15.299186333966945</v>
      </c>
      <c r="F62" s="38">
        <v>10.83667307001542</v>
      </c>
      <c r="G62" s="38">
        <v>20.108823868076779</v>
      </c>
      <c r="H62" s="38">
        <v>9.3494368347444752</v>
      </c>
      <c r="I62" s="38">
        <v>21.890599374825111</v>
      </c>
      <c r="J62" s="38">
        <v>24.450171061939958</v>
      </c>
      <c r="K62" s="38">
        <v>20.282749958556909</v>
      </c>
      <c r="L62" s="38">
        <v>8.7204795868878744</v>
      </c>
      <c r="M62" s="38">
        <v>3.0382394196038742</v>
      </c>
      <c r="N62" s="38">
        <v>8.7755727144074029</v>
      </c>
      <c r="O62" s="38">
        <v>11.487683031039294</v>
      </c>
      <c r="P62" s="38">
        <v>9.0151166068464281</v>
      </c>
    </row>
    <row r="63" spans="1:16" hidden="1" outlineLevel="1" collapsed="1">
      <c r="A63" s="9">
        <v>42125</v>
      </c>
      <c r="B63" s="38">
        <v>13.087163076681081</v>
      </c>
      <c r="C63" s="38">
        <v>5.7156035274369721</v>
      </c>
      <c r="D63" s="38">
        <v>14.09375548138383</v>
      </c>
      <c r="E63" s="38">
        <v>14.660278322069638</v>
      </c>
      <c r="F63" s="38">
        <v>11.509315513339271</v>
      </c>
      <c r="G63" s="38">
        <v>19.801319716052067</v>
      </c>
      <c r="H63" s="38">
        <v>8.3684472044481648</v>
      </c>
      <c r="I63" s="38">
        <v>21.941809132099834</v>
      </c>
      <c r="J63" s="38">
        <v>23.657996197732128</v>
      </c>
      <c r="K63" s="38">
        <v>15.871797528563441</v>
      </c>
      <c r="L63" s="38">
        <v>8.7355872848104372</v>
      </c>
      <c r="M63" s="38">
        <v>2.7232810393225089</v>
      </c>
      <c r="N63" s="38">
        <v>8.8047864334660897</v>
      </c>
      <c r="O63" s="38">
        <v>11.054046561686178</v>
      </c>
      <c r="P63" s="38">
        <v>11.35797964736258</v>
      </c>
    </row>
    <row r="64" spans="1:16" hidden="1" outlineLevel="1" collapsed="1">
      <c r="A64" s="9">
        <v>42156</v>
      </c>
      <c r="B64" s="38">
        <v>12.408823414955362</v>
      </c>
      <c r="C64" s="38">
        <v>6.0294513991600907</v>
      </c>
      <c r="D64" s="38">
        <v>13.617141429121546</v>
      </c>
      <c r="E64" s="38">
        <v>12.981723346729485</v>
      </c>
      <c r="F64" s="38">
        <v>6.8827624920899328</v>
      </c>
      <c r="G64" s="38">
        <v>19.503522334761161</v>
      </c>
      <c r="H64" s="38">
        <v>9.3239185919346586</v>
      </c>
      <c r="I64" s="38">
        <v>21.159252943524333</v>
      </c>
      <c r="J64" s="38">
        <v>23.187422553063747</v>
      </c>
      <c r="K64" s="38">
        <v>22.959928704504495</v>
      </c>
      <c r="L64" s="38">
        <v>7.8145065485860021</v>
      </c>
      <c r="M64" s="38">
        <v>2.4714167516443664</v>
      </c>
      <c r="N64" s="38">
        <v>8.2880824317686539</v>
      </c>
      <c r="O64" s="38">
        <v>9.2435723475059977</v>
      </c>
      <c r="P64" s="38">
        <v>4.8231275294456983</v>
      </c>
    </row>
    <row r="65" spans="1:16" hidden="1" outlineLevel="1" collapsed="1">
      <c r="A65" s="9">
        <v>42186</v>
      </c>
      <c r="B65" s="38">
        <v>12.432442642862028</v>
      </c>
      <c r="C65" s="38">
        <v>6.9070368583026021</v>
      </c>
      <c r="D65" s="38">
        <v>13.749368281596917</v>
      </c>
      <c r="E65" s="38">
        <v>11.714600801097179</v>
      </c>
      <c r="F65" s="38">
        <v>8.5812599289544647</v>
      </c>
      <c r="G65" s="38">
        <v>18.817362727431625</v>
      </c>
      <c r="H65" s="38">
        <v>9.6780394450479132</v>
      </c>
      <c r="I65" s="38">
        <v>21.122531325612329</v>
      </c>
      <c r="J65" s="38">
        <v>19.237026095203788</v>
      </c>
      <c r="K65" s="38">
        <v>24.295861399746059</v>
      </c>
      <c r="L65" s="38">
        <v>7.826643116759664</v>
      </c>
      <c r="M65" s="38">
        <v>2.8290283433629702</v>
      </c>
      <c r="N65" s="38">
        <v>8.2301473415855373</v>
      </c>
      <c r="O65" s="38">
        <v>8.8722490271457435</v>
      </c>
      <c r="P65" s="38">
        <v>4.5684494714832979</v>
      </c>
    </row>
    <row r="66" spans="1:16" hidden="1" outlineLevel="1" collapsed="1">
      <c r="A66" s="9">
        <v>42217</v>
      </c>
      <c r="B66" s="38">
        <v>11.939639544890493</v>
      </c>
      <c r="C66" s="38">
        <v>6.5818807002999415</v>
      </c>
      <c r="D66" s="38">
        <v>12.596125474868909</v>
      </c>
      <c r="E66" s="38">
        <v>13.224736563692908</v>
      </c>
      <c r="F66" s="38">
        <v>12.619028526047853</v>
      </c>
      <c r="G66" s="38">
        <v>18.496325507733591</v>
      </c>
      <c r="H66" s="38">
        <v>9.2079149517260177</v>
      </c>
      <c r="I66" s="38">
        <v>20.211402068313468</v>
      </c>
      <c r="J66" s="38">
        <v>23.119570403354825</v>
      </c>
      <c r="K66" s="38">
        <v>24.37788425308414</v>
      </c>
      <c r="L66" s="38">
        <v>7.5475976275246168</v>
      </c>
      <c r="M66" s="38">
        <v>2.6673076449600037</v>
      </c>
      <c r="N66" s="38">
        <v>7.7051363977306924</v>
      </c>
      <c r="O66" s="38">
        <v>9.2246114448861221</v>
      </c>
      <c r="P66" s="38">
        <v>8.9676800379760468</v>
      </c>
    </row>
    <row r="67" spans="1:16" hidden="1" outlineLevel="1" collapsed="1">
      <c r="A67" s="9">
        <v>42248</v>
      </c>
      <c r="B67" s="38">
        <v>11.433996774822575</v>
      </c>
      <c r="C67" s="38">
        <v>5.4659597212620072</v>
      </c>
      <c r="D67" s="38">
        <v>12.595020358094271</v>
      </c>
      <c r="E67" s="38">
        <v>14.139681357517546</v>
      </c>
      <c r="F67" s="38">
        <v>17.519237466957502</v>
      </c>
      <c r="G67" s="38">
        <v>18.820219481700516</v>
      </c>
      <c r="H67" s="38">
        <v>9.2415763575178342</v>
      </c>
      <c r="I67" s="38">
        <v>20.519117501353094</v>
      </c>
      <c r="J67" s="38">
        <v>22.592523399058766</v>
      </c>
      <c r="K67" s="38">
        <v>21.620668959746329</v>
      </c>
      <c r="L67" s="38">
        <v>7.0630927363584197</v>
      </c>
      <c r="M67" s="38">
        <v>3.5959954866322552</v>
      </c>
      <c r="N67" s="38">
        <v>7.6359877286337801</v>
      </c>
      <c r="O67" s="38">
        <v>9.7179896694887429</v>
      </c>
      <c r="P67" s="38">
        <v>7.5644272299443829</v>
      </c>
    </row>
    <row r="68" spans="1:16" hidden="1" outlineLevel="1" collapsed="1">
      <c r="A68" s="9">
        <v>42278</v>
      </c>
      <c r="B68" s="38">
        <v>11.734129391979799</v>
      </c>
      <c r="C68" s="38">
        <v>5.3328411625928798</v>
      </c>
      <c r="D68" s="38">
        <v>12.725881291426429</v>
      </c>
      <c r="E68" s="38">
        <v>12.693150480482169</v>
      </c>
      <c r="F68" s="38">
        <v>17.025886639190929</v>
      </c>
      <c r="G68" s="38">
        <v>18.714157188911809</v>
      </c>
      <c r="H68" s="38">
        <v>8.1711024269057333</v>
      </c>
      <c r="I68" s="38">
        <v>20.826766087777859</v>
      </c>
      <c r="J68" s="38">
        <v>22.340363991073616</v>
      </c>
      <c r="K68" s="38">
        <v>24.498239622050324</v>
      </c>
      <c r="L68" s="38">
        <v>7.3404585246286178</v>
      </c>
      <c r="M68" s="38">
        <v>2.2024128471248137</v>
      </c>
      <c r="N68" s="38">
        <v>7.5361209767805653</v>
      </c>
      <c r="O68" s="38">
        <v>9.1156493785995902</v>
      </c>
      <c r="P68" s="38">
        <v>9.9146330071918864</v>
      </c>
    </row>
    <row r="69" spans="1:16" hidden="1" outlineLevel="1" collapsed="1">
      <c r="A69" s="9">
        <v>42309</v>
      </c>
      <c r="B69" s="38">
        <v>11.469134750173129</v>
      </c>
      <c r="C69" s="38">
        <v>5.3532872723423512</v>
      </c>
      <c r="D69" s="38">
        <v>12.566568578063652</v>
      </c>
      <c r="E69" s="38">
        <v>12.738454629353113</v>
      </c>
      <c r="F69" s="38">
        <v>17.049123503757254</v>
      </c>
      <c r="G69" s="38">
        <v>18.069243712025031</v>
      </c>
      <c r="H69" s="38">
        <v>8.4748874905593041</v>
      </c>
      <c r="I69" s="38">
        <v>20.289194030859541</v>
      </c>
      <c r="J69" s="38">
        <v>22.205558710128937</v>
      </c>
      <c r="K69" s="38">
        <v>24.588267815319853</v>
      </c>
      <c r="L69" s="38">
        <v>7.0714989624122095</v>
      </c>
      <c r="M69" s="38">
        <v>1.8158024735459468</v>
      </c>
      <c r="N69" s="38">
        <v>7.6331806979986654</v>
      </c>
      <c r="O69" s="38">
        <v>8.4711926773398929</v>
      </c>
      <c r="P69" s="38">
        <v>7.8118778023089241</v>
      </c>
    </row>
    <row r="70" spans="1:16" hidden="1" outlineLevel="1" collapsed="1">
      <c r="A70" s="9">
        <v>42339</v>
      </c>
      <c r="B70" s="38">
        <v>11.791886874930245</v>
      </c>
      <c r="C70" s="38">
        <v>5.8817822107506821</v>
      </c>
      <c r="D70" s="38">
        <v>13.1061913710629</v>
      </c>
      <c r="E70" s="38">
        <v>12.979659075678102</v>
      </c>
      <c r="F70" s="38">
        <v>13.91183312596457</v>
      </c>
      <c r="G70" s="38">
        <v>18.060261927761623</v>
      </c>
      <c r="H70" s="38">
        <v>8.8396814903826328</v>
      </c>
      <c r="I70" s="38">
        <v>20.575428257340516</v>
      </c>
      <c r="J70" s="38">
        <v>21.737286876847044</v>
      </c>
      <c r="K70" s="38">
        <v>22.801841709383176</v>
      </c>
      <c r="L70" s="38">
        <v>7.1518372720275112</v>
      </c>
      <c r="M70" s="38">
        <v>2.4364921506841313</v>
      </c>
      <c r="N70" s="38">
        <v>7.8232386345187956</v>
      </c>
      <c r="O70" s="38">
        <v>8.3646637362478753</v>
      </c>
      <c r="P70" s="38">
        <v>9.4591853952553073</v>
      </c>
    </row>
    <row r="71" spans="1:16" hidden="1" outlineLevel="1" collapsed="1">
      <c r="A71" s="9">
        <v>42370</v>
      </c>
      <c r="B71" s="38">
        <v>11.124282582221397</v>
      </c>
      <c r="C71" s="38">
        <v>4.5402260649526998</v>
      </c>
      <c r="D71" s="38">
        <v>12.566082298504288</v>
      </c>
      <c r="E71" s="38">
        <v>12.898564390258668</v>
      </c>
      <c r="F71" s="38">
        <v>17.56487170187102</v>
      </c>
      <c r="G71" s="38">
        <v>16.979128349370455</v>
      </c>
      <c r="H71" s="38">
        <v>7.4909077891000448</v>
      </c>
      <c r="I71" s="38">
        <v>19.319107121152076</v>
      </c>
      <c r="J71" s="38">
        <v>21.900635137040869</v>
      </c>
      <c r="K71" s="38">
        <v>22.367312637735356</v>
      </c>
      <c r="L71" s="38">
        <v>6.8536137080817614</v>
      </c>
      <c r="M71" s="38">
        <v>1.5501577231250279</v>
      </c>
      <c r="N71" s="38">
        <v>7.4614858512628848</v>
      </c>
      <c r="O71" s="38">
        <v>9.0820666726684838</v>
      </c>
      <c r="P71" s="38">
        <v>9.0493024392551362</v>
      </c>
    </row>
    <row r="72" spans="1:16" hidden="1" outlineLevel="1" collapsed="1">
      <c r="A72" s="9">
        <v>42401</v>
      </c>
      <c r="B72" s="38">
        <v>11.023327452159501</v>
      </c>
      <c r="C72" s="38">
        <v>6.6280100374648034</v>
      </c>
      <c r="D72" s="38">
        <v>11.548934359156402</v>
      </c>
      <c r="E72" s="38">
        <v>12.764490298281663</v>
      </c>
      <c r="F72" s="38">
        <v>15.677360033848357</v>
      </c>
      <c r="G72" s="38">
        <v>17.941289480129637</v>
      </c>
      <c r="H72" s="38">
        <v>10.637880043089304</v>
      </c>
      <c r="I72" s="38">
        <v>19.534705018433215</v>
      </c>
      <c r="J72" s="38">
        <v>21.290026484250166</v>
      </c>
      <c r="K72" s="38">
        <v>23.827484791772676</v>
      </c>
      <c r="L72" s="38">
        <v>6.5728935365218737</v>
      </c>
      <c r="M72" s="38">
        <v>1.9509426090212112</v>
      </c>
      <c r="N72" s="38">
        <v>6.8635993939161946</v>
      </c>
      <c r="O72" s="38">
        <v>8.3317236404759711</v>
      </c>
      <c r="P72" s="38">
        <v>8.8052640500763619</v>
      </c>
    </row>
    <row r="73" spans="1:16" hidden="1" outlineLevel="1" collapsed="1">
      <c r="A73" s="9">
        <v>42430</v>
      </c>
      <c r="B73" s="38">
        <v>11.489951619131173</v>
      </c>
      <c r="C73" s="38">
        <v>8.0254002250322696</v>
      </c>
      <c r="D73" s="38">
        <v>12.002978914520417</v>
      </c>
      <c r="E73" s="38">
        <v>12.040130744018313</v>
      </c>
      <c r="F73" s="38">
        <v>12.367381134491694</v>
      </c>
      <c r="G73" s="38">
        <v>17.791883346382324</v>
      </c>
      <c r="H73" s="38">
        <v>11.079074027269687</v>
      </c>
      <c r="I73" s="38">
        <v>19.23482730574278</v>
      </c>
      <c r="J73" s="38">
        <v>19.993080178668283</v>
      </c>
      <c r="K73" s="38">
        <v>24.185373135291485</v>
      </c>
      <c r="L73" s="38">
        <v>6.6252194238159863</v>
      </c>
      <c r="M73" s="38">
        <v>2.5567784886866987</v>
      </c>
      <c r="N73" s="38">
        <v>6.8482860785529454</v>
      </c>
      <c r="O73" s="38">
        <v>7.5528235671504982</v>
      </c>
      <c r="P73" s="38">
        <v>6.660449565027184</v>
      </c>
    </row>
    <row r="74" spans="1:16" hidden="1" outlineLevel="1" collapsed="1">
      <c r="A74" s="9">
        <v>42461</v>
      </c>
      <c r="B74" s="38">
        <v>11.760721742136301</v>
      </c>
      <c r="C74" s="38">
        <v>8.5919919841296988</v>
      </c>
      <c r="D74" s="38">
        <v>11.966446100372588</v>
      </c>
      <c r="E74" s="38">
        <v>13.693148442129431</v>
      </c>
      <c r="F74" s="38">
        <v>12.642773544729156</v>
      </c>
      <c r="G74" s="38">
        <v>17.274208905048756</v>
      </c>
      <c r="H74" s="38">
        <v>11.054484434695141</v>
      </c>
      <c r="I74" s="38">
        <v>18.697764717928141</v>
      </c>
      <c r="J74" s="38">
        <v>19.778660136788098</v>
      </c>
      <c r="K74" s="38">
        <v>23.861142124432302</v>
      </c>
      <c r="L74" s="38">
        <v>6.2808506326892646</v>
      </c>
      <c r="M74" s="38">
        <v>2.4511616597457597</v>
      </c>
      <c r="N74" s="38">
        <v>6.3867807663589637</v>
      </c>
      <c r="O74" s="38">
        <v>7.5302441034264005</v>
      </c>
      <c r="P74" s="38">
        <v>8.8094699314610665</v>
      </c>
    </row>
    <row r="75" spans="1:16" hidden="1" outlineLevel="1" collapsed="1">
      <c r="A75" s="9">
        <v>42491</v>
      </c>
      <c r="B75" s="38">
        <v>10.94832538282928</v>
      </c>
      <c r="C75" s="38">
        <v>7.5543681403031577</v>
      </c>
      <c r="D75" s="38">
        <v>11.474506907955007</v>
      </c>
      <c r="E75" s="38">
        <v>11.836995166039761</v>
      </c>
      <c r="F75" s="38">
        <v>13.541088516107374</v>
      </c>
      <c r="G75" s="38">
        <v>16.575130892164381</v>
      </c>
      <c r="H75" s="38">
        <v>10.508181346520468</v>
      </c>
      <c r="I75" s="38">
        <v>17.943279364898832</v>
      </c>
      <c r="J75" s="38">
        <v>19.257112489524989</v>
      </c>
      <c r="K75" s="38">
        <v>23.923145022992788</v>
      </c>
      <c r="L75" s="38">
        <v>5.8650733544095139</v>
      </c>
      <c r="M75" s="38">
        <v>1.8673507787631805</v>
      </c>
      <c r="N75" s="38">
        <v>6.0713976943221803</v>
      </c>
      <c r="O75" s="38">
        <v>7.0464331810584193</v>
      </c>
      <c r="P75" s="38">
        <v>7.9547197544511068</v>
      </c>
    </row>
    <row r="76" spans="1:16" hidden="1" outlineLevel="1" collapsed="1">
      <c r="A76" s="9">
        <v>42522</v>
      </c>
      <c r="B76" s="38">
        <v>10.213875997546069</v>
      </c>
      <c r="C76" s="38">
        <v>5.578323105382724</v>
      </c>
      <c r="D76" s="38">
        <v>11.496036608935082</v>
      </c>
      <c r="E76" s="38">
        <v>10.926566051905743</v>
      </c>
      <c r="F76" s="38">
        <v>14.079715540664925</v>
      </c>
      <c r="G76" s="38">
        <v>16.519698892189979</v>
      </c>
      <c r="H76" s="38">
        <v>10.006977170919415</v>
      </c>
      <c r="I76" s="38">
        <v>18.046082417102834</v>
      </c>
      <c r="J76" s="38">
        <v>18.766960449664715</v>
      </c>
      <c r="K76" s="38">
        <v>21.496204003106577</v>
      </c>
      <c r="L76" s="38">
        <v>5.2161217095906878</v>
      </c>
      <c r="M76" s="38">
        <v>1.6253303604448994</v>
      </c>
      <c r="N76" s="38">
        <v>5.724328008916034</v>
      </c>
      <c r="O76" s="38">
        <v>6.5809608898883116</v>
      </c>
      <c r="P76" s="38">
        <v>8.1524051046259167</v>
      </c>
    </row>
    <row r="77" spans="1:16" hidden="1" outlineLevel="1" collapsed="1">
      <c r="A77" s="9">
        <v>42552</v>
      </c>
      <c r="B77" s="38">
        <v>10.342814134629901</v>
      </c>
      <c r="C77" s="38">
        <v>6.6494844900405088</v>
      </c>
      <c r="D77" s="38">
        <v>11.046803706659997</v>
      </c>
      <c r="E77" s="38">
        <v>11.730176497333691</v>
      </c>
      <c r="F77" s="38">
        <v>14.352050529845078</v>
      </c>
      <c r="G77" s="38">
        <v>15.841454943442873</v>
      </c>
      <c r="H77" s="38">
        <v>10.073585888692836</v>
      </c>
      <c r="I77" s="38">
        <v>17.350645758674677</v>
      </c>
      <c r="J77" s="38">
        <v>18.978214139803065</v>
      </c>
      <c r="K77" s="38">
        <v>22.553734529278046</v>
      </c>
      <c r="L77" s="38">
        <v>5.04353071251575</v>
      </c>
      <c r="M77" s="38">
        <v>0.95505467440712966</v>
      </c>
      <c r="N77" s="38">
        <v>5.4015269200209843</v>
      </c>
      <c r="O77" s="38">
        <v>6.6071581336445657</v>
      </c>
      <c r="P77" s="38">
        <v>6.6678841770234518</v>
      </c>
    </row>
    <row r="78" spans="1:16" hidden="1" outlineLevel="1" collapsed="1">
      <c r="A78" s="9">
        <v>42583</v>
      </c>
      <c r="B78" s="38">
        <v>9.6814470909026351</v>
      </c>
      <c r="C78" s="38">
        <v>6.3876760705993458</v>
      </c>
      <c r="D78" s="38">
        <v>10.476564717962024</v>
      </c>
      <c r="E78" s="38">
        <v>11.022047800116582</v>
      </c>
      <c r="F78" s="38">
        <v>13.373522342997608</v>
      </c>
      <c r="G78" s="38">
        <v>15.033892910373261</v>
      </c>
      <c r="H78" s="38">
        <v>9.2960041244272968</v>
      </c>
      <c r="I78" s="38">
        <v>17.074386550766494</v>
      </c>
      <c r="J78" s="38">
        <v>18.705710952390071</v>
      </c>
      <c r="K78" s="38">
        <v>22.905964317946417</v>
      </c>
      <c r="L78" s="38">
        <v>4.8240371413896241</v>
      </c>
      <c r="M78" s="38">
        <v>1.4599407942915628</v>
      </c>
      <c r="N78" s="38">
        <v>5.0181163907015671</v>
      </c>
      <c r="O78" s="38">
        <v>6.4492782996429847</v>
      </c>
      <c r="P78" s="38">
        <v>7.9238423054944382</v>
      </c>
    </row>
    <row r="79" spans="1:16" hidden="1" outlineLevel="1" collapsed="1">
      <c r="A79" s="9">
        <v>42614</v>
      </c>
      <c r="B79" s="38">
        <v>9.2043117732889801</v>
      </c>
      <c r="C79" s="38">
        <v>6.3148313678945174</v>
      </c>
      <c r="D79" s="38">
        <v>9.6871312951959627</v>
      </c>
      <c r="E79" s="38">
        <v>10.45655731479331</v>
      </c>
      <c r="F79" s="38">
        <v>15.080059776817887</v>
      </c>
      <c r="G79" s="38">
        <v>14.482871734886952</v>
      </c>
      <c r="H79" s="38">
        <v>9.1109324639780436</v>
      </c>
      <c r="I79" s="38">
        <v>16.309358907076724</v>
      </c>
      <c r="J79" s="38">
        <v>17.842594042265105</v>
      </c>
      <c r="K79" s="38">
        <v>18.180114150041668</v>
      </c>
      <c r="L79" s="38">
        <v>4.9499753175535002</v>
      </c>
      <c r="M79" s="38">
        <v>1.5067059422211748</v>
      </c>
      <c r="N79" s="38">
        <v>5.0971368363737275</v>
      </c>
      <c r="O79" s="38">
        <v>6.4674340483015005</v>
      </c>
      <c r="P79" s="38">
        <v>7.7394973251536285</v>
      </c>
    </row>
    <row r="80" spans="1:16" hidden="1" outlineLevel="1" collapsed="1">
      <c r="A80" s="9">
        <v>42644</v>
      </c>
      <c r="B80" s="38">
        <v>8.9668818133296639</v>
      </c>
      <c r="C80" s="38">
        <v>5.2494740450745425</v>
      </c>
      <c r="D80" s="38">
        <v>10.143382042795409</v>
      </c>
      <c r="E80" s="38">
        <v>9.9861939427518482</v>
      </c>
      <c r="F80" s="38">
        <v>13.74587229593752</v>
      </c>
      <c r="G80" s="38">
        <v>14.356070882132911</v>
      </c>
      <c r="H80" s="38">
        <v>8.4965207371020721</v>
      </c>
      <c r="I80" s="38">
        <v>16.452567045776519</v>
      </c>
      <c r="J80" s="38">
        <v>18.244882837390083</v>
      </c>
      <c r="K80" s="38">
        <v>22.466345164882554</v>
      </c>
      <c r="L80" s="38">
        <v>4.8110023498434016</v>
      </c>
      <c r="M80" s="38">
        <v>1.0038981950517485</v>
      </c>
      <c r="N80" s="38">
        <v>5.1647127986981722</v>
      </c>
      <c r="O80" s="38">
        <v>6.3635888016190432</v>
      </c>
      <c r="P80" s="38">
        <v>8.2787617194803875</v>
      </c>
    </row>
    <row r="81" spans="1:16" hidden="1" outlineLevel="1" collapsed="1">
      <c r="A81" s="9">
        <v>42675</v>
      </c>
      <c r="B81" s="38">
        <v>9.6281033916241423</v>
      </c>
      <c r="C81" s="38">
        <v>5.8308089792026792</v>
      </c>
      <c r="D81" s="38">
        <v>10.510846123863764</v>
      </c>
      <c r="E81" s="38">
        <v>11.193828200102528</v>
      </c>
      <c r="F81" s="38">
        <v>13.823504250922554</v>
      </c>
      <c r="G81" s="38">
        <v>14.291157512863313</v>
      </c>
      <c r="H81" s="38">
        <v>8.2695035956411402</v>
      </c>
      <c r="I81" s="38">
        <v>16.418985944659756</v>
      </c>
      <c r="J81" s="38">
        <v>18.511609956399916</v>
      </c>
      <c r="K81" s="38">
        <v>22.96441012727697</v>
      </c>
      <c r="L81" s="38">
        <v>5.1769953669647322</v>
      </c>
      <c r="M81" s="38">
        <v>0.98095553806387437</v>
      </c>
      <c r="N81" s="38">
        <v>5.2443765979646422</v>
      </c>
      <c r="O81" s="38">
        <v>7.0412063751942346</v>
      </c>
      <c r="P81" s="38" t="s">
        <v>271</v>
      </c>
    </row>
    <row r="82" spans="1:16" hidden="1" outlineLevel="1" collapsed="1">
      <c r="A82" s="9">
        <v>42705</v>
      </c>
      <c r="B82" s="38">
        <v>9.5095057892077222</v>
      </c>
      <c r="C82" s="38">
        <v>5.9062809814055575</v>
      </c>
      <c r="D82" s="38">
        <v>10.154494631358473</v>
      </c>
      <c r="E82" s="38">
        <v>11.664050027123798</v>
      </c>
      <c r="F82" s="38">
        <v>13.127828395367937</v>
      </c>
      <c r="G82" s="38">
        <v>14.135893759706452</v>
      </c>
      <c r="H82" s="38">
        <v>8.3609675935324628</v>
      </c>
      <c r="I82" s="38">
        <v>16.230975180062906</v>
      </c>
      <c r="J82" s="38">
        <v>18.342690587692736</v>
      </c>
      <c r="K82" s="38">
        <v>21.506624385799391</v>
      </c>
      <c r="L82" s="38">
        <v>4.9850913086981077</v>
      </c>
      <c r="M82" s="38">
        <v>1.092362065178891</v>
      </c>
      <c r="N82" s="38">
        <v>5.1164409866868921</v>
      </c>
      <c r="O82" s="38">
        <v>8.908140677672657</v>
      </c>
      <c r="P82" s="38" t="s">
        <v>271</v>
      </c>
    </row>
    <row r="83" spans="1:16" hidden="1" outlineLevel="1" collapsed="1">
      <c r="A83" s="9">
        <v>42736</v>
      </c>
      <c r="B83" s="38">
        <v>9.5650375990392984</v>
      </c>
      <c r="C83" s="38">
        <v>5.866022919890864</v>
      </c>
      <c r="D83" s="38">
        <v>10.283973257227066</v>
      </c>
      <c r="E83" s="38">
        <v>11.549445545017578</v>
      </c>
      <c r="F83" s="38">
        <v>8.9382085902750177</v>
      </c>
      <c r="G83" s="38">
        <v>14.536548632528953</v>
      </c>
      <c r="H83" s="38">
        <v>8.7387616070907885</v>
      </c>
      <c r="I83" s="38">
        <v>16.193740698274169</v>
      </c>
      <c r="J83" s="38">
        <v>18.125539451916733</v>
      </c>
      <c r="K83" s="38">
        <v>22.352249073751437</v>
      </c>
      <c r="L83" s="38">
        <v>4.7222436280527189</v>
      </c>
      <c r="M83" s="38">
        <v>1.1484506481268901</v>
      </c>
      <c r="N83" s="38">
        <v>4.6220838530208734</v>
      </c>
      <c r="O83" s="38">
        <v>7.6100576197069989</v>
      </c>
      <c r="P83" s="38" t="s">
        <v>271</v>
      </c>
    </row>
    <row r="84" spans="1:16" hidden="1" outlineLevel="1" collapsed="1">
      <c r="A84" s="9">
        <v>42767</v>
      </c>
      <c r="B84" s="38">
        <v>8.7276417794658219</v>
      </c>
      <c r="C84" s="38">
        <v>5.1892596242875184</v>
      </c>
      <c r="D84" s="38">
        <v>9.5095346232728222</v>
      </c>
      <c r="E84" s="38">
        <v>10.559986349882324</v>
      </c>
      <c r="F84" s="38">
        <v>12.223220884596468</v>
      </c>
      <c r="G84" s="38">
        <v>13.633987785399523</v>
      </c>
      <c r="H84" s="38">
        <v>8.1141120270384395</v>
      </c>
      <c r="I84" s="38">
        <v>15.540316222257237</v>
      </c>
      <c r="J84" s="38">
        <v>17.328582502869946</v>
      </c>
      <c r="K84" s="38">
        <v>23.613638041782764</v>
      </c>
      <c r="L84" s="38">
        <v>4.4018831364957025</v>
      </c>
      <c r="M84" s="38">
        <v>1.1016772392820151</v>
      </c>
      <c r="N84" s="38">
        <v>4.1263547333645336</v>
      </c>
      <c r="O84" s="38">
        <v>6.767100742693887</v>
      </c>
      <c r="P84" s="38">
        <v>5.2320130205065825</v>
      </c>
    </row>
    <row r="85" spans="1:16" hidden="1" outlineLevel="1" collapsed="1">
      <c r="A85" s="9">
        <v>42795</v>
      </c>
      <c r="B85" s="38">
        <v>8.8948225367379479</v>
      </c>
      <c r="C85" s="38">
        <v>5.6517039853022393</v>
      </c>
      <c r="D85" s="38">
        <v>9.5558506073476384</v>
      </c>
      <c r="E85" s="38">
        <v>11.188199235833359</v>
      </c>
      <c r="F85" s="38">
        <v>8.5611489069079578</v>
      </c>
      <c r="G85" s="38">
        <v>13.434767005593175</v>
      </c>
      <c r="H85" s="38">
        <v>8.2641767041350036</v>
      </c>
      <c r="I85" s="38">
        <v>15.214910558862643</v>
      </c>
      <c r="J85" s="38">
        <v>17.324504627364661</v>
      </c>
      <c r="K85" s="38">
        <v>18.462242934602187</v>
      </c>
      <c r="L85" s="38">
        <v>4.0614208800449845</v>
      </c>
      <c r="M85" s="38">
        <v>1.1264488797231285</v>
      </c>
      <c r="N85" s="38">
        <v>4.003179641574234</v>
      </c>
      <c r="O85" s="38">
        <v>5.9540180241127416</v>
      </c>
      <c r="P85" s="38">
        <v>8.3740509867249511</v>
      </c>
    </row>
    <row r="86" spans="1:16" hidden="1" outlineLevel="1" collapsed="1">
      <c r="A86" s="9">
        <v>42826</v>
      </c>
      <c r="B86" s="38">
        <v>8.2758466835910731</v>
      </c>
      <c r="C86" s="38">
        <v>5.9692165439914024</v>
      </c>
      <c r="D86" s="38">
        <v>9.0898953758979033</v>
      </c>
      <c r="E86" s="38">
        <v>9.7469949760211474</v>
      </c>
      <c r="F86" s="38">
        <v>12.530589981753835</v>
      </c>
      <c r="G86" s="38">
        <v>12.726918491877555</v>
      </c>
      <c r="H86" s="38">
        <v>8.6773385550923532</v>
      </c>
      <c r="I86" s="38">
        <v>14.903374940688039</v>
      </c>
      <c r="J86" s="38">
        <v>16.506849128821422</v>
      </c>
      <c r="K86" s="38">
        <v>16.016812803364164</v>
      </c>
      <c r="L86" s="38">
        <v>3.7308035205660204</v>
      </c>
      <c r="M86" s="38">
        <v>1.1427830411198185</v>
      </c>
      <c r="N86" s="38">
        <v>3.8806506960188716</v>
      </c>
      <c r="O86" s="38">
        <v>5.5705827056697013</v>
      </c>
      <c r="P86" s="38">
        <v>5.1336003241763715</v>
      </c>
    </row>
    <row r="87" spans="1:16" hidden="1" outlineLevel="1" collapsed="1">
      <c r="A87" s="9">
        <v>42856</v>
      </c>
      <c r="B87" s="38">
        <v>7.8816094464010265</v>
      </c>
      <c r="C87" s="38">
        <v>5.2356488161573305</v>
      </c>
      <c r="D87" s="38">
        <v>8.8898838230830108</v>
      </c>
      <c r="E87" s="38">
        <v>9.3323554901915493</v>
      </c>
      <c r="F87" s="38">
        <v>3.5767651904796289</v>
      </c>
      <c r="G87" s="38">
        <v>11.957068887731156</v>
      </c>
      <c r="H87" s="38">
        <v>7.3643675745248736</v>
      </c>
      <c r="I87" s="38">
        <v>14.389437121165287</v>
      </c>
      <c r="J87" s="38">
        <v>15.908054728074593</v>
      </c>
      <c r="K87" s="38">
        <v>16.998339581433303</v>
      </c>
      <c r="L87" s="38">
        <v>3.5766294329992037</v>
      </c>
      <c r="M87" s="38">
        <v>1.0875055277340362</v>
      </c>
      <c r="N87" s="38">
        <v>3.6998612523965022</v>
      </c>
      <c r="O87" s="38">
        <v>5.2791771703861263</v>
      </c>
      <c r="P87" s="38">
        <v>2.3275107593098672</v>
      </c>
    </row>
    <row r="88" spans="1:16" hidden="1" outlineLevel="1" collapsed="1">
      <c r="A88" s="9">
        <v>42887</v>
      </c>
      <c r="B88" s="38">
        <v>7.9492293000450669</v>
      </c>
      <c r="C88" s="38">
        <v>5.0825901942290557</v>
      </c>
      <c r="D88" s="38">
        <v>9.0316927691529703</v>
      </c>
      <c r="E88" s="38">
        <v>8.9652750417558433</v>
      </c>
      <c r="F88" s="38">
        <v>11.199767157144976</v>
      </c>
      <c r="G88" s="38">
        <v>12.222593045941347</v>
      </c>
      <c r="H88" s="38">
        <v>7.2729800149168735</v>
      </c>
      <c r="I88" s="38">
        <v>14.530721015753564</v>
      </c>
      <c r="J88" s="38">
        <v>15.937251341266345</v>
      </c>
      <c r="K88" s="38">
        <v>14.419912222042523</v>
      </c>
      <c r="L88" s="38">
        <v>3.6284142465768756</v>
      </c>
      <c r="M88" s="38">
        <v>1.0273048243128171</v>
      </c>
      <c r="N88" s="38">
        <v>3.5367942609055776</v>
      </c>
      <c r="O88" s="38">
        <v>5.1219141368241745</v>
      </c>
      <c r="P88" s="38">
        <v>7.4667378893489627</v>
      </c>
    </row>
    <row r="89" spans="1:16" hidden="1" outlineLevel="1" collapsed="1">
      <c r="A89" s="9">
        <v>42917</v>
      </c>
      <c r="B89" s="38">
        <v>7.996086374656266</v>
      </c>
      <c r="C89" s="38">
        <v>4.7819740658859535</v>
      </c>
      <c r="D89" s="38">
        <v>8.9065301494320366</v>
      </c>
      <c r="E89" s="38">
        <v>9.5892550679576996</v>
      </c>
      <c r="F89" s="38">
        <v>8.0050499482384616</v>
      </c>
      <c r="G89" s="38">
        <v>12.232317692702869</v>
      </c>
      <c r="H89" s="38">
        <v>6.8878282186452715</v>
      </c>
      <c r="I89" s="38">
        <v>14.264905800647902</v>
      </c>
      <c r="J89" s="38">
        <v>15.916757821270956</v>
      </c>
      <c r="K89" s="38">
        <v>17.136501771587742</v>
      </c>
      <c r="L89" s="38">
        <v>3.2666782089959878</v>
      </c>
      <c r="M89" s="38">
        <v>0.85591889327637283</v>
      </c>
      <c r="N89" s="38">
        <v>3.2842616713168988</v>
      </c>
      <c r="O89" s="38">
        <v>4.7553055922663638</v>
      </c>
      <c r="P89" s="38">
        <v>7.6950679204368226</v>
      </c>
    </row>
    <row r="90" spans="1:16" hidden="1" outlineLevel="1" collapsed="1">
      <c r="A90" s="9">
        <v>42948</v>
      </c>
      <c r="B90" s="38">
        <v>7.5065253791663933</v>
      </c>
      <c r="C90" s="38">
        <v>4.5932328975722125</v>
      </c>
      <c r="D90" s="38">
        <v>8.5029481111699319</v>
      </c>
      <c r="E90" s="38">
        <v>8.9172750294687866</v>
      </c>
      <c r="F90" s="38">
        <v>9.2186136717717932</v>
      </c>
      <c r="G90" s="38">
        <v>11.33247059169357</v>
      </c>
      <c r="H90" s="38">
        <v>6.3818278132620998</v>
      </c>
      <c r="I90" s="38">
        <v>13.638899513218751</v>
      </c>
      <c r="J90" s="38">
        <v>15.610980803213055</v>
      </c>
      <c r="K90" s="38">
        <v>14.897213559562685</v>
      </c>
      <c r="L90" s="38">
        <v>3.3712415475880166</v>
      </c>
      <c r="M90" s="38">
        <v>0.8989717932643817</v>
      </c>
      <c r="N90" s="38">
        <v>3.1991959914261665</v>
      </c>
      <c r="O90" s="38">
        <v>5.0146310144718225</v>
      </c>
      <c r="P90" s="38">
        <v>7.9023439798291548</v>
      </c>
    </row>
    <row r="91" spans="1:16" hidden="1" outlineLevel="1" collapsed="1">
      <c r="A91" s="9">
        <v>42979</v>
      </c>
      <c r="B91" s="38">
        <v>6.7635052841352223</v>
      </c>
      <c r="C91" s="38">
        <v>4.0258991297833928</v>
      </c>
      <c r="D91" s="38">
        <v>7.8484128879626605</v>
      </c>
      <c r="E91" s="38">
        <v>8.1174498285957597</v>
      </c>
      <c r="F91" s="38">
        <v>12.824561703682567</v>
      </c>
      <c r="G91" s="38">
        <v>10.734316094537801</v>
      </c>
      <c r="H91" s="38">
        <v>6.1101721814754697</v>
      </c>
      <c r="I91" s="38">
        <v>13.196292866137675</v>
      </c>
      <c r="J91" s="38">
        <v>14.942223290264572</v>
      </c>
      <c r="K91" s="38">
        <v>15.002622767694863</v>
      </c>
      <c r="L91" s="38">
        <v>3.0788374526268418</v>
      </c>
      <c r="M91" s="38">
        <v>0.67996111416590765</v>
      </c>
      <c r="N91" s="38">
        <v>3.1323306716488415</v>
      </c>
      <c r="O91" s="38">
        <v>4.7366990110418055</v>
      </c>
      <c r="P91" s="38">
        <v>7.3647504738893108</v>
      </c>
    </row>
    <row r="92" spans="1:16" hidden="1" outlineLevel="1" collapsed="1">
      <c r="A92" s="9">
        <v>43009</v>
      </c>
      <c r="B92" s="38">
        <v>6.968528799590521</v>
      </c>
      <c r="C92" s="38">
        <v>4.3094898690697674</v>
      </c>
      <c r="D92" s="38">
        <v>7.7875103446795482</v>
      </c>
      <c r="E92" s="38">
        <v>8.282381477327597</v>
      </c>
      <c r="F92" s="38">
        <v>7.997804122376218</v>
      </c>
      <c r="G92" s="38">
        <v>10.869118904099567</v>
      </c>
      <c r="H92" s="38">
        <v>6.1932622009865677</v>
      </c>
      <c r="I92" s="38">
        <v>12.988178492329583</v>
      </c>
      <c r="J92" s="38">
        <v>14.622148020755461</v>
      </c>
      <c r="K92" s="38">
        <v>16.222596544135033</v>
      </c>
      <c r="L92" s="38">
        <v>3.1570102299171072</v>
      </c>
      <c r="M92" s="38">
        <v>0.8168470425889115</v>
      </c>
      <c r="N92" s="38">
        <v>3.1059114909907528</v>
      </c>
      <c r="O92" s="38">
        <v>4.6676526138346057</v>
      </c>
      <c r="P92" s="38">
        <v>7.0099047134052954</v>
      </c>
    </row>
    <row r="93" spans="1:16" hidden="1" outlineLevel="1" collapsed="1">
      <c r="A93" s="9">
        <v>43040</v>
      </c>
      <c r="B93" s="38">
        <v>7.2609795436177906</v>
      </c>
      <c r="C93" s="38">
        <v>4.4368081802720027</v>
      </c>
      <c r="D93" s="38">
        <v>8.3930619986021942</v>
      </c>
      <c r="E93" s="38">
        <v>7.8730109686735386</v>
      </c>
      <c r="F93" s="38">
        <v>8.5923970046241624</v>
      </c>
      <c r="G93" s="38">
        <v>11.342153533882581</v>
      </c>
      <c r="H93" s="38">
        <v>6.4385524082443073</v>
      </c>
      <c r="I93" s="38">
        <v>13.488323825937332</v>
      </c>
      <c r="J93" s="38">
        <v>14.526515960996971</v>
      </c>
      <c r="K93" s="38">
        <v>13.168972685620782</v>
      </c>
      <c r="L93" s="38">
        <v>3.0311357215070638</v>
      </c>
      <c r="M93" s="38">
        <v>0.81136319568386872</v>
      </c>
      <c r="N93" s="38">
        <v>2.8892775396185284</v>
      </c>
      <c r="O93" s="38">
        <v>4.4898560899364135</v>
      </c>
      <c r="P93" s="38">
        <v>8.2068719297419417</v>
      </c>
    </row>
    <row r="94" spans="1:16" hidden="1" outlineLevel="1" collapsed="1">
      <c r="A94" s="9">
        <v>43070</v>
      </c>
      <c r="B94" s="38">
        <v>7.5820079892577503</v>
      </c>
      <c r="C94" s="38">
        <v>4.5809402106112485</v>
      </c>
      <c r="D94" s="38">
        <v>8.6294707730379816</v>
      </c>
      <c r="E94" s="38">
        <v>8.1324810716223777</v>
      </c>
      <c r="F94" s="38">
        <v>8.9633808254429272</v>
      </c>
      <c r="G94" s="38">
        <v>11.816774148262956</v>
      </c>
      <c r="H94" s="38">
        <v>6.6692675736816884</v>
      </c>
      <c r="I94" s="38">
        <v>13.445402587385264</v>
      </c>
      <c r="J94" s="38">
        <v>15.825730042828498</v>
      </c>
      <c r="K94" s="38">
        <v>14.634596683925434</v>
      </c>
      <c r="L94" s="38">
        <v>2.9575629303816022</v>
      </c>
      <c r="M94" s="38">
        <v>0.8228136831310392</v>
      </c>
      <c r="N94" s="38">
        <v>3.0252630080285869</v>
      </c>
      <c r="O94" s="38">
        <v>4.043355904664665</v>
      </c>
      <c r="P94" s="38">
        <v>7.4019078228809745</v>
      </c>
    </row>
    <row r="95" spans="1:16" hidden="1" outlineLevel="1" collapsed="1">
      <c r="A95" s="9">
        <v>43101</v>
      </c>
      <c r="B95" s="38">
        <v>7.5920101884303053</v>
      </c>
      <c r="C95" s="38">
        <v>4.0393236593096731</v>
      </c>
      <c r="D95" s="38">
        <v>8.7299167063666196</v>
      </c>
      <c r="E95" s="38">
        <v>7.8607935833462816</v>
      </c>
      <c r="F95" s="38">
        <v>10.460806826999759</v>
      </c>
      <c r="G95" s="38">
        <v>11.980340188698861</v>
      </c>
      <c r="H95" s="38">
        <v>6.2686965014888179</v>
      </c>
      <c r="I95" s="38">
        <v>13.457102772232345</v>
      </c>
      <c r="J95" s="38">
        <v>15.165556071092189</v>
      </c>
      <c r="K95" s="38">
        <v>18.155814598245072</v>
      </c>
      <c r="L95" s="38">
        <v>2.9596008639917293</v>
      </c>
      <c r="M95" s="38">
        <v>0.92623769148245105</v>
      </c>
      <c r="N95" s="38">
        <v>2.8160612694832041</v>
      </c>
      <c r="O95" s="38">
        <v>4.4923527445463654</v>
      </c>
      <c r="P95" s="38">
        <v>6.6240755908667301</v>
      </c>
    </row>
    <row r="96" spans="1:16" hidden="1" outlineLevel="1" collapsed="1">
      <c r="A96" s="9">
        <v>43132</v>
      </c>
      <c r="B96" s="38">
        <v>7.221116941324504</v>
      </c>
      <c r="C96" s="38">
        <v>4.1075191492179703</v>
      </c>
      <c r="D96" s="38">
        <v>8.2489139621412768</v>
      </c>
      <c r="E96" s="38">
        <v>7.7615538614574513</v>
      </c>
      <c r="F96" s="38">
        <v>9.7548554314612534</v>
      </c>
      <c r="G96" s="38">
        <v>11.64698769367385</v>
      </c>
      <c r="H96" s="38">
        <v>6.3799471191636066</v>
      </c>
      <c r="I96" s="38">
        <v>13.418886830252406</v>
      </c>
      <c r="J96" s="38">
        <v>14.775107257518341</v>
      </c>
      <c r="K96" s="38">
        <v>15.830755969331872</v>
      </c>
      <c r="L96" s="38">
        <v>2.9465466812736603</v>
      </c>
      <c r="M96" s="38">
        <v>1.0002983013531168</v>
      </c>
      <c r="N96" s="38">
        <v>2.8412015144473304</v>
      </c>
      <c r="O96" s="38">
        <v>4.8433350764420169</v>
      </c>
      <c r="P96" s="38">
        <v>7.3500847354016603</v>
      </c>
    </row>
    <row r="97" spans="1:16" hidden="1" outlineLevel="1" collapsed="1">
      <c r="A97" s="9">
        <v>43160</v>
      </c>
      <c r="B97" s="38">
        <v>7.2415622946041136</v>
      </c>
      <c r="C97" s="38">
        <v>3.9098474484172963</v>
      </c>
      <c r="D97" s="38">
        <v>8.4648790866322869</v>
      </c>
      <c r="E97" s="38">
        <v>8.1247635545203529</v>
      </c>
      <c r="F97" s="38">
        <v>11.822531789421943</v>
      </c>
      <c r="G97" s="38">
        <v>11.298985467903698</v>
      </c>
      <c r="H97" s="38">
        <v>5.7575119393080287</v>
      </c>
      <c r="I97" s="38">
        <v>13.558486731152161</v>
      </c>
      <c r="J97" s="38">
        <v>14.473772709088301</v>
      </c>
      <c r="K97" s="38">
        <v>17.158676698698127</v>
      </c>
      <c r="L97" s="38">
        <v>2.683696734564684</v>
      </c>
      <c r="M97" s="38">
        <v>0.97062992356609101</v>
      </c>
      <c r="N97" s="38">
        <v>2.7212974135571275</v>
      </c>
      <c r="O97" s="38">
        <v>4.4403407537608555</v>
      </c>
      <c r="P97" s="38">
        <v>7.5166311314080891</v>
      </c>
    </row>
    <row r="98" spans="1:16" hidden="1" outlineLevel="1" collapsed="1">
      <c r="A98" s="9">
        <v>43191</v>
      </c>
      <c r="B98" s="38">
        <v>7.141350023359978</v>
      </c>
      <c r="C98" s="38">
        <v>4.2734185227415376</v>
      </c>
      <c r="D98" s="38">
        <v>8.5029310602278816</v>
      </c>
      <c r="E98" s="38">
        <v>6.6760473674339886</v>
      </c>
      <c r="F98" s="38">
        <v>12.311287518904946</v>
      </c>
      <c r="G98" s="38">
        <v>11.440096079401672</v>
      </c>
      <c r="H98" s="38">
        <v>6.2853489977088888</v>
      </c>
      <c r="I98" s="38">
        <v>13.655859343512819</v>
      </c>
      <c r="J98" s="38">
        <v>14.524104744785802</v>
      </c>
      <c r="K98" s="38">
        <v>16.762139962700164</v>
      </c>
      <c r="L98" s="38">
        <v>2.6093627269719928</v>
      </c>
      <c r="M98" s="38">
        <v>0.95651466448026212</v>
      </c>
      <c r="N98" s="38">
        <v>2.5696362088100622</v>
      </c>
      <c r="O98" s="38">
        <v>3.9417031489173819</v>
      </c>
      <c r="P98" s="38">
        <v>7.2593092151685781</v>
      </c>
    </row>
    <row r="99" spans="1:16" hidden="1" outlineLevel="1" collapsed="1">
      <c r="A99" s="9">
        <v>43221</v>
      </c>
      <c r="B99" s="38">
        <v>7.2880010815805223</v>
      </c>
      <c r="C99" s="38">
        <v>3.6639414509621164</v>
      </c>
      <c r="D99" s="38">
        <v>8.7496357783297292</v>
      </c>
      <c r="E99" s="38">
        <v>7.8032293741959657</v>
      </c>
      <c r="F99" s="38">
        <v>11.050290542449774</v>
      </c>
      <c r="G99" s="38">
        <v>11.246972035631597</v>
      </c>
      <c r="H99" s="38">
        <v>5.5099271051805223</v>
      </c>
      <c r="I99" s="38">
        <v>13.489489595679213</v>
      </c>
      <c r="J99" s="38">
        <v>14.726319334784687</v>
      </c>
      <c r="K99" s="38">
        <v>13.080811921152206</v>
      </c>
      <c r="L99" s="38">
        <v>2.4231124501246386</v>
      </c>
      <c r="M99" s="38">
        <v>0.92283189852671255</v>
      </c>
      <c r="N99" s="38">
        <v>2.5795731996385003</v>
      </c>
      <c r="O99" s="38">
        <v>4.044170106628556</v>
      </c>
      <c r="P99" s="38">
        <v>6.5687031909807807</v>
      </c>
    </row>
    <row r="100" spans="1:16" hidden="1" outlineLevel="1" collapsed="1">
      <c r="A100" s="9">
        <v>43252</v>
      </c>
      <c r="B100" s="38">
        <v>7.2573762394532402</v>
      </c>
      <c r="C100" s="38">
        <v>3.7800628976393558</v>
      </c>
      <c r="D100" s="38">
        <v>8.5945190334450512</v>
      </c>
      <c r="E100" s="38">
        <v>7.9988105548226613</v>
      </c>
      <c r="F100" s="38">
        <v>11.099687360090906</v>
      </c>
      <c r="G100" s="38">
        <v>11.318826664495448</v>
      </c>
      <c r="H100" s="38">
        <v>5.6640773696810527</v>
      </c>
      <c r="I100" s="38">
        <v>13.526704069423579</v>
      </c>
      <c r="J100" s="38">
        <v>14.776910530371541</v>
      </c>
      <c r="K100" s="38">
        <v>16.996356648618182</v>
      </c>
      <c r="L100" s="38">
        <v>2.5490524404407253</v>
      </c>
      <c r="M100" s="38">
        <v>0.87907972259854206</v>
      </c>
      <c r="N100" s="38">
        <v>2.6304405993030788</v>
      </c>
      <c r="O100" s="38">
        <v>4.2315551198943986</v>
      </c>
      <c r="P100" s="38">
        <v>5.2425283103938245</v>
      </c>
    </row>
    <row r="101" spans="1:16" hidden="1" outlineLevel="1" collapsed="1">
      <c r="A101" s="9">
        <v>43282</v>
      </c>
      <c r="B101" s="38">
        <v>7.1688807869999032</v>
      </c>
      <c r="C101" s="38">
        <v>3.9203474584508657</v>
      </c>
      <c r="D101" s="38">
        <v>8.3255676435795429</v>
      </c>
      <c r="E101" s="38">
        <v>7.5931326415810503</v>
      </c>
      <c r="F101" s="38">
        <v>14.152265465477239</v>
      </c>
      <c r="G101" s="38">
        <v>11.26452668429928</v>
      </c>
      <c r="H101" s="38">
        <v>5.6226402510039186</v>
      </c>
      <c r="I101" s="38">
        <v>13.474386837773691</v>
      </c>
      <c r="J101" s="38">
        <v>14.600729927248054</v>
      </c>
      <c r="K101" s="38">
        <v>16.616797076468938</v>
      </c>
      <c r="L101" s="38">
        <v>2.516715283040194</v>
      </c>
      <c r="M101" s="38">
        <v>0.86310321801055412</v>
      </c>
      <c r="N101" s="38">
        <v>2.5608715247361635</v>
      </c>
      <c r="O101" s="38">
        <v>3.9304495860758824</v>
      </c>
      <c r="P101" s="38">
        <v>6.3564014315753079</v>
      </c>
    </row>
    <row r="102" spans="1:16" hidden="1" outlineLevel="1" collapsed="1">
      <c r="A102" s="9">
        <v>43313</v>
      </c>
      <c r="B102" s="38">
        <v>7.0141285356182115</v>
      </c>
      <c r="C102" s="38">
        <v>3.7244044558633984</v>
      </c>
      <c r="D102" s="38">
        <v>8.2254841392968601</v>
      </c>
      <c r="E102" s="38">
        <v>7.3689331587909948</v>
      </c>
      <c r="F102" s="38">
        <v>13.35019765447254</v>
      </c>
      <c r="G102" s="38">
        <v>11.239217238875623</v>
      </c>
      <c r="H102" s="38">
        <v>5.4515430207048432</v>
      </c>
      <c r="I102" s="38">
        <v>13.56727989070386</v>
      </c>
      <c r="J102" s="38">
        <v>15.183576943929763</v>
      </c>
      <c r="K102" s="38">
        <v>17.695954843207954</v>
      </c>
      <c r="L102" s="38">
        <v>2.9167528596880641</v>
      </c>
      <c r="M102" s="38">
        <v>0.86729445056286791</v>
      </c>
      <c r="N102" s="38">
        <v>3.0291633359943351</v>
      </c>
      <c r="O102" s="38">
        <v>4.2020201717377974</v>
      </c>
      <c r="P102" s="38">
        <v>5.8712648174767796</v>
      </c>
    </row>
    <row r="103" spans="1:16" hidden="1" outlineLevel="1" collapsed="1">
      <c r="A103" s="9">
        <v>43344</v>
      </c>
      <c r="B103" s="38">
        <v>7.0042480504416709</v>
      </c>
      <c r="C103" s="38">
        <v>3.4209059425826576</v>
      </c>
      <c r="D103" s="38">
        <v>8.4179585901137362</v>
      </c>
      <c r="E103" s="38">
        <v>8.1421883082058528</v>
      </c>
      <c r="F103" s="38">
        <v>9.0134119552138436</v>
      </c>
      <c r="G103" s="38">
        <v>11.253446578772195</v>
      </c>
      <c r="H103" s="38">
        <v>5.3384777120780056</v>
      </c>
      <c r="I103" s="38">
        <v>13.793962689578898</v>
      </c>
      <c r="J103" s="38">
        <v>15.295123361423734</v>
      </c>
      <c r="K103" s="38">
        <v>16.827529492030539</v>
      </c>
      <c r="L103" s="38">
        <v>2.7714757765942402</v>
      </c>
      <c r="M103" s="38">
        <v>0.88310728148606799</v>
      </c>
      <c r="N103" s="38">
        <v>2.8624206988730792</v>
      </c>
      <c r="O103" s="38">
        <v>4.9346042850561211</v>
      </c>
      <c r="P103" s="38">
        <v>5.2778138739834803</v>
      </c>
    </row>
    <row r="104" spans="1:16" hidden="1" outlineLevel="1" collapsed="1">
      <c r="A104" s="9">
        <v>43374</v>
      </c>
      <c r="B104" s="38">
        <v>7.3165569044541598</v>
      </c>
      <c r="C104" s="38">
        <v>3.4053737322538264</v>
      </c>
      <c r="D104" s="38">
        <v>9.0229176078374813</v>
      </c>
      <c r="E104" s="38">
        <v>7.8845621367566201</v>
      </c>
      <c r="F104" s="38">
        <v>10.008249228444077</v>
      </c>
      <c r="G104" s="38">
        <v>11.584075622548738</v>
      </c>
      <c r="H104" s="38">
        <v>5.301001529631729</v>
      </c>
      <c r="I104" s="38">
        <v>14.223330254655501</v>
      </c>
      <c r="J104" s="38">
        <v>15.469806035293137</v>
      </c>
      <c r="K104" s="38">
        <v>16.946581142564913</v>
      </c>
      <c r="L104" s="38">
        <v>2.7720824923050986</v>
      </c>
      <c r="M104" s="38">
        <v>0.92239512638747956</v>
      </c>
      <c r="N104" s="38">
        <v>2.905617735558903</v>
      </c>
      <c r="O104" s="38">
        <v>4.7403325768667566</v>
      </c>
      <c r="P104" s="38">
        <v>6.6304643099341281</v>
      </c>
    </row>
    <row r="105" spans="1:16" hidden="1" outlineLevel="1" collapsed="1">
      <c r="A105" s="9">
        <v>43405</v>
      </c>
      <c r="B105" s="38">
        <v>7.8730554160890955</v>
      </c>
      <c r="C105" s="38">
        <v>4.3350488267180616</v>
      </c>
      <c r="D105" s="38">
        <v>9.5315487464649422</v>
      </c>
      <c r="E105" s="38">
        <v>8.3424538547678448</v>
      </c>
      <c r="F105" s="38">
        <v>11.450442500801985</v>
      </c>
      <c r="G105" s="38">
        <v>12.102588599274577</v>
      </c>
      <c r="H105" s="38">
        <v>6.5789428134524472</v>
      </c>
      <c r="I105" s="38">
        <v>14.711979603505467</v>
      </c>
      <c r="J105" s="38">
        <v>15.871699198163572</v>
      </c>
      <c r="K105" s="38">
        <v>17.123524598067949</v>
      </c>
      <c r="L105" s="38">
        <v>2.782246719895241</v>
      </c>
      <c r="M105" s="38">
        <v>0.73446138004341166</v>
      </c>
      <c r="N105" s="38">
        <v>3.235421564432762</v>
      </c>
      <c r="O105" s="38">
        <v>4.2478845142168247</v>
      </c>
      <c r="P105" s="38">
        <v>5.7794880348474349</v>
      </c>
    </row>
    <row r="106" spans="1:16" hidden="1" outlineLevel="1" collapsed="1">
      <c r="A106" s="9">
        <v>43435</v>
      </c>
      <c r="B106" s="38">
        <v>8.3808949830245307</v>
      </c>
      <c r="C106" s="38">
        <v>4.6363740938354301</v>
      </c>
      <c r="D106" s="38">
        <v>10.125880481257298</v>
      </c>
      <c r="E106" s="38">
        <v>8.2884671914882588</v>
      </c>
      <c r="F106" s="38">
        <v>7.029991684705573</v>
      </c>
      <c r="G106" s="38">
        <v>12.504017976829781</v>
      </c>
      <c r="H106" s="38">
        <v>6.4504644026917628</v>
      </c>
      <c r="I106" s="38">
        <v>15.242179564171769</v>
      </c>
      <c r="J106" s="38">
        <v>16.423197619344041</v>
      </c>
      <c r="K106" s="38">
        <v>18.184143773556702</v>
      </c>
      <c r="L106" s="38">
        <v>3.0374729137501233</v>
      </c>
      <c r="M106" s="38">
        <v>0.81403697965283517</v>
      </c>
      <c r="N106" s="38">
        <v>3.3490589648053692</v>
      </c>
      <c r="O106" s="38">
        <v>4.0912874276258453</v>
      </c>
      <c r="P106" s="38">
        <v>5.4974989320397833</v>
      </c>
    </row>
    <row r="107" spans="1:16" hidden="1" outlineLevel="1" collapsed="1">
      <c r="A107" s="9">
        <v>43466</v>
      </c>
      <c r="B107" s="38">
        <v>8.4818960793233362</v>
      </c>
      <c r="C107" s="38">
        <v>3.8661996530883345</v>
      </c>
      <c r="D107" s="38">
        <v>10.048061635586613</v>
      </c>
      <c r="E107" s="38">
        <v>9.9870725581682951</v>
      </c>
      <c r="F107" s="38">
        <v>12.655585565438244</v>
      </c>
      <c r="G107" s="38">
        <v>12.915218787084603</v>
      </c>
      <c r="H107" s="38">
        <v>5.7996504809109846</v>
      </c>
      <c r="I107" s="38">
        <v>15.497698953074636</v>
      </c>
      <c r="J107" s="38">
        <v>16.82727601063085</v>
      </c>
      <c r="K107" s="38">
        <v>18.310201256277015</v>
      </c>
      <c r="L107" s="38">
        <v>2.9909691930527225</v>
      </c>
      <c r="M107" s="38">
        <v>0.84805881010099593</v>
      </c>
      <c r="N107" s="38">
        <v>3.3591701985300459</v>
      </c>
      <c r="O107" s="38">
        <v>4.5993777403760081</v>
      </c>
      <c r="P107" s="38">
        <v>6.8158264888673425</v>
      </c>
    </row>
    <row r="108" spans="1:16" hidden="1" outlineLevel="1" collapsed="1">
      <c r="A108" s="9">
        <v>43497</v>
      </c>
      <c r="B108" s="38">
        <v>8.1819563604107888</v>
      </c>
      <c r="C108" s="38">
        <v>4.4206105437756005</v>
      </c>
      <c r="D108" s="38">
        <v>9.6043360761681758</v>
      </c>
      <c r="E108" s="38">
        <v>9.2275542439624978</v>
      </c>
      <c r="F108" s="38">
        <v>8.9788964033736587</v>
      </c>
      <c r="G108" s="38">
        <v>12.32308946441135</v>
      </c>
      <c r="H108" s="38">
        <v>6.4967367502228131</v>
      </c>
      <c r="I108" s="38">
        <v>14.759639653696466</v>
      </c>
      <c r="J108" s="38">
        <v>16.11605592809433</v>
      </c>
      <c r="K108" s="38">
        <v>17.479367358402861</v>
      </c>
      <c r="L108" s="38">
        <v>2.955427683882442</v>
      </c>
      <c r="M108" s="38">
        <v>0.80187945838296515</v>
      </c>
      <c r="N108" s="38">
        <v>3.3665066210765526</v>
      </c>
      <c r="O108" s="38">
        <v>4.6220392165585347</v>
      </c>
      <c r="P108" s="38">
        <v>6.1453120024896846</v>
      </c>
    </row>
    <row r="109" spans="1:16" hidden="1" outlineLevel="1" collapsed="1">
      <c r="A109" s="9">
        <v>43525</v>
      </c>
      <c r="B109" s="38">
        <v>8.1475505320539359</v>
      </c>
      <c r="C109" s="38">
        <v>4.5100146217417452</v>
      </c>
      <c r="D109" s="38">
        <v>9.8270252179941195</v>
      </c>
      <c r="E109" s="38">
        <v>9.5768990812836368</v>
      </c>
      <c r="F109" s="38">
        <v>5.7568921127923423</v>
      </c>
      <c r="G109" s="38">
        <v>12.00437016067665</v>
      </c>
      <c r="H109" s="38">
        <v>6.4708570240941636</v>
      </c>
      <c r="I109" s="38">
        <v>14.72401978995404</v>
      </c>
      <c r="J109" s="38">
        <v>16.072026643896706</v>
      </c>
      <c r="K109" s="38">
        <v>17.852930109812252</v>
      </c>
      <c r="L109" s="38">
        <v>2.8292813431045367</v>
      </c>
      <c r="M109" s="38">
        <v>0.73853946927204239</v>
      </c>
      <c r="N109" s="38">
        <v>3.1682665620643005</v>
      </c>
      <c r="O109" s="38">
        <v>4.7614516501705557</v>
      </c>
      <c r="P109" s="38">
        <v>5.1410065646581913</v>
      </c>
    </row>
    <row r="110" spans="1:16" hidden="1" outlineLevel="1" collapsed="1">
      <c r="A110" s="9">
        <v>43556</v>
      </c>
      <c r="B110" s="38">
        <v>7.5903876483709301</v>
      </c>
      <c r="C110" s="38">
        <v>4.2897904613725153</v>
      </c>
      <c r="D110" s="38">
        <v>9.2974585857360719</v>
      </c>
      <c r="E110" s="38">
        <v>7.3685332205979632</v>
      </c>
      <c r="F110" s="38">
        <v>7.7099797478609986</v>
      </c>
      <c r="G110" s="38">
        <v>11.841783688873145</v>
      </c>
      <c r="H110" s="38">
        <v>6.4032574700521909</v>
      </c>
      <c r="I110" s="38">
        <v>14.833963281659369</v>
      </c>
      <c r="J110" s="38">
        <v>15.840892044945527</v>
      </c>
      <c r="K110" s="38">
        <v>15.619276236991182</v>
      </c>
      <c r="L110" s="38">
        <v>2.9368247499988769</v>
      </c>
      <c r="M110" s="38">
        <v>0.66332951279837182</v>
      </c>
      <c r="N110" s="38">
        <v>3.3244201781434692</v>
      </c>
      <c r="O110" s="38">
        <v>4.5516978386787166</v>
      </c>
      <c r="P110" s="38">
        <v>6.6817473181374352</v>
      </c>
    </row>
    <row r="111" spans="1:16" hidden="1" outlineLevel="1" collapsed="1">
      <c r="A111" s="9">
        <v>43586</v>
      </c>
      <c r="B111" s="38">
        <v>7.9025559667755143</v>
      </c>
      <c r="C111" s="38">
        <v>4.1733306857598418</v>
      </c>
      <c r="D111" s="38">
        <v>9.4656622326931075</v>
      </c>
      <c r="E111" s="38">
        <v>8.930881715663288</v>
      </c>
      <c r="F111" s="38">
        <v>7.0486237540119658</v>
      </c>
      <c r="G111" s="38">
        <v>12.127938086876624</v>
      </c>
      <c r="H111" s="38">
        <v>6.3406965988090862</v>
      </c>
      <c r="I111" s="38">
        <v>14.752250233464656</v>
      </c>
      <c r="J111" s="38">
        <v>15.834330402041806</v>
      </c>
      <c r="K111" s="38">
        <v>15.920894325189552</v>
      </c>
      <c r="L111" s="38">
        <v>2.7864102319394615</v>
      </c>
      <c r="M111" s="38">
        <v>0.76379805809226542</v>
      </c>
      <c r="N111" s="38">
        <v>3.2114349384522813</v>
      </c>
      <c r="O111" s="38">
        <v>4.6552226434824098</v>
      </c>
      <c r="P111" s="38">
        <v>6.2939633895084128</v>
      </c>
    </row>
    <row r="112" spans="1:16" hidden="1" outlineLevel="1" collapsed="1">
      <c r="A112" s="9">
        <v>43617</v>
      </c>
      <c r="B112" s="38">
        <v>7.9772757275437911</v>
      </c>
      <c r="C112" s="38">
        <v>4.0758282631947695</v>
      </c>
      <c r="D112" s="38">
        <v>9.654171273713164</v>
      </c>
      <c r="E112" s="38">
        <v>8.9698680994172246</v>
      </c>
      <c r="F112" s="38">
        <v>7.6541066846345922</v>
      </c>
      <c r="G112" s="38">
        <v>12.438682617536616</v>
      </c>
      <c r="H112" s="38">
        <v>6.2784013951537982</v>
      </c>
      <c r="I112" s="38">
        <v>15.154814067910685</v>
      </c>
      <c r="J112" s="38">
        <v>16.347672268984727</v>
      </c>
      <c r="K112" s="38">
        <v>18.056346249664269</v>
      </c>
      <c r="L112" s="38">
        <v>2.5887273281676202</v>
      </c>
      <c r="M112" s="38">
        <v>0.7190228907301508</v>
      </c>
      <c r="N112" s="38">
        <v>2.941163648157838</v>
      </c>
      <c r="O112" s="38">
        <v>4.2789784769955439</v>
      </c>
      <c r="P112" s="38">
        <v>5.3671911002300616</v>
      </c>
    </row>
    <row r="113" spans="1:16" hidden="1" outlineLevel="1" collapsed="1">
      <c r="A113" s="9">
        <v>43647</v>
      </c>
      <c r="B113" s="38">
        <v>8.0414768901526283</v>
      </c>
      <c r="C113" s="38">
        <v>4.2367963070443002</v>
      </c>
      <c r="D113" s="38">
        <v>9.7072982971704036</v>
      </c>
      <c r="E113" s="38">
        <v>7.542097303283537</v>
      </c>
      <c r="F113" s="38">
        <v>5.6396047983769009</v>
      </c>
      <c r="G113" s="38">
        <v>12.767764001853745</v>
      </c>
      <c r="H113" s="38">
        <v>6.4088920951014687</v>
      </c>
      <c r="I113" s="38">
        <v>15.488698074065091</v>
      </c>
      <c r="J113" s="38">
        <v>15.620838623358443</v>
      </c>
      <c r="K113" s="38">
        <v>16.64580203018204</v>
      </c>
      <c r="L113" s="38">
        <v>2.8383776744400073</v>
      </c>
      <c r="M113" s="38">
        <v>0.78800501391798772</v>
      </c>
      <c r="N113" s="38">
        <v>3.0250311905005645</v>
      </c>
      <c r="O113" s="38">
        <v>4.5343912980110996</v>
      </c>
      <c r="P113" s="38">
        <v>5.2002202231437327</v>
      </c>
    </row>
    <row r="114" spans="1:16" hidden="1" outlineLevel="1" collapsed="1">
      <c r="A114" s="9">
        <v>43678</v>
      </c>
      <c r="B114" s="38">
        <v>7.7645019977969687</v>
      </c>
      <c r="C114" s="38">
        <v>4.9734743125349778</v>
      </c>
      <c r="D114" s="38">
        <v>8.7968461965765883</v>
      </c>
      <c r="E114" s="38">
        <v>7.6113314609234344</v>
      </c>
      <c r="F114" s="38">
        <v>6.3378660518602645</v>
      </c>
      <c r="G114" s="38">
        <v>12.844382559626846</v>
      </c>
      <c r="H114" s="38">
        <v>7.4039096907280655</v>
      </c>
      <c r="I114" s="38">
        <v>15.249763218994822</v>
      </c>
      <c r="J114" s="38">
        <v>15.310154799618463</v>
      </c>
      <c r="K114" s="38">
        <v>16.924441739410483</v>
      </c>
      <c r="L114" s="38">
        <v>3.0292169320531523</v>
      </c>
      <c r="M114" s="38">
        <v>0.69591850227641194</v>
      </c>
      <c r="N114" s="38">
        <v>3.2424602471574526</v>
      </c>
      <c r="O114" s="38">
        <v>4.4012734429743618</v>
      </c>
      <c r="P114" s="38">
        <v>5.8422404936790135</v>
      </c>
    </row>
    <row r="115" spans="1:16" hidden="1" outlineLevel="1" collapsed="1">
      <c r="A115" s="9">
        <v>43709</v>
      </c>
      <c r="B115" s="38">
        <v>9.1922840305566762</v>
      </c>
      <c r="C115" s="38">
        <v>7.1707526166463103</v>
      </c>
      <c r="D115" s="38">
        <v>9.9987760680765501</v>
      </c>
      <c r="E115" s="38">
        <v>7.8968314103727222</v>
      </c>
      <c r="F115" s="38">
        <v>6.6473396475770912</v>
      </c>
      <c r="G115" s="38">
        <v>13.953727518118093</v>
      </c>
      <c r="H115" s="38">
        <v>9.4089264354846005</v>
      </c>
      <c r="I115" s="38">
        <v>15.527293558304853</v>
      </c>
      <c r="J115" s="38">
        <v>15.684981593116277</v>
      </c>
      <c r="K115" s="38">
        <v>16.909843770970092</v>
      </c>
      <c r="L115" s="38">
        <v>2.8301659820887681</v>
      </c>
      <c r="M115" s="38">
        <v>0.46638186792471509</v>
      </c>
      <c r="N115" s="38">
        <v>2.9063983634766015</v>
      </c>
      <c r="O115" s="38">
        <v>3.9450921657959404</v>
      </c>
      <c r="P115" s="38">
        <v>5.5723499852928624</v>
      </c>
    </row>
    <row r="116" spans="1:16" hidden="1" outlineLevel="1" collapsed="1">
      <c r="A116" s="9">
        <v>43739</v>
      </c>
      <c r="B116" s="38">
        <v>8.645978058628895</v>
      </c>
      <c r="C116" s="38">
        <v>5.4739629032810386</v>
      </c>
      <c r="D116" s="38">
        <v>9.7041652227595367</v>
      </c>
      <c r="E116" s="38">
        <v>7.7017093256671973</v>
      </c>
      <c r="F116" s="38">
        <v>6.4304670157068058</v>
      </c>
      <c r="G116" s="38">
        <v>13.871066994159129</v>
      </c>
      <c r="H116" s="38">
        <v>8.6229282521533754</v>
      </c>
      <c r="I116" s="38">
        <v>15.399577016699387</v>
      </c>
      <c r="J116" s="38">
        <v>15.985569208755541</v>
      </c>
      <c r="K116" s="38">
        <v>16.426370493113037</v>
      </c>
      <c r="L116" s="38">
        <v>2.8195506782164528</v>
      </c>
      <c r="M116" s="38">
        <v>0.41709764674756689</v>
      </c>
      <c r="N116" s="38">
        <v>2.8850192681636941</v>
      </c>
      <c r="O116" s="38">
        <v>4.7589398217576226</v>
      </c>
      <c r="P116" s="38">
        <v>5.4526056514908747</v>
      </c>
    </row>
    <row r="117" spans="1:16" hidden="1" outlineLevel="1" collapsed="1">
      <c r="A117" s="9">
        <v>43770</v>
      </c>
      <c r="B117" s="38">
        <v>8.9739094806706738</v>
      </c>
      <c r="C117" s="38">
        <v>6.5830621897428241</v>
      </c>
      <c r="D117" s="38">
        <v>9.7023520429743471</v>
      </c>
      <c r="E117" s="38">
        <v>8.5740039018395304</v>
      </c>
      <c r="F117" s="38">
        <v>5.5450261744536204</v>
      </c>
      <c r="G117" s="38">
        <v>13.803698492107152</v>
      </c>
      <c r="H117" s="38">
        <v>9.1129322519027713</v>
      </c>
      <c r="I117" s="38">
        <v>15.217506613328974</v>
      </c>
      <c r="J117" s="38">
        <v>16.184700036295144</v>
      </c>
      <c r="K117" s="38">
        <v>15.496583266310752</v>
      </c>
      <c r="L117" s="38">
        <v>2.5846690121562332</v>
      </c>
      <c r="M117" s="38">
        <v>0.4550075462125926</v>
      </c>
      <c r="N117" s="38">
        <v>2.6668941949034468</v>
      </c>
      <c r="O117" s="38">
        <v>4.0671249146907158</v>
      </c>
      <c r="P117" s="38">
        <v>4.5311700601646896</v>
      </c>
    </row>
    <row r="118" spans="1:16" hidden="1" outlineLevel="1" collapsed="1">
      <c r="A118" s="9">
        <v>43800</v>
      </c>
      <c r="B118" s="38">
        <v>9.3298549762840199</v>
      </c>
      <c r="C118" s="38">
        <v>7.0826456451749431</v>
      </c>
      <c r="D118" s="38">
        <v>10.023152046167397</v>
      </c>
      <c r="E118" s="38">
        <v>9.5013031686157916</v>
      </c>
      <c r="F118" s="38">
        <v>10.589819278903457</v>
      </c>
      <c r="G118" s="38">
        <v>13.398191352629077</v>
      </c>
      <c r="H118" s="38">
        <v>9.0902930154265373</v>
      </c>
      <c r="I118" s="38">
        <v>14.76939512395459</v>
      </c>
      <c r="J118" s="38">
        <v>16.325182244633012</v>
      </c>
      <c r="K118" s="38">
        <v>16.019635801514024</v>
      </c>
      <c r="L118" s="38">
        <v>2.4461202495420005</v>
      </c>
      <c r="M118" s="38">
        <v>0.43235853268016061</v>
      </c>
      <c r="N118" s="38">
        <v>2.4809186561140253</v>
      </c>
      <c r="O118" s="38">
        <v>3.8468800649518999</v>
      </c>
      <c r="P118" s="38">
        <v>4.3320073877466339</v>
      </c>
    </row>
    <row r="119" spans="1:16" hidden="1" outlineLevel="1" collapsed="1">
      <c r="A119" s="9">
        <v>43831</v>
      </c>
      <c r="B119" s="38">
        <v>8.9654935731547134</v>
      </c>
      <c r="C119" s="38">
        <v>6.613171612370107</v>
      </c>
      <c r="D119" s="38">
        <v>9.6424712689971699</v>
      </c>
      <c r="E119" s="38">
        <v>8.3059684410302115</v>
      </c>
      <c r="F119" s="38">
        <v>5.3740991724525475</v>
      </c>
      <c r="G119" s="38">
        <v>13.398830841871119</v>
      </c>
      <c r="H119" s="38">
        <v>9.2021968939730652</v>
      </c>
      <c r="I119" s="38">
        <v>14.376968653893501</v>
      </c>
      <c r="J119" s="38">
        <v>15.065098082858533</v>
      </c>
      <c r="K119" s="38">
        <v>14.499721801205414</v>
      </c>
      <c r="L119" s="38">
        <v>2.2035016509849301</v>
      </c>
      <c r="M119" s="38">
        <v>0.33219627555157533</v>
      </c>
      <c r="N119" s="38">
        <v>2.1991665135168459</v>
      </c>
      <c r="O119" s="38">
        <v>3.5555474078462441</v>
      </c>
      <c r="P119" s="38">
        <v>4.1617886183236914</v>
      </c>
    </row>
    <row r="120" spans="1:16" hidden="1" outlineLevel="1" collapsed="1">
      <c r="A120" s="9">
        <v>43862</v>
      </c>
      <c r="B120" s="38">
        <v>8.2162059004800145</v>
      </c>
      <c r="C120" s="38">
        <v>6.3627932673102308</v>
      </c>
      <c r="D120" s="38">
        <v>8.8998004186354702</v>
      </c>
      <c r="E120" s="38">
        <v>7.4275290991226939</v>
      </c>
      <c r="F120" s="38">
        <v>5.2051814375671643</v>
      </c>
      <c r="G120" s="38">
        <v>12.260535771084854</v>
      </c>
      <c r="H120" s="38">
        <v>8.6140449872715763</v>
      </c>
      <c r="I120" s="38">
        <v>13.293757160577467</v>
      </c>
      <c r="J120" s="38">
        <v>13.751623771064542</v>
      </c>
      <c r="K120" s="38">
        <v>11.568824501508294</v>
      </c>
      <c r="L120" s="38">
        <v>2.1339211222759658</v>
      </c>
      <c r="M120" s="38">
        <v>0.47407930921531477</v>
      </c>
      <c r="N120" s="38">
        <v>2.0477292596471366</v>
      </c>
      <c r="O120" s="38">
        <v>3.4263804167045215</v>
      </c>
      <c r="P120" s="38">
        <v>4.4736187018274567</v>
      </c>
    </row>
    <row r="121" spans="1:16" hidden="1" outlineLevel="1" collapsed="1">
      <c r="A121" s="9">
        <v>43891</v>
      </c>
      <c r="B121" s="38">
        <v>6.9364672141938346</v>
      </c>
      <c r="C121" s="38">
        <v>5.0309532276922129</v>
      </c>
      <c r="D121" s="38">
        <v>7.9770190278113811</v>
      </c>
      <c r="E121" s="38">
        <v>7.0913848881320369</v>
      </c>
      <c r="F121" s="38">
        <v>8.9617237488579686</v>
      </c>
      <c r="G121" s="38">
        <v>11.142548715261272</v>
      </c>
      <c r="H121" s="38">
        <v>8.4867086304145314</v>
      </c>
      <c r="I121" s="38">
        <v>12.467546015231548</v>
      </c>
      <c r="J121" s="38">
        <v>12.470139145039257</v>
      </c>
      <c r="K121" s="38">
        <v>13.099005523195986</v>
      </c>
      <c r="L121" s="38">
        <v>1.5874112265736497</v>
      </c>
      <c r="M121" s="38">
        <v>0.64063015535295487</v>
      </c>
      <c r="N121" s="38">
        <v>1.7683022490357307</v>
      </c>
      <c r="O121" s="38">
        <v>3.3054891962094355</v>
      </c>
      <c r="P121" s="38">
        <v>5.0083031652174208</v>
      </c>
    </row>
    <row r="122" spans="1:16" hidden="1" outlineLevel="1" collapsed="1">
      <c r="A122" s="9">
        <v>43922</v>
      </c>
      <c r="B122" s="38">
        <v>7.224858885428926</v>
      </c>
      <c r="C122" s="38">
        <v>6.477102915124485</v>
      </c>
      <c r="D122" s="38">
        <v>7.6456485808656289</v>
      </c>
      <c r="E122" s="38">
        <v>6.4417304789825955</v>
      </c>
      <c r="F122" s="38">
        <v>5.7877689938264911</v>
      </c>
      <c r="G122" s="38">
        <v>11.182892390149535</v>
      </c>
      <c r="H122" s="38">
        <v>8.5333480317117267</v>
      </c>
      <c r="I122" s="38">
        <v>12.482352260361658</v>
      </c>
      <c r="J122" s="38">
        <v>12.94615387403873</v>
      </c>
      <c r="K122" s="38">
        <v>13.960789135712892</v>
      </c>
      <c r="L122" s="38">
        <v>2.2528453098958905</v>
      </c>
      <c r="M122" s="38">
        <v>0.69443419281925245</v>
      </c>
      <c r="N122" s="38">
        <v>2.1218109770520819</v>
      </c>
      <c r="O122" s="38">
        <v>4.1206546700235078</v>
      </c>
      <c r="P122" s="38" t="s">
        <v>271</v>
      </c>
    </row>
    <row r="123" spans="1:16" hidden="1" outlineLevel="1" collapsed="1">
      <c r="A123" s="9">
        <v>43952</v>
      </c>
      <c r="B123" s="38">
        <v>7.0111420505917561</v>
      </c>
      <c r="C123" s="38">
        <v>5.7384545391774031</v>
      </c>
      <c r="D123" s="38">
        <v>7.6605470208165203</v>
      </c>
      <c r="E123" s="38">
        <v>6.0557335693206458</v>
      </c>
      <c r="F123" s="38">
        <v>6.0928606749661558</v>
      </c>
      <c r="G123" s="38">
        <v>10.896601307510808</v>
      </c>
      <c r="H123" s="38">
        <v>8.2127824749767804</v>
      </c>
      <c r="I123" s="38">
        <v>11.994984751600942</v>
      </c>
      <c r="J123" s="38">
        <v>12.275241331675955</v>
      </c>
      <c r="K123" s="38">
        <v>14.042464246566714</v>
      </c>
      <c r="L123" s="38">
        <v>1.9314748079592556</v>
      </c>
      <c r="M123" s="38">
        <v>0.41665731134267653</v>
      </c>
      <c r="N123" s="38">
        <v>1.7915735292565458</v>
      </c>
      <c r="O123" s="38">
        <v>3.4283054688007089</v>
      </c>
      <c r="P123" s="38">
        <v>5.5628273995975137</v>
      </c>
    </row>
    <row r="124" spans="1:16" hidden="1" outlineLevel="1" collapsed="1">
      <c r="A124" s="9">
        <v>43983</v>
      </c>
      <c r="B124" s="38">
        <v>6.9367968293054147</v>
      </c>
      <c r="C124" s="38">
        <v>5.9345893182874727</v>
      </c>
      <c r="D124" s="38">
        <v>7.3401604206547661</v>
      </c>
      <c r="E124" s="38">
        <v>6.8733017496730575</v>
      </c>
      <c r="F124" s="38">
        <v>5.7126211953467472</v>
      </c>
      <c r="G124" s="38">
        <v>10.282401553177209</v>
      </c>
      <c r="H124" s="38">
        <v>7.9108079743100586</v>
      </c>
      <c r="I124" s="38">
        <v>11.225449809567872</v>
      </c>
      <c r="J124" s="38">
        <v>11.281957441049581</v>
      </c>
      <c r="K124" s="38">
        <v>13.533196965529953</v>
      </c>
      <c r="L124" s="38">
        <v>1.663796371646014</v>
      </c>
      <c r="M124" s="38">
        <v>0.34350196868824817</v>
      </c>
      <c r="N124" s="38">
        <v>1.5853811292995903</v>
      </c>
      <c r="O124" s="38">
        <v>3.0228733808114514</v>
      </c>
      <c r="P124" s="38">
        <v>3.9937671249203484</v>
      </c>
    </row>
    <row r="125" spans="1:16" hidden="1" outlineLevel="1" collapsed="1">
      <c r="A125" s="9">
        <v>44013</v>
      </c>
      <c r="B125" s="38">
        <v>5.8219978033947468</v>
      </c>
      <c r="C125" s="38">
        <v>5.1052817769601999</v>
      </c>
      <c r="D125" s="38">
        <v>6.107218681716625</v>
      </c>
      <c r="E125" s="38">
        <v>5.995913101858763</v>
      </c>
      <c r="F125" s="38">
        <v>5.7702628544471901</v>
      </c>
      <c r="G125" s="38">
        <v>9.1455863181606123</v>
      </c>
      <c r="H125" s="38">
        <v>7.150550913945751</v>
      </c>
      <c r="I125" s="38">
        <v>10.06322802006874</v>
      </c>
      <c r="J125" s="38">
        <v>10.680293435097742</v>
      </c>
      <c r="K125" s="38">
        <v>13.099878990979136</v>
      </c>
      <c r="L125" s="38">
        <v>1.533280001944535</v>
      </c>
      <c r="M125" s="38">
        <v>0.20220933359728108</v>
      </c>
      <c r="N125" s="38">
        <v>1.4563241935703206</v>
      </c>
      <c r="O125" s="38">
        <v>2.8428193627122762</v>
      </c>
      <c r="P125" s="38">
        <v>4.7439127997384354</v>
      </c>
    </row>
    <row r="126" spans="1:16" hidden="1" outlineLevel="1" collapsed="1">
      <c r="A126" s="9">
        <v>44044</v>
      </c>
      <c r="B126" s="38">
        <v>5.634205600821276</v>
      </c>
      <c r="C126" s="38">
        <v>4.7139322763624714</v>
      </c>
      <c r="D126" s="38">
        <v>6.0177714780813591</v>
      </c>
      <c r="E126" s="38">
        <v>5.3011478220601909</v>
      </c>
      <c r="F126" s="38">
        <v>4.9797204767835179</v>
      </c>
      <c r="G126" s="38">
        <v>8.9362069088895701</v>
      </c>
      <c r="H126" s="38">
        <v>6.8324797032090148</v>
      </c>
      <c r="I126" s="38">
        <v>9.6926681809324364</v>
      </c>
      <c r="J126" s="38">
        <v>10.229405890544385</v>
      </c>
      <c r="K126" s="38">
        <v>12.375328783850762</v>
      </c>
      <c r="L126" s="38">
        <v>1.4558292164397062</v>
      </c>
      <c r="M126" s="38">
        <v>0.15516714873157403</v>
      </c>
      <c r="N126" s="38">
        <v>1.4344344249077134</v>
      </c>
      <c r="O126" s="38">
        <v>2.6246152810951404</v>
      </c>
      <c r="P126" s="38">
        <v>4.0243893909823409</v>
      </c>
    </row>
    <row r="127" spans="1:16" hidden="1" outlineLevel="1" collapsed="1">
      <c r="A127" s="9">
        <v>44075</v>
      </c>
      <c r="B127" s="38">
        <v>5.5418909168986854</v>
      </c>
      <c r="C127" s="38">
        <v>4.1659867788677722</v>
      </c>
      <c r="D127" s="38">
        <v>6.0214076790479387</v>
      </c>
      <c r="E127" s="38">
        <v>5.5864379306898329</v>
      </c>
      <c r="F127" s="38">
        <v>5.0225339150543284</v>
      </c>
      <c r="G127" s="38">
        <v>8.5341212700243307</v>
      </c>
      <c r="H127" s="38">
        <v>5.8900914433058036</v>
      </c>
      <c r="I127" s="38">
        <v>9.5386879793129893</v>
      </c>
      <c r="J127" s="38">
        <v>9.83493560512456</v>
      </c>
      <c r="K127" s="38">
        <v>11.585955089731995</v>
      </c>
      <c r="L127" s="38">
        <v>1.2459002986833987</v>
      </c>
      <c r="M127" s="38">
        <v>0.10097357274322365</v>
      </c>
      <c r="N127" s="38">
        <v>1.3163831401802186</v>
      </c>
      <c r="O127" s="38">
        <v>2.1826656294068196</v>
      </c>
      <c r="P127" s="38">
        <v>4.1157217173876166</v>
      </c>
    </row>
    <row r="128" spans="1:16" hidden="1" outlineLevel="1" collapsed="1">
      <c r="A128" s="9">
        <v>44105</v>
      </c>
      <c r="B128" s="38">
        <v>5.3271928588258639</v>
      </c>
      <c r="C128" s="38">
        <v>3.80021800912608</v>
      </c>
      <c r="D128" s="38">
        <v>5.9414902857259904</v>
      </c>
      <c r="E128" s="38">
        <v>5.1608149586261884</v>
      </c>
      <c r="F128" s="38">
        <v>5.3411906341491093</v>
      </c>
      <c r="G128" s="38">
        <v>8.2993027351120112</v>
      </c>
      <c r="H128" s="38">
        <v>5.6407138656613895</v>
      </c>
      <c r="I128" s="38">
        <v>9.3489358365368833</v>
      </c>
      <c r="J128" s="38">
        <v>9.4432223291042607</v>
      </c>
      <c r="K128" s="38">
        <v>11.703561707181638</v>
      </c>
      <c r="L128" s="38">
        <v>1.3539903643743039</v>
      </c>
      <c r="M128" s="38">
        <v>7.7796150204363715E-2</v>
      </c>
      <c r="N128" s="38">
        <v>1.3684206970791013</v>
      </c>
      <c r="O128" s="38">
        <v>2.4500845288381989</v>
      </c>
      <c r="P128" s="38">
        <v>4.7108666244766999</v>
      </c>
    </row>
    <row r="129" spans="1:16" hidden="1" outlineLevel="1" collapsed="1">
      <c r="A129" s="9">
        <v>44136</v>
      </c>
      <c r="B129" s="38">
        <v>5.064566796504109</v>
      </c>
      <c r="C129" s="38">
        <v>3.7151149995907407</v>
      </c>
      <c r="D129" s="38">
        <v>5.5447218011229236</v>
      </c>
      <c r="E129" s="38">
        <v>5.1738864810910989</v>
      </c>
      <c r="F129" s="38">
        <v>5.2608017230183473</v>
      </c>
      <c r="G129" s="38">
        <v>8.0117048995120204</v>
      </c>
      <c r="H129" s="38">
        <v>5.6425336760795721</v>
      </c>
      <c r="I129" s="38">
        <v>8.8865042564426791</v>
      </c>
      <c r="J129" s="38">
        <v>9.1985050548829168</v>
      </c>
      <c r="K129" s="38">
        <v>11.86946730336464</v>
      </c>
      <c r="L129" s="38">
        <v>1.1880562952412839</v>
      </c>
      <c r="M129" s="38">
        <v>6.4631471157626547E-2</v>
      </c>
      <c r="N129" s="38">
        <v>1.2286454605214434</v>
      </c>
      <c r="O129" s="38">
        <v>2.1776588730725499</v>
      </c>
      <c r="P129" s="38">
        <v>4.4728040776527607</v>
      </c>
    </row>
    <row r="130" spans="1:16" hidden="1" outlineLevel="1" collapsed="1">
      <c r="A130" s="9">
        <v>44166</v>
      </c>
      <c r="B130" s="38">
        <v>5.3837723320564415</v>
      </c>
      <c r="C130" s="38">
        <v>3.9905308850679204</v>
      </c>
      <c r="D130" s="38">
        <v>5.8052222041960428</v>
      </c>
      <c r="E130" s="38">
        <v>6.2945441497108137</v>
      </c>
      <c r="F130" s="38">
        <v>5.7410493871450141</v>
      </c>
      <c r="G130" s="38">
        <v>7.9020869507788527</v>
      </c>
      <c r="H130" s="38">
        <v>5.6368089099901688</v>
      </c>
      <c r="I130" s="38">
        <v>8.7161775845620504</v>
      </c>
      <c r="J130" s="38">
        <v>9.690300560752295</v>
      </c>
      <c r="K130" s="38">
        <v>11.689104133732801</v>
      </c>
      <c r="L130" s="38">
        <v>1.2556847329167851</v>
      </c>
      <c r="M130" s="38">
        <v>4.8836439651082038E-2</v>
      </c>
      <c r="N130" s="38">
        <v>1.2341702524619311</v>
      </c>
      <c r="O130" s="38">
        <v>2.2047664291612996</v>
      </c>
      <c r="P130" s="38">
        <v>5.3358970219118298</v>
      </c>
    </row>
    <row r="131" spans="1:16" hidden="1" outlineLevel="1" collapsed="1">
      <c r="A131" s="9">
        <v>44197</v>
      </c>
      <c r="B131" s="38">
        <v>5.5610077849835484</v>
      </c>
      <c r="C131" s="38">
        <v>4.2956412654696416</v>
      </c>
      <c r="D131" s="38">
        <v>6.0395163067319935</v>
      </c>
      <c r="E131" s="38">
        <v>5.4801051284502256</v>
      </c>
      <c r="F131" s="38">
        <v>6.0257875838718746</v>
      </c>
      <c r="G131" s="38">
        <v>7.850095149763086</v>
      </c>
      <c r="H131" s="38">
        <v>5.7479769481922833</v>
      </c>
      <c r="I131" s="38">
        <v>8.5636363987971542</v>
      </c>
      <c r="J131" s="38">
        <v>9.0884271581154206</v>
      </c>
      <c r="K131" s="38">
        <v>11.543106977191799</v>
      </c>
      <c r="L131" s="38">
        <v>1.1721581155772762</v>
      </c>
      <c r="M131" s="38">
        <v>6.602571135094043E-2</v>
      </c>
      <c r="N131" s="38">
        <v>1.1153529831325333</v>
      </c>
      <c r="O131" s="38">
        <v>2.2618055273858548</v>
      </c>
      <c r="P131" s="38">
        <v>4.4738719722808726</v>
      </c>
    </row>
    <row r="132" spans="1:16" hidden="1" outlineLevel="1" collapsed="1">
      <c r="A132" s="9">
        <v>44228</v>
      </c>
      <c r="B132" s="38">
        <v>5.2300344435123671</v>
      </c>
      <c r="C132" s="38">
        <v>3.8881338427478798</v>
      </c>
      <c r="D132" s="38">
        <v>5.7330666167527902</v>
      </c>
      <c r="E132" s="38">
        <v>5.2341601239495672</v>
      </c>
      <c r="F132" s="38">
        <v>5.8035889930092477</v>
      </c>
      <c r="G132" s="38">
        <v>7.6076321663050264</v>
      </c>
      <c r="H132" s="38">
        <v>5.3248171216348146</v>
      </c>
      <c r="I132" s="38">
        <v>8.4291173728510298</v>
      </c>
      <c r="J132" s="38">
        <v>8.9561702608022795</v>
      </c>
      <c r="K132" s="38">
        <v>12.1263833340688</v>
      </c>
      <c r="L132" s="38">
        <v>1.1189812336405824</v>
      </c>
      <c r="M132" s="38">
        <v>3.5089888638974553E-2</v>
      </c>
      <c r="N132" s="38">
        <v>1.0487844227277234</v>
      </c>
      <c r="O132" s="38">
        <v>2.0675795371002654</v>
      </c>
      <c r="P132" s="38">
        <v>5.0069221943487152</v>
      </c>
    </row>
    <row r="133" spans="1:16" hidden="1" outlineLevel="1" collapsed="1">
      <c r="A133" s="9">
        <v>44256</v>
      </c>
      <c r="B133" s="38">
        <v>4.7741763867353013</v>
      </c>
      <c r="C133" s="38">
        <v>3.680077813214147</v>
      </c>
      <c r="D133" s="38">
        <v>5.2071374724185331</v>
      </c>
      <c r="E133" s="38">
        <v>5.5977220705577331</v>
      </c>
      <c r="F133" s="38">
        <v>4.4956001033566597</v>
      </c>
      <c r="G133" s="38">
        <v>6.987362465284793</v>
      </c>
      <c r="H133" s="38">
        <v>5.0778059194133567</v>
      </c>
      <c r="I133" s="38">
        <v>7.8524156634647593</v>
      </c>
      <c r="J133" s="38">
        <v>8.6253717272150929</v>
      </c>
      <c r="K133" s="38">
        <v>11.571567023005628</v>
      </c>
      <c r="L133" s="38">
        <v>0.77570799796970735</v>
      </c>
      <c r="M133" s="38">
        <v>5.3763250835729609E-2</v>
      </c>
      <c r="N133" s="38">
        <v>0.70867333784510267</v>
      </c>
      <c r="O133" s="38">
        <v>1.8025734278135608</v>
      </c>
      <c r="P133" s="38">
        <v>3.9528990697776996</v>
      </c>
    </row>
    <row r="134" spans="1:16" hidden="1" outlineLevel="1" collapsed="1">
      <c r="A134" s="9">
        <v>44287</v>
      </c>
      <c r="B134" s="38">
        <v>4.5973423643210394</v>
      </c>
      <c r="C134" s="38">
        <v>3.6540935769277536</v>
      </c>
      <c r="D134" s="38">
        <v>5.2256500477033798</v>
      </c>
      <c r="E134" s="38">
        <v>4.5374625729528537</v>
      </c>
      <c r="F134" s="38">
        <v>4.5078493166277225</v>
      </c>
      <c r="G134" s="38">
        <v>6.7301582120888224</v>
      </c>
      <c r="H134" s="38">
        <v>5.1500064123162366</v>
      </c>
      <c r="I134" s="38">
        <v>7.6326644662572809</v>
      </c>
      <c r="J134" s="38">
        <v>8.5139457355928521</v>
      </c>
      <c r="K134" s="38">
        <v>9.0956699738449664</v>
      </c>
      <c r="L134" s="38">
        <v>0.85637760505856231</v>
      </c>
      <c r="M134" s="38">
        <v>0.12956846780388587</v>
      </c>
      <c r="N134" s="38">
        <v>0.70998593360551976</v>
      </c>
      <c r="O134" s="38">
        <v>1.7707767939840617</v>
      </c>
      <c r="P134" s="38">
        <v>3.9660318318887025</v>
      </c>
    </row>
    <row r="135" spans="1:16" hidden="1" outlineLevel="1" collapsed="1">
      <c r="A135" s="9">
        <v>44317</v>
      </c>
      <c r="B135" s="38">
        <v>4.8694252841550005</v>
      </c>
      <c r="C135" s="38">
        <v>3.7668423068149877</v>
      </c>
      <c r="D135" s="38">
        <v>5.2318350198995605</v>
      </c>
      <c r="E135" s="38">
        <v>5.6539859497790461</v>
      </c>
      <c r="F135" s="38">
        <v>5.3137794803329816</v>
      </c>
      <c r="G135" s="38">
        <v>6.9009298795224181</v>
      </c>
      <c r="H135" s="38">
        <v>5.039210075638656</v>
      </c>
      <c r="I135" s="38">
        <v>7.577597703055206</v>
      </c>
      <c r="J135" s="38">
        <v>8.6022996101506468</v>
      </c>
      <c r="K135" s="38">
        <v>11.360266324231178</v>
      </c>
      <c r="L135" s="38">
        <v>0.57507154848232933</v>
      </c>
      <c r="M135" s="38">
        <v>1.7658804707964857E-2</v>
      </c>
      <c r="N135" s="38">
        <v>0.58804326032335241</v>
      </c>
      <c r="O135" s="38">
        <v>1.3474554399286431</v>
      </c>
      <c r="P135" s="38">
        <v>3.2560002785630511</v>
      </c>
    </row>
    <row r="136" spans="1:16" hidden="1" outlineLevel="1" collapsed="1">
      <c r="A136" s="9">
        <v>44348</v>
      </c>
      <c r="B136" s="38">
        <v>5.0722365862480121</v>
      </c>
      <c r="C136" s="38">
        <v>4.11657734592578</v>
      </c>
      <c r="D136" s="38">
        <v>5.2913981942588926</v>
      </c>
      <c r="E136" s="38">
        <v>6.035275440655651</v>
      </c>
      <c r="F136" s="38">
        <v>4.7253539240029649</v>
      </c>
      <c r="G136" s="38">
        <v>6.9565829580048861</v>
      </c>
      <c r="H136" s="38">
        <v>5.1582216694903078</v>
      </c>
      <c r="I136" s="38">
        <v>7.4764188913080547</v>
      </c>
      <c r="J136" s="38">
        <v>8.850591534443625</v>
      </c>
      <c r="K136" s="38">
        <v>11.524521908481026</v>
      </c>
      <c r="L136" s="38">
        <v>0.73194951705814137</v>
      </c>
      <c r="M136" s="38">
        <v>3.4290083269216266E-2</v>
      </c>
      <c r="N136" s="38">
        <v>0.61630288833065527</v>
      </c>
      <c r="O136" s="38">
        <v>1.1393484338692894</v>
      </c>
      <c r="P136" s="38">
        <v>4.0290711582187226</v>
      </c>
    </row>
    <row r="137" spans="1:16" hidden="1" outlineLevel="1" collapsed="1">
      <c r="A137" s="9">
        <v>44378</v>
      </c>
      <c r="B137" s="38">
        <v>4.8227980384895979</v>
      </c>
      <c r="C137" s="38">
        <v>3.9348065870458764</v>
      </c>
      <c r="D137" s="38">
        <v>5.0156048979849777</v>
      </c>
      <c r="E137" s="38">
        <v>6.2387978656030487</v>
      </c>
      <c r="F137" s="38">
        <v>4.6500198320449213</v>
      </c>
      <c r="G137" s="38">
        <v>6.783176890966919</v>
      </c>
      <c r="H137" s="38">
        <v>5.0920919005071212</v>
      </c>
      <c r="I137" s="38">
        <v>7.3702180118111311</v>
      </c>
      <c r="J137" s="38">
        <v>8.8908502043707234</v>
      </c>
      <c r="K137" s="38">
        <v>11.39358172556094</v>
      </c>
      <c r="L137" s="38">
        <v>0.61384193982892887</v>
      </c>
      <c r="M137" s="38">
        <v>7.9800617144179659E-2</v>
      </c>
      <c r="N137" s="38">
        <v>0.58900430167633966</v>
      </c>
      <c r="O137" s="38">
        <v>1.1358918852509772</v>
      </c>
      <c r="P137" s="38">
        <v>3.7733230844713734</v>
      </c>
    </row>
    <row r="138" spans="1:16" hidden="1" outlineLevel="1" collapsed="1">
      <c r="A138" s="9">
        <v>44409</v>
      </c>
      <c r="B138" s="38">
        <v>4.6483152051536321</v>
      </c>
      <c r="C138" s="38">
        <v>3.7386765358164396</v>
      </c>
      <c r="D138" s="38">
        <v>4.9483633068473027</v>
      </c>
      <c r="E138" s="38">
        <v>5.506588499524292</v>
      </c>
      <c r="F138" s="38">
        <v>4.2422791205288615</v>
      </c>
      <c r="G138" s="38">
        <v>6.7985980985471457</v>
      </c>
      <c r="H138" s="38">
        <v>5.0939131573540193</v>
      </c>
      <c r="I138" s="38">
        <v>7.4056104891557668</v>
      </c>
      <c r="J138" s="38">
        <v>9.0494871159158983</v>
      </c>
      <c r="K138" s="38">
        <v>11.46365600471305</v>
      </c>
      <c r="L138" s="38">
        <v>0.60050554304415682</v>
      </c>
      <c r="M138" s="38">
        <v>2.5066260787305755E-2</v>
      </c>
      <c r="N138" s="38">
        <v>0.53459909729360322</v>
      </c>
      <c r="O138" s="38">
        <v>1.3611550311581895</v>
      </c>
      <c r="P138" s="38">
        <v>3.3776652877993718</v>
      </c>
    </row>
    <row r="139" spans="1:16" hidden="1" outlineLevel="1" collapsed="1">
      <c r="A139" s="9">
        <v>44440</v>
      </c>
      <c r="B139" s="38">
        <v>4.7454270300222472</v>
      </c>
      <c r="C139" s="38">
        <v>3.5373505180899047</v>
      </c>
      <c r="D139" s="38">
        <v>5.086827282861047</v>
      </c>
      <c r="E139" s="38">
        <v>6.5954204901302846</v>
      </c>
      <c r="F139" s="38">
        <v>5.531615615495789</v>
      </c>
      <c r="G139" s="38">
        <v>6.791021432666799</v>
      </c>
      <c r="H139" s="38">
        <v>4.8293199799394868</v>
      </c>
      <c r="I139" s="38">
        <v>7.5412643873514478</v>
      </c>
      <c r="J139" s="38">
        <v>9.1816190654564185</v>
      </c>
      <c r="K139" s="38">
        <v>11.92906350714248</v>
      </c>
      <c r="L139" s="38">
        <v>0.46863018578377769</v>
      </c>
      <c r="M139" s="38">
        <v>3.3944172706441282E-2</v>
      </c>
      <c r="N139" s="38">
        <v>0.46759234297142593</v>
      </c>
      <c r="O139" s="38">
        <v>1.2296601209783096</v>
      </c>
      <c r="P139" s="38">
        <v>3.2307099982127419</v>
      </c>
    </row>
    <row r="140" spans="1:16" hidden="1" outlineLevel="1" collapsed="1">
      <c r="A140" s="9">
        <v>44470</v>
      </c>
      <c r="B140" s="38">
        <v>4.953496537321433</v>
      </c>
      <c r="C140" s="38">
        <v>3.8544844271424923</v>
      </c>
      <c r="D140" s="38">
        <v>5.2833998728578484</v>
      </c>
      <c r="E140" s="38">
        <v>6.9056068699918045</v>
      </c>
      <c r="F140" s="38">
        <v>5.1634513952818741</v>
      </c>
      <c r="G140" s="38">
        <v>6.8512304711574075</v>
      </c>
      <c r="H140" s="38">
        <v>5.0817193687595408</v>
      </c>
      <c r="I140" s="38">
        <v>7.6148493902687884</v>
      </c>
      <c r="J140" s="38">
        <v>9.1558537072927333</v>
      </c>
      <c r="K140" s="38">
        <v>11.93129043130639</v>
      </c>
      <c r="L140" s="38">
        <v>0.51282106168121122</v>
      </c>
      <c r="M140" s="38">
        <v>8.8857565869221763E-2</v>
      </c>
      <c r="N140" s="38">
        <v>0.47330363495636291</v>
      </c>
      <c r="O140" s="38">
        <v>1.2904109146513285</v>
      </c>
      <c r="P140" s="38">
        <v>3.980101455604776</v>
      </c>
    </row>
    <row r="141" spans="1:16" hidden="1" outlineLevel="1" collapsed="1">
      <c r="A141" s="9">
        <v>44501</v>
      </c>
      <c r="B141" s="38">
        <v>5.0977305673935058</v>
      </c>
      <c r="C141" s="38">
        <v>3.8521185016397146</v>
      </c>
      <c r="D141" s="38">
        <v>5.4488272125299195</v>
      </c>
      <c r="E141" s="38">
        <v>6.8560301753368948</v>
      </c>
      <c r="F141" s="38">
        <v>2.7754425609117241</v>
      </c>
      <c r="G141" s="38">
        <v>7.0252123000781932</v>
      </c>
      <c r="H141" s="38">
        <v>4.9532573997863993</v>
      </c>
      <c r="I141" s="38">
        <v>7.6773592833231445</v>
      </c>
      <c r="J141" s="38">
        <v>9.6219899569498217</v>
      </c>
      <c r="K141" s="38">
        <v>11.84338184454432</v>
      </c>
      <c r="L141" s="38">
        <v>0.66704567099050849</v>
      </c>
      <c r="M141" s="38">
        <v>4.6940432973271572E-2</v>
      </c>
      <c r="N141" s="38">
        <v>0.49919309227701986</v>
      </c>
      <c r="O141" s="38">
        <v>1.5210275491381795</v>
      </c>
      <c r="P141" s="38">
        <v>2.3465619098883508</v>
      </c>
    </row>
    <row r="142" spans="1:16" hidden="1" outlineLevel="1" collapsed="1">
      <c r="A142" s="9">
        <v>44531</v>
      </c>
      <c r="B142" s="38">
        <v>5.2811354636363577</v>
      </c>
      <c r="C142" s="38">
        <v>3.8163938213738717</v>
      </c>
      <c r="D142" s="38">
        <v>5.4372670332785553</v>
      </c>
      <c r="E142" s="38">
        <v>8.4803383942396042</v>
      </c>
      <c r="F142" s="38">
        <v>4.5979790117131838</v>
      </c>
      <c r="G142" s="38">
        <v>6.9356287287256251</v>
      </c>
      <c r="H142" s="38">
        <v>4.579711041636866</v>
      </c>
      <c r="I142" s="38">
        <v>7.7950332565031006</v>
      </c>
      <c r="J142" s="38">
        <v>10.167497015053213</v>
      </c>
      <c r="K142" s="38">
        <v>11.456022900344088</v>
      </c>
      <c r="L142" s="38">
        <v>0.65403137522650712</v>
      </c>
      <c r="M142" s="38">
        <v>3.1186858980753129E-2</v>
      </c>
      <c r="N142" s="38">
        <v>0.57117317474577634</v>
      </c>
      <c r="O142" s="38">
        <v>1.3325260063233606</v>
      </c>
      <c r="P142" s="38">
        <v>3.9150917580586078</v>
      </c>
    </row>
    <row r="143" spans="1:16" hidden="1" outlineLevel="1" collapsed="1">
      <c r="A143" s="9">
        <v>44562</v>
      </c>
      <c r="B143" s="38">
        <v>5.3276445033551187</v>
      </c>
      <c r="C143" s="38">
        <v>3.5950771808789868</v>
      </c>
      <c r="D143" s="38">
        <v>5.5828786692386947</v>
      </c>
      <c r="E143" s="38">
        <v>8.4567340817954442</v>
      </c>
      <c r="F143" s="38">
        <v>9.0718910968614761</v>
      </c>
      <c r="G143" s="38">
        <v>7.1266078957663082</v>
      </c>
      <c r="H143" s="38">
        <v>4.6105181262480279</v>
      </c>
      <c r="I143" s="38">
        <v>7.8851698849089171</v>
      </c>
      <c r="J143" s="38">
        <v>10.494216847308016</v>
      </c>
      <c r="K143" s="38">
        <v>12.123411118442085</v>
      </c>
      <c r="L143" s="38">
        <v>0.501732973582113</v>
      </c>
      <c r="M143" s="38">
        <v>3.0091571696032771E-2</v>
      </c>
      <c r="N143" s="38">
        <v>0.50078088669268284</v>
      </c>
      <c r="O143" s="38">
        <v>1.3971433105730189</v>
      </c>
      <c r="P143" s="38">
        <v>3.7200774551899838</v>
      </c>
    </row>
    <row r="144" spans="1:16" hidden="1" outlineLevel="1" collapsed="1">
      <c r="A144" s="9">
        <v>44593</v>
      </c>
      <c r="B144" s="38">
        <v>5.1237647744329724</v>
      </c>
      <c r="C144" s="38">
        <v>3.8670846186555892</v>
      </c>
      <c r="D144" s="38">
        <v>5.7624066843770292</v>
      </c>
      <c r="E144" s="38">
        <v>7.6396266177755834</v>
      </c>
      <c r="F144" s="38">
        <v>9.6376267922947925</v>
      </c>
      <c r="G144" s="38">
        <v>6.7141427805040621</v>
      </c>
      <c r="H144" s="38">
        <v>4.8996738694013491</v>
      </c>
      <c r="I144" s="38">
        <v>7.8588106886366331</v>
      </c>
      <c r="J144" s="38">
        <v>10.64148501004423</v>
      </c>
      <c r="K144" s="38">
        <v>11.780305100366169</v>
      </c>
      <c r="L144" s="38">
        <v>0.57772486131480894</v>
      </c>
      <c r="M144" s="38">
        <v>2.3491605515428157E-2</v>
      </c>
      <c r="N144" s="38">
        <v>0.6765670225751127</v>
      </c>
      <c r="O144" s="38">
        <v>1.5375919291301823</v>
      </c>
      <c r="P144" s="38">
        <v>4.2316747932933714</v>
      </c>
    </row>
    <row r="145" spans="1:16" hidden="1" outlineLevel="1" collapsed="1">
      <c r="A145" s="9">
        <v>44621</v>
      </c>
      <c r="B145" s="38">
        <v>5.502926533873822</v>
      </c>
      <c r="C145" s="38">
        <v>3.9803773432098652</v>
      </c>
      <c r="D145" s="38">
        <v>6.5727307512610968</v>
      </c>
      <c r="E145" s="38">
        <v>7.060752557650769</v>
      </c>
      <c r="F145" s="38">
        <v>11.122708352420061</v>
      </c>
      <c r="G145" s="38">
        <v>6.805716267788072</v>
      </c>
      <c r="H145" s="38">
        <v>4.6885710234980174</v>
      </c>
      <c r="I145" s="38">
        <v>8.420848145308593</v>
      </c>
      <c r="J145" s="38">
        <v>10.282302731659808</v>
      </c>
      <c r="K145" s="38">
        <v>12.581466550378888</v>
      </c>
      <c r="L145" s="38">
        <v>0.54687343416583656</v>
      </c>
      <c r="M145" s="38">
        <v>1.5261203536230308E-2</v>
      </c>
      <c r="N145" s="38">
        <v>0.64033618873796516</v>
      </c>
      <c r="O145" s="38">
        <v>1.4907020152849291</v>
      </c>
      <c r="P145" s="38" t="s">
        <v>271</v>
      </c>
    </row>
    <row r="146" spans="1:16" hidden="1" outlineLevel="1" collapsed="1">
      <c r="A146" s="9">
        <v>44652</v>
      </c>
      <c r="B146" s="38">
        <v>4.5948828360403997</v>
      </c>
      <c r="C146" s="38">
        <v>3.3394620292456323</v>
      </c>
      <c r="D146" s="38">
        <v>5.1286228136995096</v>
      </c>
      <c r="E146" s="38">
        <v>7.6014513828484569</v>
      </c>
      <c r="F146" s="38">
        <v>10.996114468554996</v>
      </c>
      <c r="G146" s="38">
        <v>5.6881792741380117</v>
      </c>
      <c r="H146" s="38">
        <v>3.8870741131070679</v>
      </c>
      <c r="I146" s="38">
        <v>6.7444398784591062</v>
      </c>
      <c r="J146" s="38">
        <v>9.7486804608188926</v>
      </c>
      <c r="K146" s="38">
        <v>12.96491370935485</v>
      </c>
      <c r="L146" s="38">
        <v>0.61697177154308736</v>
      </c>
      <c r="M146" s="38">
        <v>1.6677028592998282E-2</v>
      </c>
      <c r="N146" s="38">
        <v>0.70720514151602443</v>
      </c>
      <c r="O146" s="38">
        <v>1.6698830219698269</v>
      </c>
      <c r="P146" s="38" t="s">
        <v>271</v>
      </c>
    </row>
    <row r="147" spans="1:16" hidden="1" outlineLevel="1" collapsed="1">
      <c r="A147" s="9">
        <v>44682</v>
      </c>
      <c r="B147" s="38">
        <v>4.4680943776211546</v>
      </c>
      <c r="C147" s="38">
        <v>2.6289516954001306</v>
      </c>
      <c r="D147" s="38">
        <v>4.9624609007892264</v>
      </c>
      <c r="E147" s="38">
        <v>8.0658413285015165</v>
      </c>
      <c r="F147" s="38">
        <v>10.803529782411605</v>
      </c>
      <c r="G147" s="38">
        <v>5.3806458803646553</v>
      </c>
      <c r="H147" s="38">
        <v>2.8895812520588953</v>
      </c>
      <c r="I147" s="38">
        <v>6.3639229383424105</v>
      </c>
      <c r="J147" s="38">
        <v>9.3822505422915992</v>
      </c>
      <c r="K147" s="38">
        <v>12.156325349603904</v>
      </c>
      <c r="L147" s="38">
        <v>0.63284677763238761</v>
      </c>
      <c r="M147" s="38">
        <v>3.4880689667026864E-2</v>
      </c>
      <c r="N147" s="38">
        <v>0.68035582340631018</v>
      </c>
      <c r="O147" s="38">
        <v>1.3154601248180298</v>
      </c>
      <c r="P147" s="38">
        <v>3.7630052952452786</v>
      </c>
    </row>
    <row r="148" spans="1:16" hidden="1" outlineLevel="1" collapsed="1">
      <c r="A148" s="9">
        <v>44713</v>
      </c>
      <c r="B148" s="38">
        <v>5.4745119779705051</v>
      </c>
      <c r="C148" s="38">
        <v>2.8039282293000882</v>
      </c>
      <c r="D148" s="38">
        <v>6.5829664537111992</v>
      </c>
      <c r="E148" s="38">
        <v>7.7885450373101701</v>
      </c>
      <c r="F148" s="38">
        <v>6.5722137406361654</v>
      </c>
      <c r="G148" s="38">
        <v>6.6317777431839149</v>
      </c>
      <c r="H148" s="38">
        <v>3.0775721387893622</v>
      </c>
      <c r="I148" s="38">
        <v>8.4235087194156453</v>
      </c>
      <c r="J148" s="38">
        <v>10.541888436627303</v>
      </c>
      <c r="K148" s="38">
        <v>12.4064469699402</v>
      </c>
      <c r="L148" s="38">
        <v>0.93659465836364153</v>
      </c>
      <c r="M148" s="38">
        <v>1.4167468971511199E-2</v>
      </c>
      <c r="N148" s="38">
        <v>0.98676189229767997</v>
      </c>
      <c r="O148" s="38">
        <v>1.7609093850467672</v>
      </c>
      <c r="P148" s="38">
        <v>2.1576357995323363</v>
      </c>
    </row>
    <row r="149" spans="1:16" hidden="1" outlineLevel="1" collapsed="1">
      <c r="A149" s="9">
        <v>44743</v>
      </c>
      <c r="B149" s="38">
        <v>6.6025659091753814</v>
      </c>
      <c r="C149" s="38">
        <v>3.0723704152784683</v>
      </c>
      <c r="D149" s="38">
        <v>8.101975505996089</v>
      </c>
      <c r="E149" s="38">
        <v>6.93478208009462</v>
      </c>
      <c r="F149" s="38">
        <v>6.4755682048059979</v>
      </c>
      <c r="G149" s="38">
        <v>8.2966750238962348</v>
      </c>
      <c r="H149" s="38">
        <v>3.5683182230875978</v>
      </c>
      <c r="I149" s="38">
        <v>10.484537962567915</v>
      </c>
      <c r="J149" s="38">
        <v>10.468628996924773</v>
      </c>
      <c r="K149" s="38">
        <v>10.14362145896748</v>
      </c>
      <c r="L149" s="38">
        <v>1.0022370144892405</v>
      </c>
      <c r="M149" s="38">
        <v>2.5004685587349453E-2</v>
      </c>
      <c r="N149" s="38">
        <v>1.0062651139783103</v>
      </c>
      <c r="O149" s="38">
        <v>2.1744264369911228</v>
      </c>
      <c r="P149" s="38" t="s">
        <v>271</v>
      </c>
    </row>
    <row r="150" spans="1:16" hidden="1" outlineLevel="1" collapsed="1">
      <c r="A150" s="9">
        <v>44774</v>
      </c>
      <c r="B150" s="38">
        <v>5.1782724193774348</v>
      </c>
      <c r="C150" s="38">
        <v>2.7359038818524848</v>
      </c>
      <c r="D150" s="38">
        <v>5.9315346654630385</v>
      </c>
      <c r="E150" s="38">
        <v>7.2400043568850823</v>
      </c>
      <c r="F150" s="38">
        <v>6.5075917807166732</v>
      </c>
      <c r="G150" s="38">
        <v>7.8051822416800096</v>
      </c>
      <c r="H150" s="38">
        <v>3.236307650809791</v>
      </c>
      <c r="I150" s="38">
        <v>10.282709449319817</v>
      </c>
      <c r="J150" s="38">
        <v>12.898717587208047</v>
      </c>
      <c r="K150" s="38">
        <v>12.448947937467471</v>
      </c>
      <c r="L150" s="38">
        <v>1.0296756617376117</v>
      </c>
      <c r="M150" s="38">
        <v>5.8221397696912792E-2</v>
      </c>
      <c r="N150" s="38">
        <v>0.88526398963064812</v>
      </c>
      <c r="O150" s="38">
        <v>2.5087652443046724</v>
      </c>
      <c r="P150" s="38" t="s">
        <v>271</v>
      </c>
    </row>
    <row r="151" spans="1:16" hidden="1" outlineLevel="1" collapsed="1">
      <c r="A151" s="9">
        <v>44805</v>
      </c>
      <c r="B151" s="38">
        <v>5.7582779254605381</v>
      </c>
      <c r="C151" s="38">
        <v>2.8307849810580126</v>
      </c>
      <c r="D151" s="38">
        <v>6.5028690007651875</v>
      </c>
      <c r="E151" s="38">
        <v>8.7656948470321119</v>
      </c>
      <c r="F151" s="38">
        <v>6.9347128267475826</v>
      </c>
      <c r="G151" s="38">
        <v>8.8178639312568823</v>
      </c>
      <c r="H151" s="38">
        <v>3.3470471451496535</v>
      </c>
      <c r="I151" s="38">
        <v>11.407598946851</v>
      </c>
      <c r="J151" s="38">
        <v>13.742666794010397</v>
      </c>
      <c r="K151" s="38">
        <v>12.774242276349744</v>
      </c>
      <c r="L151" s="38">
        <v>0.98068700909840867</v>
      </c>
      <c r="M151" s="38">
        <v>5.8342637425758903E-2</v>
      </c>
      <c r="N151" s="38">
        <v>0.89207488264738211</v>
      </c>
      <c r="O151" s="38">
        <v>2.5415817725459648</v>
      </c>
      <c r="P151" s="38">
        <v>5.3081067930533816</v>
      </c>
    </row>
    <row r="152" spans="1:16" hidden="1" outlineLevel="1" collapsed="1">
      <c r="A152" s="9">
        <v>44835</v>
      </c>
      <c r="B152" s="38">
        <v>5.3514857141988319</v>
      </c>
      <c r="C152" s="38">
        <v>2.7528386823649011</v>
      </c>
      <c r="D152" s="38">
        <v>5.9887677712016192</v>
      </c>
      <c r="E152" s="38">
        <v>9.8963454351255375</v>
      </c>
      <c r="F152" s="38">
        <v>6.4625873091556576</v>
      </c>
      <c r="G152" s="38">
        <v>8.6832340152183747</v>
      </c>
      <c r="H152" s="38">
        <v>3.3642441531159912</v>
      </c>
      <c r="I152" s="38">
        <v>11.656637231605753</v>
      </c>
      <c r="J152" s="38">
        <v>14.244805496588461</v>
      </c>
      <c r="K152" s="38">
        <v>11.877986191470956</v>
      </c>
      <c r="L152" s="38">
        <v>0.84217047142095836</v>
      </c>
      <c r="M152" s="38">
        <v>0.11101288495356909</v>
      </c>
      <c r="N152" s="38">
        <v>0.83433710465947575</v>
      </c>
      <c r="O152" s="38">
        <v>2.0148582586068393</v>
      </c>
      <c r="P152" s="38">
        <v>5.3456516082701713</v>
      </c>
    </row>
    <row r="153" spans="1:16" hidden="1" outlineLevel="1" collapsed="1">
      <c r="A153" s="9">
        <v>44866</v>
      </c>
      <c r="B153" s="38">
        <v>5.9943192457478478</v>
      </c>
      <c r="C153" s="38">
        <v>2.7910150927857527</v>
      </c>
      <c r="D153" s="38">
        <v>6.5197900871457195</v>
      </c>
      <c r="E153" s="38">
        <v>12.277989475950875</v>
      </c>
      <c r="F153" s="38">
        <v>6.9600107855468138</v>
      </c>
      <c r="G153" s="38">
        <v>9.4043193495780066</v>
      </c>
      <c r="H153" s="38">
        <v>3.2639197863467801</v>
      </c>
      <c r="I153" s="38">
        <v>12.227469956443668</v>
      </c>
      <c r="J153" s="38">
        <v>14.913309019691411</v>
      </c>
      <c r="K153" s="38">
        <v>10.991380573924761</v>
      </c>
      <c r="L153" s="38">
        <v>0.84229696186460434</v>
      </c>
      <c r="M153" s="38">
        <v>0.10324564451201002</v>
      </c>
      <c r="N153" s="38">
        <v>0.80442753395312994</v>
      </c>
      <c r="O153" s="38">
        <v>2.958331723340863</v>
      </c>
      <c r="P153" s="38">
        <v>5.5098404498364193</v>
      </c>
    </row>
    <row r="154" spans="1:16" hidden="1" outlineLevel="1" collapsed="1">
      <c r="A154" s="9">
        <v>44896</v>
      </c>
      <c r="B154" s="38">
        <v>6.412507590374994</v>
      </c>
      <c r="C154" s="38">
        <v>2.9407598414018379</v>
      </c>
      <c r="D154" s="38">
        <v>7.0115483769325015</v>
      </c>
      <c r="E154" s="38">
        <v>11.483839732210443</v>
      </c>
      <c r="F154" s="38">
        <v>7.9175103584746784</v>
      </c>
      <c r="G154" s="38">
        <v>10.021380595395103</v>
      </c>
      <c r="H154" s="38">
        <v>3.462212707236783</v>
      </c>
      <c r="I154" s="38">
        <v>12.864592702533555</v>
      </c>
      <c r="J154" s="38">
        <v>15.3703248076535</v>
      </c>
      <c r="K154" s="38">
        <v>14.083958109506801</v>
      </c>
      <c r="L154" s="38">
        <v>0.84662035155711057</v>
      </c>
      <c r="M154" s="38">
        <v>5.141943115261273E-2</v>
      </c>
      <c r="N154" s="38">
        <v>0.81897725599498861</v>
      </c>
      <c r="O154" s="38">
        <v>1.9618661648241205</v>
      </c>
      <c r="P154" s="38">
        <v>5.006678390968923</v>
      </c>
    </row>
    <row r="155" spans="1:16" hidden="1" outlineLevel="1" collapsed="1">
      <c r="A155" s="9">
        <v>44927</v>
      </c>
      <c r="B155" s="38">
        <v>5.8065526604348499</v>
      </c>
      <c r="C155" s="38">
        <v>2.8489238853355436</v>
      </c>
      <c r="D155" s="38">
        <v>6.1062636125604621</v>
      </c>
      <c r="E155" s="38">
        <v>12.221575443845186</v>
      </c>
      <c r="F155" s="38">
        <v>10.990119311805687</v>
      </c>
      <c r="G155" s="38">
        <v>9.8265593075969306</v>
      </c>
      <c r="H155" s="38">
        <v>3.2878093473810459</v>
      </c>
      <c r="I155" s="38">
        <v>12.787910865771414</v>
      </c>
      <c r="J155" s="38">
        <v>15.33073103802958</v>
      </c>
      <c r="K155" s="38">
        <v>15.509155346522727</v>
      </c>
      <c r="L155" s="38">
        <v>0.74209727251673219</v>
      </c>
      <c r="M155" s="38">
        <v>9.237761687623039E-2</v>
      </c>
      <c r="N155" s="38">
        <v>0.72638936530920717</v>
      </c>
      <c r="O155" s="38">
        <v>1.942314954237083</v>
      </c>
      <c r="P155" s="38" t="s">
        <v>271</v>
      </c>
    </row>
    <row r="156" spans="1:16" collapsed="1">
      <c r="A156" s="9">
        <v>44958</v>
      </c>
      <c r="B156" s="38">
        <v>5.5605508594971962</v>
      </c>
      <c r="C156" s="38">
        <v>2.8937964516964181</v>
      </c>
      <c r="D156" s="38">
        <v>5.8637820115643917</v>
      </c>
      <c r="E156" s="38">
        <v>10.630932347637835</v>
      </c>
      <c r="F156" s="38">
        <v>6.7780464390528783</v>
      </c>
      <c r="G156" s="38">
        <v>9.8672620058626581</v>
      </c>
      <c r="H156" s="38">
        <v>3.2650328180660688</v>
      </c>
      <c r="I156" s="38">
        <v>12.883306542310901</v>
      </c>
      <c r="J156" s="38">
        <v>15.443183872958189</v>
      </c>
      <c r="K156" s="38">
        <v>14.50683107805331</v>
      </c>
      <c r="L156" s="38">
        <v>0.85471845712725281</v>
      </c>
      <c r="M156" s="38">
        <v>5.1993001595887607E-2</v>
      </c>
      <c r="N156" s="38">
        <v>0.83821489961614737</v>
      </c>
      <c r="O156" s="38">
        <v>1.8587312009238524</v>
      </c>
      <c r="P156" s="38">
        <v>2.4447365033938526</v>
      </c>
    </row>
    <row r="157" spans="1:16">
      <c r="A157" s="9">
        <v>44986</v>
      </c>
      <c r="B157" s="38">
        <v>6.4154650054788132</v>
      </c>
      <c r="C157" s="38">
        <v>2.6073521921233298</v>
      </c>
      <c r="D157" s="38">
        <v>6.920813384342611</v>
      </c>
      <c r="E157" s="38">
        <v>11.374362573523404</v>
      </c>
      <c r="F157" s="38">
        <v>8.8521791236591785</v>
      </c>
      <c r="G157" s="38">
        <v>10.40440233943405</v>
      </c>
      <c r="H157" s="38">
        <v>2.8428653373262942</v>
      </c>
      <c r="I157" s="38">
        <v>13.165970976791225</v>
      </c>
      <c r="J157" s="38">
        <v>15.477764934621586</v>
      </c>
      <c r="K157" s="38">
        <v>15.592568659296965</v>
      </c>
      <c r="L157" s="38">
        <v>0.9360551466259156</v>
      </c>
      <c r="M157" s="38">
        <v>2.9543454270825227E-2</v>
      </c>
      <c r="N157" s="38">
        <v>0.91497681527211117</v>
      </c>
      <c r="O157" s="38">
        <v>1.9029229087170083</v>
      </c>
      <c r="P157" s="38">
        <v>2.7436535588686235</v>
      </c>
    </row>
    <row r="158" spans="1:16">
      <c r="A158" s="9">
        <v>45017</v>
      </c>
      <c r="B158" s="38">
        <v>6.8335321321194655</v>
      </c>
      <c r="C158" s="38">
        <v>2.4809063560170825</v>
      </c>
      <c r="D158" s="38">
        <v>7.5255084193364468</v>
      </c>
      <c r="E158" s="38">
        <v>12.897547355620132</v>
      </c>
      <c r="F158" s="38">
        <v>10.796389415995753</v>
      </c>
      <c r="G158" s="38">
        <v>10.356346617558929</v>
      </c>
      <c r="H158" s="38">
        <v>2.6465022617253617</v>
      </c>
      <c r="I158" s="38">
        <v>13.226134465434084</v>
      </c>
      <c r="J158" s="38">
        <v>15.656999299730259</v>
      </c>
      <c r="K158" s="38">
        <v>15.937618846891869</v>
      </c>
      <c r="L158" s="38">
        <v>0.99568178424761966</v>
      </c>
      <c r="M158" s="38">
        <v>1.376476066281186E-2</v>
      </c>
      <c r="N158" s="38">
        <v>0.98324381124844529</v>
      </c>
      <c r="O158" s="38">
        <v>2.1238874728059867</v>
      </c>
      <c r="P158" s="38">
        <v>3.7463126692231561</v>
      </c>
    </row>
    <row r="159" spans="1:16">
      <c r="A159" s="9">
        <v>45047</v>
      </c>
      <c r="B159" s="38">
        <v>7.6304874485573846</v>
      </c>
      <c r="C159" s="38">
        <v>1.9794269773959958</v>
      </c>
      <c r="D159" s="38">
        <v>8.6755593378042111</v>
      </c>
      <c r="E159" s="38">
        <v>10.428979604078243</v>
      </c>
      <c r="F159" s="38">
        <v>11.161304471732459</v>
      </c>
      <c r="G159" s="38">
        <v>11.193153068486751</v>
      </c>
      <c r="H159" s="38">
        <v>2.0831206148798231</v>
      </c>
      <c r="I159" s="38">
        <v>14.116644695261829</v>
      </c>
      <c r="J159" s="38">
        <v>15.775788113945644</v>
      </c>
      <c r="K159" s="38">
        <v>15.736634813897945</v>
      </c>
      <c r="L159" s="38">
        <v>1.0369086456411609</v>
      </c>
      <c r="M159" s="38">
        <v>1.0926384472484583E-2</v>
      </c>
      <c r="N159" s="38">
        <v>1.0020473539508334</v>
      </c>
      <c r="O159" s="38">
        <v>1.7001493262072958</v>
      </c>
      <c r="P159" s="38">
        <v>5.1264825092159141</v>
      </c>
    </row>
    <row r="160" spans="1:16">
      <c r="A160" s="9">
        <v>45078</v>
      </c>
      <c r="B160" s="38">
        <v>8.0456657068443569</v>
      </c>
      <c r="C160" s="38">
        <v>1.8273192466556167</v>
      </c>
      <c r="D160" s="38">
        <v>9.3526249549745852</v>
      </c>
      <c r="E160" s="38">
        <v>11.320722877301144</v>
      </c>
      <c r="F160" s="38">
        <v>11.275307746525817</v>
      </c>
      <c r="G160" s="38">
        <v>11.241119980980663</v>
      </c>
      <c r="H160" s="38">
        <v>1.9178855120606799</v>
      </c>
      <c r="I160" s="38">
        <v>14.512703249886268</v>
      </c>
      <c r="J160" s="38">
        <v>15.705691978028362</v>
      </c>
      <c r="K160" s="38">
        <v>15.237374155161172</v>
      </c>
      <c r="L160" s="38">
        <v>1.2609997812573903</v>
      </c>
      <c r="M160" s="38">
        <v>1.4525991776150285E-2</v>
      </c>
      <c r="N160" s="38">
        <v>1.2249698438465593</v>
      </c>
      <c r="O160" s="38">
        <v>2.1814505030527584</v>
      </c>
      <c r="P160" s="38">
        <v>4.4630991858376881</v>
      </c>
    </row>
    <row r="161" spans="1:16">
      <c r="A161" s="9">
        <v>45108</v>
      </c>
      <c r="B161" s="38">
        <v>8.6810068337832629</v>
      </c>
      <c r="C161" s="38">
        <v>2.0497219689790378</v>
      </c>
      <c r="D161" s="38">
        <v>10.2212678687837</v>
      </c>
      <c r="E161" s="38">
        <v>10.593652426737933</v>
      </c>
      <c r="F161" s="38">
        <v>8.9013948729985941</v>
      </c>
      <c r="G161" s="38">
        <v>11.722897367963302</v>
      </c>
      <c r="H161" s="38">
        <v>2.141191797978788</v>
      </c>
      <c r="I161" s="38">
        <v>14.99216106321574</v>
      </c>
      <c r="J161" s="38">
        <v>15.902661878315715</v>
      </c>
      <c r="K161" s="38">
        <v>12.784791170405933</v>
      </c>
      <c r="L161" s="38">
        <v>1.2878735900412324</v>
      </c>
      <c r="M161" s="38">
        <v>1.1548284238410983E-2</v>
      </c>
      <c r="N161" s="38">
        <v>1.2050455153186173</v>
      </c>
      <c r="O161" s="38">
        <v>2.6121440769132946</v>
      </c>
      <c r="P161" s="38">
        <v>2.0481651469363538</v>
      </c>
    </row>
    <row r="162" spans="1:16">
      <c r="A162" s="9">
        <v>45139</v>
      </c>
      <c r="B162" s="38">
        <v>8.2880985379779712</v>
      </c>
      <c r="C162" s="38">
        <v>1.7975853203728114</v>
      </c>
      <c r="D162" s="38">
        <v>9.651652140931084</v>
      </c>
      <c r="E162" s="38">
        <v>10.098814518360232</v>
      </c>
      <c r="F162" s="38">
        <v>12.299913967541158</v>
      </c>
      <c r="G162" s="38">
        <v>11.434415678231623</v>
      </c>
      <c r="H162" s="38">
        <v>1.9920190639889614</v>
      </c>
      <c r="I162" s="38">
        <v>14.175560377459075</v>
      </c>
      <c r="J162" s="38">
        <v>16.393649893819802</v>
      </c>
      <c r="K162" s="38">
        <v>15.49565094560335</v>
      </c>
      <c r="L162" s="38">
        <v>1.3887227793202703</v>
      </c>
      <c r="M162" s="38">
        <v>1.0356600133556458E-2</v>
      </c>
      <c r="N162" s="38">
        <v>1.3509202086783505</v>
      </c>
      <c r="O162" s="38">
        <v>2.4924973561667669</v>
      </c>
      <c r="P162" s="38">
        <v>5.2289353880792788</v>
      </c>
    </row>
    <row r="163" spans="1:16">
      <c r="A163" s="9">
        <v>45170</v>
      </c>
      <c r="B163" s="38">
        <v>7.91826554393087</v>
      </c>
      <c r="C163" s="38">
        <v>1.583702667165495</v>
      </c>
      <c r="D163" s="38">
        <v>9.2555133871900921</v>
      </c>
      <c r="E163" s="38">
        <v>9.2653862893251997</v>
      </c>
      <c r="F163" s="38">
        <v>9.3518094977236306</v>
      </c>
      <c r="G163" s="38">
        <v>11.057754739835147</v>
      </c>
      <c r="H163" s="38">
        <v>1.8141928643999818</v>
      </c>
      <c r="I163" s="38">
        <v>13.612404215745778</v>
      </c>
      <c r="J163" s="38">
        <v>15.748121416222547</v>
      </c>
      <c r="K163" s="38">
        <v>14.992691139954779</v>
      </c>
      <c r="L163" s="38">
        <v>1.3441734724610581</v>
      </c>
      <c r="M163" s="38">
        <v>9.9230598388594955E-3</v>
      </c>
      <c r="N163" s="38">
        <v>1.3176542014770718</v>
      </c>
      <c r="O163" s="38">
        <v>2.3835971946776664</v>
      </c>
      <c r="P163" s="38">
        <v>4.9367528253380693</v>
      </c>
    </row>
    <row r="164" spans="1:16">
      <c r="A164" s="9">
        <v>45200</v>
      </c>
      <c r="B164" s="38">
        <v>7.7037127534604979</v>
      </c>
      <c r="C164" s="38">
        <v>1.4942760763724192</v>
      </c>
      <c r="D164" s="38">
        <v>9.1139606144224725</v>
      </c>
      <c r="E164" s="38">
        <v>10.12106579352051</v>
      </c>
      <c r="F164" s="38">
        <v>10.835270267833261</v>
      </c>
      <c r="G164" s="38">
        <v>10.674500677475667</v>
      </c>
      <c r="H164" s="38">
        <v>1.8257274980880378</v>
      </c>
      <c r="I164" s="38">
        <v>13.146857017866859</v>
      </c>
      <c r="J164" s="38">
        <v>15.468619971049161</v>
      </c>
      <c r="K164" s="38">
        <v>15.080168218358079</v>
      </c>
      <c r="L164" s="38">
        <v>1.0935745053533268</v>
      </c>
      <c r="M164" s="38">
        <v>1.4243923434949056E-2</v>
      </c>
      <c r="N164" s="38">
        <v>1.138736310836264</v>
      </c>
      <c r="O164" s="38">
        <v>2.1489451852114434</v>
      </c>
      <c r="P164" s="38">
        <v>4.741555097868317</v>
      </c>
    </row>
    <row r="165" spans="1:16">
      <c r="A165" s="9">
        <v>45231</v>
      </c>
      <c r="B165" s="38">
        <v>7.7753920165053465</v>
      </c>
      <c r="C165" s="38">
        <v>1.6849554348072968</v>
      </c>
      <c r="D165" s="38">
        <v>9.0470569798633527</v>
      </c>
      <c r="E165" s="38">
        <v>11.080389757805319</v>
      </c>
      <c r="F165" s="38">
        <v>10.977287211947646</v>
      </c>
      <c r="G165" s="38">
        <v>10.561765416232538</v>
      </c>
      <c r="H165" s="38">
        <v>1.9630239144331345</v>
      </c>
      <c r="I165" s="38">
        <v>12.945367553801518</v>
      </c>
      <c r="J165" s="38">
        <v>15.424245672887261</v>
      </c>
      <c r="K165" s="38">
        <v>13.766349262192218</v>
      </c>
      <c r="L165" s="38">
        <v>1.1002811217256956</v>
      </c>
      <c r="M165" s="38">
        <v>9.7197665088762115E-3</v>
      </c>
      <c r="N165" s="38">
        <v>1.1366191309298539</v>
      </c>
      <c r="O165" s="38">
        <v>2.1597515483679652</v>
      </c>
      <c r="P165" s="38">
        <v>3.4728227123950473</v>
      </c>
    </row>
    <row r="166" spans="1:16">
      <c r="A166" s="9">
        <v>45261</v>
      </c>
      <c r="B166" s="38">
        <v>7.7981860128230744</v>
      </c>
      <c r="C166" s="38">
        <v>1.6335992058585753</v>
      </c>
      <c r="D166" s="38">
        <v>9.6316341384546593</v>
      </c>
      <c r="E166" s="38">
        <v>9.3480107770532026</v>
      </c>
      <c r="F166" s="38">
        <v>7.7535711261563556</v>
      </c>
      <c r="G166" s="38">
        <v>10.121547380437079</v>
      </c>
      <c r="H166" s="38">
        <v>1.8665836948949526</v>
      </c>
      <c r="I166" s="38">
        <v>12.966817174085222</v>
      </c>
      <c r="J166" s="38">
        <v>15.326425177080047</v>
      </c>
      <c r="K166" s="38">
        <v>15.063467961035494</v>
      </c>
      <c r="L166" s="38">
        <v>1.0395557893264638</v>
      </c>
      <c r="M166" s="38">
        <v>1.03E-2</v>
      </c>
      <c r="N166" s="38">
        <v>0.99987040752800793</v>
      </c>
      <c r="O166" s="38">
        <v>2.0375029669430127</v>
      </c>
      <c r="P166" s="38">
        <v>4.6641511081644502</v>
      </c>
    </row>
    <row r="167" spans="1:16">
      <c r="A167" s="9">
        <v>45292</v>
      </c>
      <c r="B167" s="38">
        <v>7.655737764397669</v>
      </c>
      <c r="C167" s="38">
        <v>1.5262488852871894</v>
      </c>
      <c r="D167" s="38">
        <v>9.1403352560407196</v>
      </c>
      <c r="E167" s="38">
        <v>10.001124221185345</v>
      </c>
      <c r="F167" s="38">
        <v>13.800716814719232</v>
      </c>
      <c r="G167" s="38">
        <v>10.134779047305425</v>
      </c>
      <c r="H167" s="38">
        <v>1.7930866848175013</v>
      </c>
      <c r="I167" s="38">
        <v>12.557002805637476</v>
      </c>
      <c r="J167" s="38">
        <v>15.130022957574582</v>
      </c>
      <c r="K167" s="38">
        <v>15.135028735716148</v>
      </c>
      <c r="L167" s="38">
        <v>1.0074267375194355</v>
      </c>
      <c r="M167" s="38">
        <v>1.0013348642131365E-2</v>
      </c>
      <c r="N167" s="38">
        <v>1.0551877060502126</v>
      </c>
      <c r="O167" s="38">
        <v>1.964247113274902</v>
      </c>
      <c r="P167" s="38">
        <v>3.3640683666025017</v>
      </c>
    </row>
    <row r="168" spans="1:16">
      <c r="A168" s="9">
        <v>45323</v>
      </c>
      <c r="B168" s="38">
        <v>7.2996674415422529</v>
      </c>
      <c r="C168" s="38">
        <v>1.6796226491292874</v>
      </c>
      <c r="D168" s="38">
        <v>8.9062944276498399</v>
      </c>
      <c r="E168" s="38">
        <v>10.154936920546302</v>
      </c>
      <c r="F168" s="38">
        <v>10.215374731420928</v>
      </c>
      <c r="G168" s="38">
        <v>9.697208410079476</v>
      </c>
      <c r="H168" s="38">
        <v>1.96182888324439</v>
      </c>
      <c r="I168" s="38">
        <v>12.462127531863507</v>
      </c>
      <c r="J168" s="38">
        <v>14.800695206960288</v>
      </c>
      <c r="K168" s="38">
        <v>15.316841679258754</v>
      </c>
      <c r="L168" s="38">
        <v>1.0302592938682893</v>
      </c>
      <c r="M168" s="38">
        <v>9.6118469880452362E-3</v>
      </c>
      <c r="N168" s="38">
        <v>1.0874124820190099</v>
      </c>
      <c r="O168" s="38">
        <v>1.9991473651088993</v>
      </c>
      <c r="P168" s="38">
        <v>4.6213315035984204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8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39" customWidth="1"/>
    <col min="2" max="3" width="16.44140625" style="36" customWidth="1"/>
    <col min="4" max="4" width="30.44140625" style="36" customWidth="1"/>
    <col min="5" max="16384" width="9.109375" style="36"/>
  </cols>
  <sheetData>
    <row r="1" spans="1:6" s="10" customFormat="1">
      <c r="A1" s="4" t="s">
        <v>129</v>
      </c>
    </row>
    <row r="2" spans="1:6" s="10" customFormat="1" ht="5.25" customHeight="1">
      <c r="A2" s="41"/>
    </row>
    <row r="3" spans="1:6">
      <c r="A3" s="111" t="s">
        <v>126</v>
      </c>
    </row>
    <row r="4" spans="1:6" ht="12.75" customHeight="1">
      <c r="A4" s="110" t="s">
        <v>186</v>
      </c>
    </row>
    <row r="5" spans="1:6" ht="12.75" customHeight="1">
      <c r="A5" s="12" t="s">
        <v>127</v>
      </c>
    </row>
    <row r="6" spans="1:6" s="37" customFormat="1" ht="15" customHeight="1">
      <c r="A6" s="197" t="s">
        <v>0</v>
      </c>
      <c r="B6" s="256" t="s">
        <v>215</v>
      </c>
      <c r="C6" s="257" t="s">
        <v>128</v>
      </c>
      <c r="D6" s="257" t="s">
        <v>188</v>
      </c>
    </row>
    <row r="7" spans="1:6" s="37" customFormat="1" ht="15" customHeight="1">
      <c r="A7" s="198"/>
      <c r="B7" s="256"/>
      <c r="C7" s="258"/>
      <c r="D7" s="258"/>
    </row>
    <row r="8" spans="1:6" s="37" customFormat="1" ht="25.5" customHeight="1">
      <c r="A8" s="199"/>
      <c r="B8" s="256"/>
      <c r="C8" s="259"/>
      <c r="D8" s="259"/>
    </row>
    <row r="9" spans="1:6" s="37" customFormat="1" hidden="1">
      <c r="A9" s="126"/>
      <c r="B9" s="136"/>
      <c r="C9" s="137"/>
      <c r="D9" s="137"/>
    </row>
    <row r="10" spans="1:6" s="37" customFormat="1">
      <c r="A10" s="44">
        <v>1</v>
      </c>
      <c r="B10" s="145">
        <v>2</v>
      </c>
      <c r="C10" s="145">
        <v>3</v>
      </c>
      <c r="D10" s="49">
        <v>4</v>
      </c>
    </row>
    <row r="11" spans="1:6" hidden="1" outlineLevel="1">
      <c r="A11" s="42">
        <v>40544</v>
      </c>
      <c r="B11" s="146">
        <v>114</v>
      </c>
      <c r="C11" s="146">
        <v>85</v>
      </c>
      <c r="D11" s="142" t="s">
        <v>189</v>
      </c>
      <c r="E11" s="122"/>
      <c r="F11" s="122"/>
    </row>
    <row r="12" spans="1:6" hidden="1" outlineLevel="1">
      <c r="A12" s="42">
        <v>40575</v>
      </c>
      <c r="B12" s="146">
        <v>114</v>
      </c>
      <c r="C12" s="146">
        <v>83</v>
      </c>
      <c r="D12" s="142" t="s">
        <v>189</v>
      </c>
      <c r="E12" s="122"/>
      <c r="F12" s="122"/>
    </row>
    <row r="13" spans="1:6" hidden="1" outlineLevel="1">
      <c r="A13" s="42">
        <v>40603</v>
      </c>
      <c r="B13" s="146">
        <v>116</v>
      </c>
      <c r="C13" s="146">
        <v>79</v>
      </c>
      <c r="D13" s="142" t="s">
        <v>189</v>
      </c>
      <c r="E13" s="122"/>
      <c r="F13" s="122"/>
    </row>
    <row r="14" spans="1:6" hidden="1" outlineLevel="1">
      <c r="A14" s="42">
        <v>40634</v>
      </c>
      <c r="B14" s="146">
        <v>116</v>
      </c>
      <c r="C14" s="146">
        <v>74</v>
      </c>
      <c r="D14" s="142" t="s">
        <v>189</v>
      </c>
      <c r="E14" s="122"/>
      <c r="F14" s="122"/>
    </row>
    <row r="15" spans="1:6" hidden="1" outlineLevel="1">
      <c r="A15" s="42">
        <v>40664</v>
      </c>
      <c r="B15" s="146">
        <v>116</v>
      </c>
      <c r="C15" s="146">
        <v>71</v>
      </c>
      <c r="D15" s="142" t="s">
        <v>189</v>
      </c>
      <c r="E15" s="122"/>
      <c r="F15" s="122"/>
    </row>
    <row r="16" spans="1:6" hidden="1" outlineLevel="1">
      <c r="A16" s="42">
        <v>40695</v>
      </c>
      <c r="B16" s="146">
        <v>117</v>
      </c>
      <c r="C16" s="146">
        <v>69</v>
      </c>
      <c r="D16" s="142" t="s">
        <v>189</v>
      </c>
      <c r="E16" s="122"/>
      <c r="F16" s="122"/>
    </row>
    <row r="17" spans="1:6" hidden="1" outlineLevel="1">
      <c r="A17" s="42">
        <v>40725</v>
      </c>
      <c r="B17" s="146">
        <v>118</v>
      </c>
      <c r="C17" s="146">
        <v>65</v>
      </c>
      <c r="D17" s="142" t="s">
        <v>189</v>
      </c>
      <c r="E17" s="122"/>
      <c r="F17" s="122"/>
    </row>
    <row r="18" spans="1:6" hidden="1" outlineLevel="1">
      <c r="A18" s="42">
        <v>40756</v>
      </c>
      <c r="B18" s="146">
        <v>118</v>
      </c>
      <c r="C18" s="146">
        <v>65</v>
      </c>
      <c r="D18" s="142" t="s">
        <v>189</v>
      </c>
      <c r="E18" s="122"/>
      <c r="F18" s="122"/>
    </row>
    <row r="19" spans="1:6" hidden="1" outlineLevel="1">
      <c r="A19" s="42">
        <v>40787</v>
      </c>
      <c r="B19" s="146">
        <v>118</v>
      </c>
      <c r="C19" s="146">
        <v>64</v>
      </c>
      <c r="D19" s="142" t="s">
        <v>189</v>
      </c>
      <c r="E19" s="122"/>
      <c r="F19" s="122"/>
    </row>
    <row r="20" spans="1:6" hidden="1" outlineLevel="1">
      <c r="A20" s="42">
        <v>40817</v>
      </c>
      <c r="B20" s="146">
        <v>118</v>
      </c>
      <c r="C20" s="146">
        <v>62</v>
      </c>
      <c r="D20" s="142" t="s">
        <v>189</v>
      </c>
      <c r="E20" s="122"/>
      <c r="F20" s="122"/>
    </row>
    <row r="21" spans="1:6" hidden="1" outlineLevel="1">
      <c r="A21" s="42">
        <v>40848</v>
      </c>
      <c r="B21" s="146">
        <v>118</v>
      </c>
      <c r="C21" s="146">
        <v>60</v>
      </c>
      <c r="D21" s="142" t="s">
        <v>189</v>
      </c>
      <c r="E21" s="122"/>
      <c r="F21" s="122"/>
    </row>
    <row r="22" spans="1:6" hidden="1" outlineLevel="1">
      <c r="A22" s="42">
        <v>40878</v>
      </c>
      <c r="B22" s="146">
        <v>118</v>
      </c>
      <c r="C22" s="146">
        <v>59</v>
      </c>
      <c r="D22" s="142" t="s">
        <v>189</v>
      </c>
      <c r="E22" s="122"/>
      <c r="F22" s="122"/>
    </row>
    <row r="23" spans="1:6" hidden="1" outlineLevel="1">
      <c r="A23" s="42">
        <v>40909</v>
      </c>
      <c r="B23" s="146">
        <v>117</v>
      </c>
      <c r="C23" s="146">
        <v>57</v>
      </c>
      <c r="D23" s="142" t="s">
        <v>189</v>
      </c>
      <c r="E23" s="122"/>
      <c r="F23" s="122"/>
    </row>
    <row r="24" spans="1:6" hidden="1" outlineLevel="1">
      <c r="A24" s="42">
        <v>40940</v>
      </c>
      <c r="B24" s="146">
        <v>117</v>
      </c>
      <c r="C24" s="146">
        <v>54</v>
      </c>
      <c r="D24" s="142" t="s">
        <v>189</v>
      </c>
      <c r="E24" s="122"/>
      <c r="F24" s="122"/>
    </row>
    <row r="25" spans="1:6" hidden="1" outlineLevel="1">
      <c r="A25" s="42">
        <v>40969</v>
      </c>
      <c r="B25" s="146">
        <v>117</v>
      </c>
      <c r="C25" s="146">
        <v>51</v>
      </c>
      <c r="D25" s="142" t="s">
        <v>189</v>
      </c>
      <c r="E25" s="122"/>
      <c r="F25" s="122"/>
    </row>
    <row r="26" spans="1:6" hidden="1" outlineLevel="1">
      <c r="A26" s="42">
        <v>41000</v>
      </c>
      <c r="B26" s="146">
        <v>119</v>
      </c>
      <c r="C26" s="146">
        <v>45</v>
      </c>
      <c r="D26" s="142" t="s">
        <v>189</v>
      </c>
      <c r="E26" s="122"/>
      <c r="F26" s="122"/>
    </row>
    <row r="27" spans="1:6" hidden="1" outlineLevel="1">
      <c r="A27" s="42">
        <v>41030</v>
      </c>
      <c r="B27" s="146">
        <v>119</v>
      </c>
      <c r="C27" s="146">
        <v>41</v>
      </c>
      <c r="D27" s="142" t="s">
        <v>189</v>
      </c>
      <c r="E27" s="122"/>
      <c r="F27" s="122"/>
    </row>
    <row r="28" spans="1:6" hidden="1" outlineLevel="1">
      <c r="A28" s="42">
        <v>41061</v>
      </c>
      <c r="B28" s="146">
        <v>119</v>
      </c>
      <c r="C28" s="146">
        <v>39</v>
      </c>
      <c r="D28" s="142" t="s">
        <v>189</v>
      </c>
      <c r="E28" s="122"/>
      <c r="F28" s="122"/>
    </row>
    <row r="29" spans="1:6" hidden="1" outlineLevel="1">
      <c r="A29" s="42">
        <v>41091</v>
      </c>
      <c r="B29" s="146">
        <v>119</v>
      </c>
      <c r="C29" s="146">
        <v>37</v>
      </c>
      <c r="D29" s="142" t="s">
        <v>189</v>
      </c>
      <c r="E29" s="122"/>
      <c r="F29" s="122"/>
    </row>
    <row r="30" spans="1:6" hidden="1" outlineLevel="1">
      <c r="A30" s="42">
        <v>41122</v>
      </c>
      <c r="B30" s="146">
        <v>119</v>
      </c>
      <c r="C30" s="146">
        <v>36</v>
      </c>
      <c r="D30" s="142" t="s">
        <v>189</v>
      </c>
      <c r="E30" s="122"/>
      <c r="F30" s="122"/>
    </row>
    <row r="31" spans="1:6" hidden="1" outlineLevel="1">
      <c r="A31" s="42">
        <v>41153</v>
      </c>
      <c r="B31" s="146">
        <v>119</v>
      </c>
      <c r="C31" s="146">
        <v>34</v>
      </c>
      <c r="D31" s="142" t="s">
        <v>189</v>
      </c>
      <c r="E31" s="122"/>
      <c r="F31" s="122"/>
    </row>
    <row r="32" spans="1:6" hidden="1" outlineLevel="1">
      <c r="A32" s="42">
        <v>41183</v>
      </c>
      <c r="B32" s="146">
        <v>120</v>
      </c>
      <c r="C32" s="146">
        <v>33</v>
      </c>
      <c r="D32" s="142" t="s">
        <v>189</v>
      </c>
      <c r="E32" s="122"/>
      <c r="F32" s="122"/>
    </row>
    <row r="33" spans="1:6" hidden="1" outlineLevel="1">
      <c r="A33" s="42">
        <v>41214</v>
      </c>
      <c r="B33" s="146">
        <v>120</v>
      </c>
      <c r="C33" s="146">
        <v>33</v>
      </c>
      <c r="D33" s="142" t="s">
        <v>189</v>
      </c>
      <c r="E33" s="122"/>
      <c r="F33" s="122"/>
    </row>
    <row r="34" spans="1:6" hidden="1" outlineLevel="1">
      <c r="A34" s="42">
        <v>41244</v>
      </c>
      <c r="B34" s="146">
        <v>119</v>
      </c>
      <c r="C34" s="146">
        <v>33</v>
      </c>
      <c r="D34" s="142" t="s">
        <v>189</v>
      </c>
      <c r="E34" s="122"/>
      <c r="F34" s="122"/>
    </row>
    <row r="35" spans="1:6" hidden="1" outlineLevel="1">
      <c r="A35" s="42">
        <v>41275</v>
      </c>
      <c r="B35" s="146">
        <v>119</v>
      </c>
      <c r="C35" s="146">
        <v>33</v>
      </c>
      <c r="D35" s="142" t="s">
        <v>189</v>
      </c>
      <c r="E35" s="122"/>
      <c r="F35" s="122"/>
    </row>
    <row r="36" spans="1:6" hidden="1" outlineLevel="1">
      <c r="A36" s="42">
        <v>41306</v>
      </c>
      <c r="B36" s="146">
        <v>120</v>
      </c>
      <c r="C36" s="146">
        <v>32</v>
      </c>
      <c r="D36" s="142" t="s">
        <v>189</v>
      </c>
      <c r="E36" s="122"/>
      <c r="F36" s="122"/>
    </row>
    <row r="37" spans="1:6" hidden="1" outlineLevel="1">
      <c r="A37" s="42">
        <v>41334</v>
      </c>
      <c r="B37" s="146">
        <v>119</v>
      </c>
      <c r="C37" s="146">
        <v>29</v>
      </c>
      <c r="D37" s="142" t="s">
        <v>189</v>
      </c>
      <c r="E37" s="122"/>
      <c r="F37" s="122"/>
    </row>
    <row r="38" spans="1:6" hidden="1" outlineLevel="1">
      <c r="A38" s="42">
        <v>41365</v>
      </c>
      <c r="B38" s="146">
        <v>119</v>
      </c>
      <c r="C38" s="146">
        <v>29</v>
      </c>
      <c r="D38" s="142" t="s">
        <v>189</v>
      </c>
      <c r="E38" s="122"/>
      <c r="F38" s="122"/>
    </row>
    <row r="39" spans="1:6" hidden="1" outlineLevel="1">
      <c r="A39" s="42">
        <v>41395</v>
      </c>
      <c r="B39" s="146">
        <v>119</v>
      </c>
      <c r="C39" s="146">
        <v>29</v>
      </c>
      <c r="D39" s="142" t="s">
        <v>189</v>
      </c>
      <c r="E39" s="122"/>
      <c r="F39" s="122"/>
    </row>
    <row r="40" spans="1:6" hidden="1" outlineLevel="1">
      <c r="A40" s="42">
        <v>41426</v>
      </c>
      <c r="B40" s="146">
        <v>120</v>
      </c>
      <c r="C40" s="146">
        <v>29</v>
      </c>
      <c r="D40" s="142" t="s">
        <v>189</v>
      </c>
      <c r="E40" s="122"/>
      <c r="F40" s="122"/>
    </row>
    <row r="41" spans="1:6" hidden="1" outlineLevel="1">
      <c r="A41" s="42">
        <v>41456</v>
      </c>
      <c r="B41" s="146">
        <v>120</v>
      </c>
      <c r="C41" s="146">
        <v>30</v>
      </c>
      <c r="D41" s="142" t="s">
        <v>189</v>
      </c>
      <c r="E41" s="122"/>
      <c r="F41" s="122"/>
    </row>
    <row r="42" spans="1:6" hidden="1" outlineLevel="1">
      <c r="A42" s="42">
        <v>41487</v>
      </c>
      <c r="B42" s="146">
        <v>121</v>
      </c>
      <c r="C42" s="146">
        <v>28</v>
      </c>
      <c r="D42" s="142" t="s">
        <v>189</v>
      </c>
      <c r="E42" s="122"/>
      <c r="F42" s="122"/>
    </row>
    <row r="43" spans="1:6" hidden="1" outlineLevel="1">
      <c r="A43" s="42">
        <v>41518</v>
      </c>
      <c r="B43" s="146">
        <v>122</v>
      </c>
      <c r="C43" s="146">
        <v>27</v>
      </c>
      <c r="D43" s="142" t="s">
        <v>189</v>
      </c>
      <c r="E43" s="122"/>
      <c r="F43" s="122"/>
    </row>
    <row r="44" spans="1:6" hidden="1" outlineLevel="1">
      <c r="A44" s="42">
        <v>41548</v>
      </c>
      <c r="B44" s="146">
        <v>125</v>
      </c>
      <c r="C44" s="146">
        <v>28</v>
      </c>
      <c r="D44" s="142" t="s">
        <v>189</v>
      </c>
      <c r="E44" s="122"/>
      <c r="F44" s="122"/>
    </row>
    <row r="45" spans="1:6" hidden="1" outlineLevel="1">
      <c r="A45" s="42">
        <v>41579</v>
      </c>
      <c r="B45" s="146">
        <v>125</v>
      </c>
      <c r="C45" s="146">
        <v>27</v>
      </c>
      <c r="D45" s="142" t="s">
        <v>189</v>
      </c>
      <c r="E45" s="122"/>
      <c r="F45" s="122"/>
    </row>
    <row r="46" spans="1:6" hidden="1" outlineLevel="1">
      <c r="A46" s="42">
        <v>41609</v>
      </c>
      <c r="B46" s="146">
        <v>124</v>
      </c>
      <c r="C46" s="146">
        <v>25</v>
      </c>
      <c r="D46" s="142" t="s">
        <v>189</v>
      </c>
      <c r="E46" s="122"/>
      <c r="F46" s="122"/>
    </row>
    <row r="47" spans="1:6" hidden="1" outlineLevel="1">
      <c r="A47" s="42">
        <v>41640</v>
      </c>
      <c r="B47" s="146">
        <v>124</v>
      </c>
      <c r="C47" s="146">
        <v>24</v>
      </c>
      <c r="D47" s="142" t="s">
        <v>189</v>
      </c>
      <c r="E47" s="122"/>
      <c r="F47" s="122"/>
    </row>
    <row r="48" spans="1:6" hidden="1" outlineLevel="1">
      <c r="A48" s="42">
        <v>41671</v>
      </c>
      <c r="B48" s="146">
        <v>125</v>
      </c>
      <c r="C48" s="146">
        <v>23</v>
      </c>
      <c r="D48" s="142" t="s">
        <v>189</v>
      </c>
      <c r="E48" s="122"/>
      <c r="F48" s="122"/>
    </row>
    <row r="49" spans="1:6" hidden="1" outlineLevel="1">
      <c r="A49" s="42">
        <v>41699</v>
      </c>
      <c r="B49" s="146">
        <v>125</v>
      </c>
      <c r="C49" s="146">
        <v>23</v>
      </c>
      <c r="D49" s="142" t="s">
        <v>189</v>
      </c>
      <c r="E49" s="122"/>
      <c r="F49" s="122"/>
    </row>
    <row r="50" spans="1:6" hidden="1" outlineLevel="1">
      <c r="A50" s="42">
        <v>41730</v>
      </c>
      <c r="B50" s="146">
        <v>124</v>
      </c>
      <c r="C50" s="146">
        <v>23</v>
      </c>
      <c r="D50" s="142" t="s">
        <v>189</v>
      </c>
      <c r="E50" s="122"/>
      <c r="F50" s="122"/>
    </row>
    <row r="51" spans="1:6" hidden="1" outlineLevel="1">
      <c r="A51" s="42">
        <v>41760</v>
      </c>
      <c r="B51" s="146">
        <v>124</v>
      </c>
      <c r="C51" s="146">
        <v>23</v>
      </c>
      <c r="D51" s="142" t="s">
        <v>189</v>
      </c>
      <c r="E51" s="122"/>
      <c r="F51" s="122"/>
    </row>
    <row r="52" spans="1:6" hidden="1" outlineLevel="1">
      <c r="A52" s="42">
        <v>41791</v>
      </c>
      <c r="B52" s="146">
        <v>122</v>
      </c>
      <c r="C52" s="146">
        <v>23</v>
      </c>
      <c r="D52" s="142" t="s">
        <v>189</v>
      </c>
      <c r="E52" s="122"/>
      <c r="F52" s="122"/>
    </row>
    <row r="53" spans="1:6" hidden="1" outlineLevel="1">
      <c r="A53" s="42">
        <v>41821</v>
      </c>
      <c r="B53" s="146">
        <v>121</v>
      </c>
      <c r="C53" s="146">
        <v>22</v>
      </c>
      <c r="D53" s="142" t="s">
        <v>189</v>
      </c>
      <c r="E53" s="122"/>
      <c r="F53" s="122"/>
    </row>
    <row r="54" spans="1:6" hidden="1" outlineLevel="1" collapsed="1">
      <c r="A54" s="42">
        <v>41852</v>
      </c>
      <c r="B54" s="146">
        <v>120</v>
      </c>
      <c r="C54" s="146">
        <v>21</v>
      </c>
      <c r="D54" s="142" t="s">
        <v>189</v>
      </c>
      <c r="E54" s="122"/>
      <c r="F54" s="122"/>
    </row>
    <row r="55" spans="1:6" hidden="1" outlineLevel="1" collapsed="1">
      <c r="A55" s="42">
        <v>41883</v>
      </c>
      <c r="B55" s="146">
        <v>120</v>
      </c>
      <c r="C55" s="146">
        <v>19</v>
      </c>
      <c r="D55" s="142" t="s">
        <v>189</v>
      </c>
      <c r="E55" s="122"/>
      <c r="F55" s="122"/>
    </row>
    <row r="56" spans="1:6" hidden="1" outlineLevel="1" collapsed="1">
      <c r="A56" s="42">
        <v>41913</v>
      </c>
      <c r="B56" s="146">
        <v>120</v>
      </c>
      <c r="C56" s="146">
        <v>19</v>
      </c>
      <c r="D56" s="142" t="s">
        <v>189</v>
      </c>
      <c r="E56" s="122"/>
      <c r="F56" s="122"/>
    </row>
    <row r="57" spans="1:6" hidden="1" outlineLevel="1" collapsed="1">
      <c r="A57" s="42">
        <v>41944</v>
      </c>
      <c r="B57" s="146">
        <v>119</v>
      </c>
      <c r="C57" s="146">
        <v>19</v>
      </c>
      <c r="D57" s="142" t="s">
        <v>189</v>
      </c>
      <c r="E57" s="122"/>
      <c r="F57" s="122"/>
    </row>
    <row r="58" spans="1:6" hidden="1" outlineLevel="1">
      <c r="A58" s="42">
        <v>41974</v>
      </c>
      <c r="B58" s="146">
        <v>118</v>
      </c>
      <c r="C58" s="146">
        <v>19</v>
      </c>
      <c r="D58" s="142" t="s">
        <v>189</v>
      </c>
      <c r="E58" s="122"/>
      <c r="F58" s="122"/>
    </row>
    <row r="59" spans="1:6" hidden="1" outlineLevel="1">
      <c r="A59" s="42">
        <v>42005</v>
      </c>
      <c r="B59" s="146">
        <v>115</v>
      </c>
      <c r="C59" s="146">
        <v>18</v>
      </c>
      <c r="D59" s="142" t="s">
        <v>189</v>
      </c>
      <c r="E59" s="122"/>
      <c r="F59" s="122"/>
    </row>
    <row r="60" spans="1:6" hidden="1" outlineLevel="1" collapsed="1">
      <c r="A60" s="42">
        <v>42036</v>
      </c>
      <c r="B60" s="146">
        <v>112</v>
      </c>
      <c r="C60" s="146">
        <v>18</v>
      </c>
      <c r="D60" s="142" t="s">
        <v>189</v>
      </c>
      <c r="E60" s="122"/>
      <c r="F60" s="122"/>
    </row>
    <row r="61" spans="1:6" hidden="1" outlineLevel="1" collapsed="1">
      <c r="A61" s="42">
        <v>42064</v>
      </c>
      <c r="B61" s="146">
        <v>109</v>
      </c>
      <c r="C61" s="146">
        <v>19</v>
      </c>
      <c r="D61" s="142" t="s">
        <v>189</v>
      </c>
      <c r="E61" s="122"/>
      <c r="F61" s="122"/>
    </row>
    <row r="62" spans="1:6" hidden="1" outlineLevel="1" collapsed="1">
      <c r="A62" s="42">
        <v>42095</v>
      </c>
      <c r="B62" s="146">
        <v>107</v>
      </c>
      <c r="C62" s="146">
        <v>19</v>
      </c>
      <c r="D62" s="142" t="s">
        <v>189</v>
      </c>
      <c r="E62" s="122"/>
      <c r="F62" s="122"/>
    </row>
    <row r="63" spans="1:6" hidden="1" outlineLevel="1" collapsed="1">
      <c r="A63" s="42">
        <v>42125</v>
      </c>
      <c r="B63" s="146">
        <v>104</v>
      </c>
      <c r="C63" s="146">
        <v>18</v>
      </c>
      <c r="D63" s="142" t="s">
        <v>189</v>
      </c>
      <c r="E63" s="122"/>
      <c r="F63" s="122"/>
    </row>
    <row r="64" spans="1:6" hidden="1" outlineLevel="1">
      <c r="A64" s="42">
        <v>42156</v>
      </c>
      <c r="B64" s="146">
        <v>101</v>
      </c>
      <c r="C64" s="146">
        <v>18</v>
      </c>
      <c r="D64" s="142" t="s">
        <v>189</v>
      </c>
      <c r="E64" s="122"/>
      <c r="F64" s="122"/>
    </row>
    <row r="65" spans="1:6" hidden="1" outlineLevel="1">
      <c r="A65" s="42">
        <v>42186</v>
      </c>
      <c r="B65" s="146">
        <v>100</v>
      </c>
      <c r="C65" s="146">
        <v>18</v>
      </c>
      <c r="D65" s="142" t="s">
        <v>189</v>
      </c>
      <c r="E65" s="122"/>
      <c r="F65" s="122"/>
    </row>
    <row r="66" spans="1:6" hidden="1" outlineLevel="1">
      <c r="A66" s="42">
        <v>42217</v>
      </c>
      <c r="B66" s="146">
        <v>98</v>
      </c>
      <c r="C66" s="146">
        <v>18</v>
      </c>
      <c r="D66" s="142" t="s">
        <v>189</v>
      </c>
      <c r="E66" s="122"/>
      <c r="F66" s="122"/>
    </row>
    <row r="67" spans="1:6" hidden="1" outlineLevel="1">
      <c r="A67" s="42">
        <v>42248</v>
      </c>
      <c r="B67" s="146">
        <v>100</v>
      </c>
      <c r="C67" s="146">
        <v>17</v>
      </c>
      <c r="D67" s="142" t="s">
        <v>189</v>
      </c>
      <c r="E67" s="122"/>
      <c r="F67" s="122"/>
    </row>
    <row r="68" spans="1:6" hidden="1" outlineLevel="1" collapsed="1">
      <c r="A68" s="42">
        <v>42278</v>
      </c>
      <c r="B68" s="146">
        <v>96</v>
      </c>
      <c r="C68" s="146">
        <v>16</v>
      </c>
      <c r="D68" s="142" t="s">
        <v>189</v>
      </c>
      <c r="E68" s="122"/>
      <c r="F68" s="122"/>
    </row>
    <row r="69" spans="1:6" hidden="1" outlineLevel="1" collapsed="1">
      <c r="A69" s="42">
        <v>42309</v>
      </c>
      <c r="B69" s="146">
        <v>96</v>
      </c>
      <c r="C69" s="146">
        <v>16</v>
      </c>
      <c r="D69" s="142" t="s">
        <v>189</v>
      </c>
      <c r="E69" s="122"/>
      <c r="F69" s="122"/>
    </row>
    <row r="70" spans="1:6" hidden="1" outlineLevel="1" collapsed="1">
      <c r="A70" s="42">
        <v>42339</v>
      </c>
      <c r="B70" s="146">
        <v>89</v>
      </c>
      <c r="C70" s="146">
        <v>14</v>
      </c>
      <c r="D70" s="122">
        <v>1909</v>
      </c>
      <c r="E70" s="122"/>
      <c r="F70" s="122"/>
    </row>
    <row r="71" spans="1:6" hidden="1" outlineLevel="1" collapsed="1">
      <c r="A71" s="42">
        <v>42370</v>
      </c>
      <c r="B71" s="146">
        <v>89</v>
      </c>
      <c r="C71" s="146">
        <v>14</v>
      </c>
      <c r="D71" s="122">
        <v>1909</v>
      </c>
      <c r="E71" s="122"/>
      <c r="F71" s="122"/>
    </row>
    <row r="72" spans="1:6" hidden="1" outlineLevel="1" collapsed="1">
      <c r="A72" s="42">
        <v>42401</v>
      </c>
      <c r="B72" s="146">
        <v>87</v>
      </c>
      <c r="C72" s="146">
        <v>14</v>
      </c>
      <c r="D72" s="122">
        <v>1909</v>
      </c>
      <c r="E72" s="122"/>
      <c r="F72" s="122"/>
    </row>
    <row r="73" spans="1:6" hidden="1" outlineLevel="1" collapsed="1">
      <c r="A73" s="42">
        <v>42430</v>
      </c>
      <c r="B73" s="146">
        <v>86</v>
      </c>
      <c r="C73" s="146">
        <v>14</v>
      </c>
      <c r="D73" s="122">
        <v>1905</v>
      </c>
      <c r="E73" s="122"/>
      <c r="F73" s="122"/>
    </row>
    <row r="74" spans="1:6" hidden="1" outlineLevel="1" collapsed="1">
      <c r="A74" s="42">
        <v>42461</v>
      </c>
      <c r="B74" s="146">
        <v>82</v>
      </c>
      <c r="C74" s="146">
        <v>14</v>
      </c>
      <c r="D74" s="122">
        <v>1905</v>
      </c>
      <c r="E74" s="122"/>
      <c r="F74" s="122"/>
    </row>
    <row r="75" spans="1:6" hidden="1" outlineLevel="2">
      <c r="A75" s="42">
        <v>42491</v>
      </c>
      <c r="B75" s="146">
        <v>81</v>
      </c>
      <c r="C75" s="146">
        <v>14</v>
      </c>
      <c r="D75" s="122">
        <v>1905</v>
      </c>
      <c r="E75" s="122"/>
      <c r="F75" s="122"/>
    </row>
    <row r="76" spans="1:6" hidden="1" outlineLevel="1" collapsed="1">
      <c r="A76" s="42">
        <v>42522</v>
      </c>
      <c r="B76" s="146">
        <v>79</v>
      </c>
      <c r="C76" s="146">
        <v>14</v>
      </c>
      <c r="D76" s="122">
        <v>1800</v>
      </c>
      <c r="E76" s="122"/>
      <c r="F76" s="122"/>
    </row>
    <row r="77" spans="1:6" hidden="1" outlineLevel="1" collapsed="1">
      <c r="A77" s="42">
        <v>42552</v>
      </c>
      <c r="B77" s="146">
        <v>76</v>
      </c>
      <c r="C77" s="146">
        <v>14</v>
      </c>
      <c r="D77" s="122">
        <v>1800</v>
      </c>
    </row>
    <row r="78" spans="1:6" hidden="1" outlineLevel="1" collapsed="1">
      <c r="A78" s="42">
        <v>42583</v>
      </c>
      <c r="B78" s="146">
        <v>74</v>
      </c>
      <c r="C78" s="146">
        <v>14</v>
      </c>
      <c r="D78" s="122">
        <v>1800</v>
      </c>
    </row>
    <row r="79" spans="1:6" hidden="1" outlineLevel="1" collapsed="1">
      <c r="A79" s="42">
        <v>42614</v>
      </c>
      <c r="B79" s="146">
        <v>73</v>
      </c>
      <c r="C79" s="146">
        <v>14</v>
      </c>
      <c r="D79" s="122">
        <v>1811</v>
      </c>
    </row>
    <row r="80" spans="1:6" hidden="1" outlineLevel="1" collapsed="1">
      <c r="A80" s="42">
        <v>42644</v>
      </c>
      <c r="B80" s="146">
        <v>73</v>
      </c>
      <c r="C80" s="146">
        <v>14</v>
      </c>
      <c r="D80" s="122">
        <v>1811</v>
      </c>
    </row>
    <row r="81" spans="1:4" hidden="1" outlineLevel="1" collapsed="1">
      <c r="A81" s="42">
        <v>42675</v>
      </c>
      <c r="B81" s="146">
        <v>72</v>
      </c>
      <c r="C81" s="146">
        <v>14</v>
      </c>
      <c r="D81" s="122">
        <v>1811</v>
      </c>
    </row>
    <row r="82" spans="1:4" hidden="1" outlineLevel="1" collapsed="1">
      <c r="A82" s="42">
        <v>42705</v>
      </c>
      <c r="B82" s="146">
        <v>70</v>
      </c>
      <c r="C82" s="146">
        <v>14</v>
      </c>
      <c r="D82" s="122">
        <v>1721</v>
      </c>
    </row>
    <row r="83" spans="1:4" hidden="1" outlineLevel="1" collapsed="1">
      <c r="A83" s="42">
        <v>42736</v>
      </c>
      <c r="B83" s="146">
        <v>70</v>
      </c>
      <c r="C83" s="146">
        <v>14</v>
      </c>
      <c r="D83" s="122">
        <v>1721</v>
      </c>
    </row>
    <row r="84" spans="1:4" hidden="1" outlineLevel="1" collapsed="1">
      <c r="A84" s="42">
        <v>42767</v>
      </c>
      <c r="B84" s="146">
        <v>68</v>
      </c>
      <c r="C84" s="146">
        <v>14</v>
      </c>
      <c r="D84" s="122">
        <v>1721</v>
      </c>
    </row>
    <row r="85" spans="1:4" hidden="1" outlineLevel="1" collapsed="1">
      <c r="A85" s="42">
        <v>42795</v>
      </c>
      <c r="B85" s="146">
        <v>66</v>
      </c>
      <c r="C85" s="146">
        <v>14</v>
      </c>
      <c r="D85" s="122">
        <v>1632</v>
      </c>
    </row>
    <row r="86" spans="1:4" hidden="1" outlineLevel="1" collapsed="1">
      <c r="A86" s="42">
        <v>42826</v>
      </c>
      <c r="B86" s="146">
        <v>66</v>
      </c>
      <c r="C86" s="146">
        <v>14</v>
      </c>
      <c r="D86" s="122">
        <v>1632</v>
      </c>
    </row>
    <row r="87" spans="1:4" hidden="1" outlineLevel="1" collapsed="1">
      <c r="A87" s="42">
        <v>42856</v>
      </c>
      <c r="B87" s="146">
        <v>66</v>
      </c>
      <c r="C87" s="146">
        <v>14</v>
      </c>
      <c r="D87" s="122">
        <v>1632</v>
      </c>
    </row>
    <row r="88" spans="1:4" hidden="1" outlineLevel="1" collapsed="1">
      <c r="A88" s="42">
        <v>42887</v>
      </c>
      <c r="B88" s="146">
        <v>64</v>
      </c>
      <c r="C88" s="146">
        <v>14</v>
      </c>
      <c r="D88" s="122">
        <v>1618</v>
      </c>
    </row>
    <row r="89" spans="1:4" hidden="1" outlineLevel="1" collapsed="1">
      <c r="A89" s="42">
        <v>42917</v>
      </c>
      <c r="B89" s="146">
        <v>65</v>
      </c>
      <c r="C89" s="146">
        <v>14</v>
      </c>
      <c r="D89" s="122">
        <v>1618</v>
      </c>
    </row>
    <row r="90" spans="1:4" hidden="1" outlineLevel="1" collapsed="1">
      <c r="A90" s="42">
        <v>42948</v>
      </c>
      <c r="B90" s="146">
        <v>65</v>
      </c>
      <c r="C90" s="146">
        <v>14</v>
      </c>
      <c r="D90" s="122">
        <v>1618</v>
      </c>
    </row>
    <row r="91" spans="1:4" hidden="1" outlineLevel="1" collapsed="1">
      <c r="A91" s="42">
        <v>42979</v>
      </c>
      <c r="B91" s="146">
        <v>64</v>
      </c>
      <c r="C91" s="146">
        <v>14</v>
      </c>
      <c r="D91" s="122">
        <v>1606</v>
      </c>
    </row>
    <row r="92" spans="1:4" hidden="1" outlineLevel="1" collapsed="1">
      <c r="A92" s="42">
        <v>43009</v>
      </c>
      <c r="B92" s="146">
        <v>64</v>
      </c>
      <c r="C92" s="146">
        <v>14</v>
      </c>
      <c r="D92" s="122">
        <v>1606</v>
      </c>
    </row>
    <row r="93" spans="1:4" hidden="1" outlineLevel="1" collapsed="1">
      <c r="A93" s="42">
        <v>43040</v>
      </c>
      <c r="B93" s="146">
        <v>63</v>
      </c>
      <c r="C93" s="146">
        <v>13</v>
      </c>
      <c r="D93" s="122">
        <v>1606</v>
      </c>
    </row>
    <row r="94" spans="1:4" hidden="1" outlineLevel="1" collapsed="1">
      <c r="A94" s="42">
        <v>43070</v>
      </c>
      <c r="B94" s="146">
        <v>59</v>
      </c>
      <c r="C94" s="146">
        <v>13</v>
      </c>
      <c r="D94" s="122">
        <v>1571</v>
      </c>
    </row>
    <row r="95" spans="1:4" hidden="1" outlineLevel="1" collapsed="1">
      <c r="A95" s="42">
        <v>43101</v>
      </c>
      <c r="B95" s="146">
        <v>58</v>
      </c>
      <c r="C95" s="146">
        <v>13</v>
      </c>
      <c r="D95" s="122">
        <v>1571</v>
      </c>
    </row>
    <row r="96" spans="1:4" hidden="1" outlineLevel="1" collapsed="1">
      <c r="A96" s="42">
        <v>43132</v>
      </c>
      <c r="B96" s="146">
        <v>58</v>
      </c>
      <c r="C96" s="146">
        <v>13</v>
      </c>
      <c r="D96" s="122">
        <v>1571</v>
      </c>
    </row>
    <row r="97" spans="1:4" hidden="1" outlineLevel="1" collapsed="1">
      <c r="A97" s="42">
        <v>43160</v>
      </c>
      <c r="B97" s="146">
        <v>59</v>
      </c>
      <c r="C97" s="146">
        <v>13</v>
      </c>
      <c r="D97" s="122">
        <v>1579</v>
      </c>
    </row>
    <row r="98" spans="1:4" hidden="1" outlineLevel="1" collapsed="1">
      <c r="A98" s="42">
        <v>43191</v>
      </c>
      <c r="B98" s="146">
        <v>59</v>
      </c>
      <c r="C98" s="146">
        <v>13</v>
      </c>
      <c r="D98" s="122">
        <v>1579</v>
      </c>
    </row>
    <row r="99" spans="1:4" hidden="1" outlineLevel="1" collapsed="1">
      <c r="A99" s="42">
        <v>43221</v>
      </c>
      <c r="B99" s="146">
        <v>59</v>
      </c>
      <c r="C99" s="146">
        <v>13</v>
      </c>
      <c r="D99" s="122">
        <v>1579</v>
      </c>
    </row>
    <row r="100" spans="1:4" hidden="1" outlineLevel="1" collapsed="1">
      <c r="A100" s="42">
        <v>43252</v>
      </c>
      <c r="B100" s="146">
        <v>58</v>
      </c>
      <c r="C100" s="146">
        <v>13</v>
      </c>
      <c r="D100" s="122">
        <v>1573</v>
      </c>
    </row>
    <row r="101" spans="1:4" hidden="1" outlineLevel="1" collapsed="1">
      <c r="A101" s="42">
        <v>43282</v>
      </c>
      <c r="B101" s="146">
        <v>58</v>
      </c>
      <c r="C101" s="146">
        <v>13</v>
      </c>
      <c r="D101" s="122">
        <v>1573</v>
      </c>
    </row>
    <row r="102" spans="1:4" hidden="1" outlineLevel="1" collapsed="1">
      <c r="A102" s="42">
        <v>43313</v>
      </c>
      <c r="B102" s="146">
        <v>57</v>
      </c>
      <c r="C102" s="146">
        <v>13</v>
      </c>
      <c r="D102" s="122">
        <v>1573</v>
      </c>
    </row>
    <row r="103" spans="1:4" hidden="1" outlineLevel="1" collapsed="1">
      <c r="A103" s="42">
        <v>43344</v>
      </c>
      <c r="B103" s="146">
        <v>57</v>
      </c>
      <c r="C103" s="146">
        <v>13</v>
      </c>
      <c r="D103" s="122">
        <v>1512</v>
      </c>
    </row>
    <row r="104" spans="1:4" hidden="1" outlineLevel="1" collapsed="1">
      <c r="A104" s="42">
        <v>43374</v>
      </c>
      <c r="B104" s="146">
        <v>56</v>
      </c>
      <c r="C104" s="146">
        <v>13</v>
      </c>
      <c r="D104" s="122">
        <v>1512</v>
      </c>
    </row>
    <row r="105" spans="1:4" hidden="1" outlineLevel="1" collapsed="1">
      <c r="A105" s="42">
        <v>43405</v>
      </c>
      <c r="B105" s="146">
        <v>55</v>
      </c>
      <c r="C105" s="146">
        <v>13</v>
      </c>
      <c r="D105" s="122">
        <v>1512</v>
      </c>
    </row>
    <row r="106" spans="1:4" hidden="1" outlineLevel="1" collapsed="1">
      <c r="A106" s="42">
        <v>43435</v>
      </c>
      <c r="B106" s="146">
        <v>54</v>
      </c>
      <c r="C106" s="146">
        <v>13</v>
      </c>
      <c r="D106" s="122">
        <v>1485</v>
      </c>
    </row>
    <row r="107" spans="1:4" hidden="1" outlineLevel="1" collapsed="1">
      <c r="A107" s="42">
        <v>43466</v>
      </c>
      <c r="B107" s="146">
        <v>54</v>
      </c>
      <c r="C107" s="146">
        <v>13</v>
      </c>
      <c r="D107" s="122">
        <v>1485</v>
      </c>
    </row>
    <row r="108" spans="1:4" hidden="1" outlineLevel="1" collapsed="1">
      <c r="A108" s="42">
        <v>43497</v>
      </c>
      <c r="B108" s="146">
        <v>54</v>
      </c>
      <c r="C108" s="146">
        <v>13</v>
      </c>
      <c r="D108" s="122">
        <v>1485</v>
      </c>
    </row>
    <row r="109" spans="1:4" hidden="1" outlineLevel="1" collapsed="1">
      <c r="A109" s="42">
        <v>43525</v>
      </c>
      <c r="B109" s="146">
        <v>54</v>
      </c>
      <c r="C109" s="146">
        <v>13</v>
      </c>
      <c r="D109" s="122">
        <v>1484</v>
      </c>
    </row>
    <row r="110" spans="1:4" hidden="1" outlineLevel="1" collapsed="1">
      <c r="A110" s="42">
        <v>43556</v>
      </c>
      <c r="B110" s="146">
        <v>54</v>
      </c>
      <c r="C110" s="146">
        <v>13</v>
      </c>
      <c r="D110" s="122">
        <v>1484</v>
      </c>
    </row>
    <row r="111" spans="1:4" hidden="1" outlineLevel="1" collapsed="1">
      <c r="A111" s="42">
        <v>43586</v>
      </c>
      <c r="B111" s="146">
        <v>52</v>
      </c>
      <c r="C111" s="146">
        <v>13</v>
      </c>
      <c r="D111" s="122">
        <v>1484</v>
      </c>
    </row>
    <row r="112" spans="1:4" hidden="1" outlineLevel="1" collapsed="1">
      <c r="A112" s="42">
        <v>43617</v>
      </c>
      <c r="B112" s="146">
        <v>52</v>
      </c>
      <c r="C112" s="146">
        <v>13</v>
      </c>
      <c r="D112" s="122">
        <v>1448</v>
      </c>
    </row>
    <row r="113" spans="1:4" hidden="1" outlineLevel="1" collapsed="1">
      <c r="A113" s="42">
        <v>43647</v>
      </c>
      <c r="B113" s="146">
        <v>52</v>
      </c>
      <c r="C113" s="146">
        <v>12</v>
      </c>
      <c r="D113" s="122">
        <v>1448</v>
      </c>
    </row>
    <row r="114" spans="1:4" hidden="1" outlineLevel="1" collapsed="1">
      <c r="A114" s="42">
        <v>43678</v>
      </c>
      <c r="B114" s="146">
        <v>52</v>
      </c>
      <c r="C114" s="146">
        <v>12</v>
      </c>
      <c r="D114" s="122">
        <v>1448</v>
      </c>
    </row>
    <row r="115" spans="1:4" hidden="1" outlineLevel="1" collapsed="1">
      <c r="A115" s="42">
        <v>43709</v>
      </c>
      <c r="B115" s="146">
        <v>52</v>
      </c>
      <c r="C115" s="146">
        <v>12</v>
      </c>
      <c r="D115" s="122">
        <v>1438</v>
      </c>
    </row>
    <row r="116" spans="1:4" hidden="1" outlineLevel="1" collapsed="1">
      <c r="A116" s="42">
        <v>43739</v>
      </c>
      <c r="B116" s="146">
        <v>51</v>
      </c>
      <c r="C116" s="146">
        <v>12</v>
      </c>
      <c r="D116" s="122">
        <v>1438</v>
      </c>
    </row>
    <row r="117" spans="1:4" hidden="1" outlineLevel="1" collapsed="1">
      <c r="A117" s="42">
        <v>43770</v>
      </c>
      <c r="B117" s="146">
        <v>51</v>
      </c>
      <c r="C117" s="146">
        <v>12</v>
      </c>
      <c r="D117" s="122">
        <v>1438</v>
      </c>
    </row>
    <row r="118" spans="1:4" hidden="1" outlineLevel="1" collapsed="1">
      <c r="A118" s="42">
        <v>43800</v>
      </c>
      <c r="B118" s="146">
        <v>51</v>
      </c>
      <c r="C118" s="146">
        <v>10</v>
      </c>
      <c r="D118" s="122">
        <v>1427</v>
      </c>
    </row>
    <row r="119" spans="1:4" hidden="1" outlineLevel="1" collapsed="1">
      <c r="A119" s="42">
        <v>43831</v>
      </c>
      <c r="B119" s="146">
        <v>51</v>
      </c>
      <c r="C119" s="146">
        <v>10</v>
      </c>
      <c r="D119" s="122">
        <v>1427</v>
      </c>
    </row>
    <row r="120" spans="1:4" hidden="1" outlineLevel="1" collapsed="1">
      <c r="A120" s="42">
        <v>43862</v>
      </c>
      <c r="B120" s="146">
        <v>51</v>
      </c>
      <c r="C120" s="146">
        <v>10</v>
      </c>
      <c r="D120" s="122">
        <v>1427</v>
      </c>
    </row>
    <row r="121" spans="1:4" hidden="1" outlineLevel="1" collapsed="1">
      <c r="A121" s="42">
        <v>43891</v>
      </c>
      <c r="B121" s="146">
        <v>51</v>
      </c>
      <c r="C121" s="146">
        <v>10</v>
      </c>
      <c r="D121" s="122">
        <v>1421</v>
      </c>
    </row>
    <row r="122" spans="1:4" hidden="1" outlineLevel="1" collapsed="1">
      <c r="A122" s="42">
        <v>43922</v>
      </c>
      <c r="B122" s="146">
        <v>51</v>
      </c>
      <c r="C122" s="146">
        <v>10</v>
      </c>
      <c r="D122" s="122">
        <v>1421</v>
      </c>
    </row>
    <row r="123" spans="1:4" hidden="1" outlineLevel="1" collapsed="1">
      <c r="A123" s="42">
        <v>43952</v>
      </c>
      <c r="B123" s="146">
        <v>51</v>
      </c>
      <c r="C123" s="146">
        <v>10</v>
      </c>
      <c r="D123" s="122">
        <v>1421</v>
      </c>
    </row>
    <row r="124" spans="1:4" hidden="1" outlineLevel="1" collapsed="1">
      <c r="A124" s="42">
        <v>43983</v>
      </c>
      <c r="B124" s="146">
        <v>51</v>
      </c>
      <c r="C124" s="146">
        <v>10</v>
      </c>
      <c r="D124" s="122">
        <v>1369</v>
      </c>
    </row>
    <row r="125" spans="1:4" hidden="1" outlineLevel="1" collapsed="1">
      <c r="A125" s="42">
        <v>44013</v>
      </c>
      <c r="B125" s="146">
        <v>51</v>
      </c>
      <c r="C125" s="146">
        <v>10</v>
      </c>
      <c r="D125" s="122">
        <v>1369</v>
      </c>
    </row>
    <row r="126" spans="1:4" hidden="1" outlineLevel="1" collapsed="1">
      <c r="A126" s="42">
        <v>44044</v>
      </c>
      <c r="B126" s="146">
        <v>51</v>
      </c>
      <c r="C126" s="146">
        <v>10</v>
      </c>
      <c r="D126" s="122">
        <v>1369</v>
      </c>
    </row>
    <row r="127" spans="1:4" hidden="1" outlineLevel="1" collapsed="1">
      <c r="A127" s="42">
        <v>44075</v>
      </c>
      <c r="B127" s="146">
        <v>50</v>
      </c>
      <c r="C127" s="146">
        <v>10</v>
      </c>
      <c r="D127" s="122">
        <v>1358</v>
      </c>
    </row>
    <row r="128" spans="1:4" hidden="1" outlineLevel="1" collapsed="1">
      <c r="A128" s="42">
        <v>44105</v>
      </c>
      <c r="B128" s="146">
        <v>50</v>
      </c>
      <c r="C128" s="146">
        <v>10</v>
      </c>
      <c r="D128" s="122">
        <v>1358</v>
      </c>
    </row>
    <row r="129" spans="1:4" hidden="1" outlineLevel="1" collapsed="1">
      <c r="A129" s="42">
        <v>44136</v>
      </c>
      <c r="B129" s="146">
        <v>50</v>
      </c>
      <c r="C129" s="146">
        <v>10</v>
      </c>
      <c r="D129" s="122">
        <v>1358</v>
      </c>
    </row>
    <row r="130" spans="1:4" hidden="1" outlineLevel="1" collapsed="1">
      <c r="A130" s="42">
        <v>44166</v>
      </c>
      <c r="B130" s="146">
        <v>50</v>
      </c>
      <c r="C130" s="146">
        <v>8</v>
      </c>
      <c r="D130" s="122">
        <v>1332</v>
      </c>
    </row>
    <row r="131" spans="1:4" hidden="1" outlineLevel="1" collapsed="1">
      <c r="A131" s="42">
        <v>44197</v>
      </c>
      <c r="B131" s="146">
        <v>50</v>
      </c>
      <c r="C131" s="146">
        <v>7</v>
      </c>
      <c r="D131" s="122">
        <v>1332</v>
      </c>
    </row>
    <row r="132" spans="1:4" hidden="1" outlineLevel="1" collapsed="1">
      <c r="A132" s="42">
        <v>44228</v>
      </c>
      <c r="B132" s="146">
        <v>50</v>
      </c>
      <c r="C132" s="146">
        <v>7</v>
      </c>
      <c r="D132" s="122">
        <v>1332</v>
      </c>
    </row>
    <row r="133" spans="1:4" hidden="1" outlineLevel="1" collapsed="1">
      <c r="A133" s="42">
        <v>44256</v>
      </c>
      <c r="B133" s="146">
        <v>50</v>
      </c>
      <c r="C133" s="146">
        <v>7</v>
      </c>
      <c r="D133" s="122">
        <v>1330</v>
      </c>
    </row>
    <row r="134" spans="1:4" hidden="1" outlineLevel="1" collapsed="1">
      <c r="A134" s="42">
        <v>44287</v>
      </c>
      <c r="B134" s="146">
        <v>50</v>
      </c>
      <c r="C134" s="146">
        <v>7</v>
      </c>
      <c r="D134" s="122">
        <v>1330</v>
      </c>
    </row>
    <row r="135" spans="1:4" hidden="1" outlineLevel="1" collapsed="1">
      <c r="A135" s="42">
        <v>44317</v>
      </c>
      <c r="B135" s="146">
        <v>50</v>
      </c>
      <c r="C135" s="146">
        <v>7</v>
      </c>
      <c r="D135" s="122">
        <v>1330</v>
      </c>
    </row>
    <row r="136" spans="1:4" hidden="1" outlineLevel="1" collapsed="1">
      <c r="A136" s="42">
        <v>44348</v>
      </c>
      <c r="B136" s="146">
        <v>50</v>
      </c>
      <c r="C136" s="146">
        <v>6</v>
      </c>
      <c r="D136" s="122">
        <v>1291</v>
      </c>
    </row>
    <row r="137" spans="1:4" hidden="1" outlineLevel="1" collapsed="1">
      <c r="A137" s="42">
        <v>44378</v>
      </c>
      <c r="B137" s="146">
        <v>49</v>
      </c>
      <c r="C137" s="146">
        <v>6</v>
      </c>
      <c r="D137" s="122">
        <v>1291</v>
      </c>
    </row>
    <row r="138" spans="1:4" hidden="1" outlineLevel="1" collapsed="1">
      <c r="A138" s="42">
        <v>44409</v>
      </c>
      <c r="B138" s="146">
        <v>49</v>
      </c>
      <c r="C138" s="146">
        <v>6</v>
      </c>
      <c r="D138" s="122">
        <v>1291</v>
      </c>
    </row>
    <row r="139" spans="1:4" hidden="1" outlineLevel="1" collapsed="1">
      <c r="A139" s="42">
        <v>44440</v>
      </c>
      <c r="B139" s="146">
        <v>49</v>
      </c>
      <c r="C139" s="146">
        <v>6</v>
      </c>
      <c r="D139" s="122">
        <v>1276</v>
      </c>
    </row>
    <row r="140" spans="1:4" hidden="1" outlineLevel="1" collapsed="1">
      <c r="A140" s="42">
        <v>44470</v>
      </c>
      <c r="B140" s="146">
        <v>49</v>
      </c>
      <c r="C140" s="146">
        <v>6</v>
      </c>
      <c r="D140" s="122">
        <v>1276</v>
      </c>
    </row>
    <row r="141" spans="1:4" hidden="1" outlineLevel="1" collapsed="1">
      <c r="A141" s="42">
        <v>44501</v>
      </c>
      <c r="B141" s="146">
        <v>49</v>
      </c>
      <c r="C141" s="146">
        <v>6</v>
      </c>
      <c r="D141" s="122">
        <v>1276</v>
      </c>
    </row>
    <row r="142" spans="1:4" hidden="1" outlineLevel="1" collapsed="1">
      <c r="A142" s="42">
        <v>44531</v>
      </c>
      <c r="B142" s="146">
        <v>49</v>
      </c>
      <c r="C142" s="146">
        <v>6</v>
      </c>
      <c r="D142" s="122">
        <v>1256</v>
      </c>
    </row>
    <row r="143" spans="1:4" hidden="1" outlineLevel="1" collapsed="1">
      <c r="A143" s="42">
        <v>44562</v>
      </c>
      <c r="B143" s="146">
        <v>49</v>
      </c>
      <c r="C143" s="146">
        <v>6</v>
      </c>
      <c r="D143" s="122">
        <v>1256</v>
      </c>
    </row>
    <row r="144" spans="1:4" hidden="1" outlineLevel="1" collapsed="1">
      <c r="A144" s="42">
        <v>44593</v>
      </c>
      <c r="B144" s="146">
        <v>49</v>
      </c>
      <c r="C144" s="146">
        <v>6</v>
      </c>
      <c r="D144" s="122">
        <v>1256</v>
      </c>
    </row>
    <row r="145" spans="1:4" hidden="1" outlineLevel="1" collapsed="1">
      <c r="A145" s="42">
        <v>44621</v>
      </c>
      <c r="B145" s="146">
        <v>49</v>
      </c>
      <c r="C145" s="146">
        <v>6</v>
      </c>
      <c r="D145" s="122">
        <v>1231</v>
      </c>
    </row>
    <row r="146" spans="1:4" hidden="1" outlineLevel="1" collapsed="1">
      <c r="A146" s="42">
        <v>44652</v>
      </c>
      <c r="B146" s="146">
        <v>49</v>
      </c>
      <c r="C146" s="146">
        <v>6</v>
      </c>
      <c r="D146" s="122">
        <v>1231</v>
      </c>
    </row>
    <row r="147" spans="1:4" hidden="1" outlineLevel="1" collapsed="1">
      <c r="A147" s="42">
        <v>44682</v>
      </c>
      <c r="B147" s="146">
        <v>47</v>
      </c>
      <c r="C147" s="146">
        <v>5</v>
      </c>
      <c r="D147" s="122">
        <v>1231</v>
      </c>
    </row>
    <row r="148" spans="1:4" hidden="1" outlineLevel="1" collapsed="1">
      <c r="A148" s="42">
        <v>44713</v>
      </c>
      <c r="B148" s="146">
        <v>47</v>
      </c>
      <c r="C148" s="146">
        <v>5</v>
      </c>
      <c r="D148" s="122">
        <v>1202</v>
      </c>
    </row>
    <row r="149" spans="1:4" hidden="1" outlineLevel="1" collapsed="1">
      <c r="A149" s="42">
        <v>44743</v>
      </c>
      <c r="B149" s="146">
        <v>47</v>
      </c>
      <c r="C149" s="146">
        <v>5</v>
      </c>
      <c r="D149" s="122">
        <v>1202</v>
      </c>
    </row>
    <row r="150" spans="1:4" hidden="1" outlineLevel="1" collapsed="1">
      <c r="A150" s="42">
        <v>44774</v>
      </c>
      <c r="B150" s="146">
        <v>47</v>
      </c>
      <c r="C150" s="146">
        <v>5</v>
      </c>
      <c r="D150" s="122">
        <v>1202</v>
      </c>
    </row>
    <row r="151" spans="1:4" hidden="1" outlineLevel="1" collapsed="1">
      <c r="A151" s="42">
        <v>44805</v>
      </c>
      <c r="B151" s="146">
        <v>47</v>
      </c>
      <c r="C151" s="146">
        <v>5</v>
      </c>
      <c r="D151" s="122">
        <v>1139</v>
      </c>
    </row>
    <row r="152" spans="1:4" hidden="1" outlineLevel="1" collapsed="1">
      <c r="A152" s="42">
        <v>44835</v>
      </c>
      <c r="B152" s="146">
        <v>46</v>
      </c>
      <c r="C152" s="146">
        <v>5</v>
      </c>
      <c r="D152" s="122">
        <v>1139</v>
      </c>
    </row>
    <row r="153" spans="1:4" hidden="1" outlineLevel="1" collapsed="1">
      <c r="A153" s="42">
        <v>44866</v>
      </c>
      <c r="B153" s="146">
        <v>46</v>
      </c>
      <c r="C153" s="146">
        <v>5</v>
      </c>
      <c r="D153" s="122">
        <v>1139</v>
      </c>
    </row>
    <row r="154" spans="1:4" hidden="1" outlineLevel="1" collapsed="1">
      <c r="A154" s="42">
        <v>44896</v>
      </c>
      <c r="B154" s="146">
        <v>46</v>
      </c>
      <c r="C154" s="146">
        <v>5</v>
      </c>
      <c r="D154" s="122">
        <v>1099</v>
      </c>
    </row>
    <row r="155" spans="1:4" hidden="1" outlineLevel="1" collapsed="1">
      <c r="A155" s="42">
        <v>44927</v>
      </c>
      <c r="B155" s="146">
        <v>46</v>
      </c>
      <c r="C155" s="146">
        <v>5</v>
      </c>
      <c r="D155" s="122">
        <v>1099</v>
      </c>
    </row>
    <row r="156" spans="1:4" collapsed="1">
      <c r="A156" s="42">
        <v>44958</v>
      </c>
      <c r="B156" s="146">
        <v>44</v>
      </c>
      <c r="C156" s="146">
        <v>5</v>
      </c>
      <c r="D156" s="122">
        <v>1099</v>
      </c>
    </row>
    <row r="157" spans="1:4">
      <c r="A157" s="42">
        <v>44986</v>
      </c>
      <c r="B157" s="146">
        <v>44</v>
      </c>
      <c r="C157" s="146">
        <v>5</v>
      </c>
      <c r="D157" s="122">
        <v>1046</v>
      </c>
    </row>
    <row r="158" spans="1:4">
      <c r="A158" s="42">
        <v>45017</v>
      </c>
      <c r="B158" s="146">
        <v>44</v>
      </c>
      <c r="C158" s="146">
        <v>5</v>
      </c>
      <c r="D158" s="122">
        <v>1046</v>
      </c>
    </row>
    <row r="159" spans="1:4">
      <c r="A159" s="42">
        <v>45047</v>
      </c>
      <c r="B159" s="146">
        <v>44</v>
      </c>
      <c r="C159" s="146">
        <v>5</v>
      </c>
      <c r="D159" s="122">
        <v>1046</v>
      </c>
    </row>
    <row r="160" spans="1:4">
      <c r="A160" s="42">
        <v>45078</v>
      </c>
      <c r="B160" s="146">
        <v>44</v>
      </c>
      <c r="C160" s="146">
        <v>5</v>
      </c>
      <c r="D160" s="122">
        <v>1051</v>
      </c>
    </row>
    <row r="161" spans="1:4">
      <c r="A161" s="42">
        <v>45108</v>
      </c>
      <c r="B161" s="146">
        <v>44</v>
      </c>
      <c r="C161" s="146">
        <v>5</v>
      </c>
      <c r="D161" s="122">
        <v>1051</v>
      </c>
    </row>
    <row r="162" spans="1:4">
      <c r="A162" s="42">
        <v>45139</v>
      </c>
      <c r="B162" s="146">
        <v>44</v>
      </c>
      <c r="C162" s="146">
        <v>5</v>
      </c>
      <c r="D162" s="122">
        <v>1051</v>
      </c>
    </row>
    <row r="163" spans="1:4">
      <c r="A163" s="42">
        <v>45170</v>
      </c>
      <c r="B163" s="146">
        <v>43</v>
      </c>
      <c r="C163" s="146">
        <v>5</v>
      </c>
      <c r="D163" s="122">
        <v>1034</v>
      </c>
    </row>
    <row r="164" spans="1:4">
      <c r="A164" s="42">
        <v>45200</v>
      </c>
      <c r="B164" s="146">
        <v>43</v>
      </c>
      <c r="C164" s="146">
        <v>5</v>
      </c>
      <c r="D164" s="122">
        <v>1034</v>
      </c>
    </row>
    <row r="165" spans="1:4">
      <c r="A165" s="42">
        <v>45231</v>
      </c>
      <c r="B165" s="146">
        <v>43</v>
      </c>
      <c r="C165" s="146">
        <v>5</v>
      </c>
      <c r="D165" s="122">
        <v>1034</v>
      </c>
    </row>
    <row r="166" spans="1:4">
      <c r="A166" s="42">
        <v>45261</v>
      </c>
      <c r="B166" s="146">
        <v>43</v>
      </c>
      <c r="C166" s="146">
        <v>5</v>
      </c>
      <c r="D166" s="122">
        <v>1048</v>
      </c>
    </row>
    <row r="167" spans="1:4">
      <c r="A167" s="42">
        <v>45292</v>
      </c>
      <c r="B167" s="146">
        <v>43</v>
      </c>
      <c r="C167" s="146">
        <v>5</v>
      </c>
      <c r="D167" s="122">
        <v>1048</v>
      </c>
    </row>
    <row r="168" spans="1:4">
      <c r="A168" s="42">
        <v>45323</v>
      </c>
      <c r="B168" s="146">
        <v>43</v>
      </c>
      <c r="C168" s="146">
        <v>5</v>
      </c>
      <c r="D168" s="122">
        <v>1048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8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162</v>
      </c>
      <c r="B1" s="57">
        <v>2024</v>
      </c>
      <c r="G1" s="58" t="s">
        <v>129</v>
      </c>
      <c r="J1" s="59" t="s">
        <v>161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162</v>
      </c>
      <c r="K2" s="59">
        <v>2</v>
      </c>
      <c r="M2" s="59">
        <v>2012</v>
      </c>
    </row>
    <row r="3" spans="1:16380">
      <c r="A3" s="174" t="s">
        <v>122</v>
      </c>
      <c r="B3" s="174"/>
      <c r="C3" s="174"/>
      <c r="D3" s="174"/>
      <c r="E3" s="174"/>
      <c r="F3" s="174"/>
      <c r="G3" s="174"/>
      <c r="J3" s="59" t="s">
        <v>163</v>
      </c>
      <c r="K3" s="59">
        <v>3</v>
      </c>
      <c r="M3" s="59">
        <v>2013</v>
      </c>
    </row>
    <row r="4" spans="1:16380">
      <c r="A4" s="175" t="s">
        <v>119</v>
      </c>
      <c r="B4" s="175"/>
      <c r="C4" s="175"/>
      <c r="D4" s="175"/>
      <c r="E4" s="175"/>
      <c r="F4" s="175"/>
      <c r="G4" s="175"/>
      <c r="H4" s="63"/>
      <c r="I4" s="63"/>
      <c r="J4" s="59" t="s">
        <v>164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4" t="s">
        <v>184</v>
      </c>
      <c r="B5" s="174"/>
      <c r="C5" s="174"/>
      <c r="D5" s="174"/>
      <c r="E5" s="174"/>
      <c r="F5" s="174"/>
      <c r="G5" s="174"/>
      <c r="H5" s="63"/>
      <c r="I5" s="63"/>
      <c r="J5" s="59" t="s">
        <v>165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4">
        <f>DATE(B1,VLOOKUP(A1,$J$1:$K$12,2,0),1)</f>
        <v>45323</v>
      </c>
      <c r="B6" s="174"/>
      <c r="C6" s="174"/>
      <c r="D6" s="174"/>
      <c r="E6" s="174"/>
      <c r="F6" s="174"/>
      <c r="G6" s="174"/>
      <c r="H6" s="63"/>
      <c r="J6" s="59" t="s">
        <v>166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167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6" t="s">
        <v>114</v>
      </c>
      <c r="B8" s="178" t="s">
        <v>230</v>
      </c>
      <c r="C8" s="178"/>
      <c r="D8" s="178"/>
      <c r="E8" s="178" t="s">
        <v>168</v>
      </c>
      <c r="F8" s="178"/>
      <c r="G8" s="179"/>
      <c r="H8" s="68"/>
      <c r="I8" s="69"/>
      <c r="J8" s="59" t="s">
        <v>169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7"/>
      <c r="B9" s="71" t="s">
        <v>170</v>
      </c>
      <c r="C9" s="109" t="s">
        <v>171</v>
      </c>
      <c r="D9" s="72" t="s">
        <v>172</v>
      </c>
      <c r="E9" s="109" t="s">
        <v>173</v>
      </c>
      <c r="F9" s="109" t="s">
        <v>174</v>
      </c>
      <c r="G9" s="112" t="s">
        <v>175</v>
      </c>
      <c r="I9" s="73"/>
      <c r="J9" s="59" t="s">
        <v>160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120</v>
      </c>
      <c r="B10" s="75"/>
      <c r="C10" s="75"/>
      <c r="D10" s="75"/>
      <c r="E10" s="76"/>
      <c r="F10" s="76"/>
      <c r="G10" s="77"/>
      <c r="H10" s="78"/>
      <c r="I10" s="78"/>
      <c r="J10" s="59" t="s">
        <v>176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115</v>
      </c>
      <c r="B11" s="81">
        <f>IF(ISERROR(VLOOKUP($A$6,Україна!$A$10:$AC$200,2,0)),"–",VLOOKUP($A$6,Україна!$A$10:$AC$200,2,0))</f>
        <v>724909.06728604995</v>
      </c>
      <c r="C11" s="81">
        <f>IF(ISERROR(VLOOKUP($A$6,'Кредити НФК'!$A$10:$M$200,2,0)),"–",VLOOKUP($A$6,'Кредити НФК'!$A$10:$M$200,2,0))</f>
        <v>484507.29072852002</v>
      </c>
      <c r="D11" s="82">
        <f t="shared" ref="D11:D16" si="0">IF(ISERROR(C11/B11*100),"–",C11/B11*100)</f>
        <v>66.836974814295274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-2.460067117298081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-1.1884109270582144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0.16413192254194087</v>
      </c>
      <c r="H11" s="84"/>
      <c r="I11" s="78"/>
      <c r="J11" s="59" t="s">
        <v>177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493415.20492927002</v>
      </c>
      <c r="C12" s="81">
        <f>IF(ISERROR(VLOOKUP($A$6,'Кредити НФК'!$A$10:$M$200,6,0)),"–",VLOOKUP($A$6,'Кредити НФК'!$A$10:$M$200,6,0))</f>
        <v>330137.75524331001</v>
      </c>
      <c r="D12" s="82">
        <f t="shared" si="0"/>
        <v>66.908711354088595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-0.98743649077441376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5.7295608172580614E-2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0.63144375110961448</v>
      </c>
      <c r="H12" s="78"/>
      <c r="I12" s="78"/>
      <c r="J12" s="59" t="s">
        <v>178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231493.86235678001</v>
      </c>
      <c r="C13" s="81">
        <f>IF(ISERROR(VLOOKUP($A$6,'Кредити НФК'!$A$10:$M$200,10,0)),"–",VLOOKUP($A$6,'Кредити НФК'!$A$10:$M$200,10,0))</f>
        <v>154369.53548521001</v>
      </c>
      <c r="D13" s="82">
        <f t="shared" si="0"/>
        <v>66.68407270655608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-5.4669787028030044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-3.7511025106034168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-0.82084728077128943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116</v>
      </c>
      <c r="B14" s="81">
        <f>IF(ISERROR(VLOOKUP($A$6,Україна!$A$3:$AC$200,5,0)),"–",VLOOKUP($A$6,Україна!$A$3:$AC$200,5,0))</f>
        <v>245188.03327407999</v>
      </c>
      <c r="C14" s="81">
        <f>IF(ISERROR(VLOOKUP($A$6,'Кредити ДГ'!$A$10:$M$200,2,0)),"–",VLOOKUP($A$6,'Кредити ДГ'!$A$10:$M$200,2,0))</f>
        <v>116886.11525004001</v>
      </c>
      <c r="D14" s="82">
        <f t="shared" si="0"/>
        <v>47.672031007883859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14.905234498571616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4.705186012384118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1.6950772003472991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232791.12796034</v>
      </c>
      <c r="C15" s="81">
        <f>IF(ISERROR(VLOOKUP($A$6,'Кредити ДГ'!$A$10:$M$200,6,0)),"–",VLOOKUP($A$6,'Кредити ДГ'!$A$10:$M$200,6,0))</f>
        <v>108779.89718433</v>
      </c>
      <c r="D15" s="82">
        <f t="shared" si="0"/>
        <v>46.728540789949065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16.590145395008918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5.0515064255314712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1.755973178100632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12396.905313740001</v>
      </c>
      <c r="C16" s="88">
        <f>IF(ISERROR(VLOOKUP($A$6,'Кредити ДГ'!$A$10:$M$200,10,0)),"–",VLOOKUP($A$6,'Кредити ДГ'!$A$10:$M$200,10,0))</f>
        <v>8106.2180657099998</v>
      </c>
      <c r="D16" s="89">
        <f t="shared" si="0"/>
        <v>65.389045576766208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-3.7588344610812072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0.26936090554821135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0.88489036219070272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121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33</v>
      </c>
      <c r="B18" s="81">
        <f>IF(ISERROR(VLOOKUP($A$6,Україна!$A$3:$AC$200,8,0)),"–",VLOOKUP($A$6,Україна!$A$3:$AC$200,8,0))</f>
        <v>1043910.6556722001</v>
      </c>
      <c r="C18" s="81">
        <f>IF(ISERROR(VLOOKUP($A$6,'Депозити НФК'!$A$10:$S$200,2,0)),"–",VLOOKUP($A$6,'Депозити НФК'!$A$10:$S$200,2,0))</f>
        <v>678054.08629341004</v>
      </c>
      <c r="D18" s="82">
        <f>IF(ISERROR(C18/B18*100),"–",C18/B18*100)</f>
        <v>64.95326804158293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48.235988748777658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3.1122029119678274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1.8134253884728508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751686.54250875011</v>
      </c>
      <c r="C19" s="81">
        <f>IF(ISERROR(VLOOKUP($A$6,'Депозити НФК'!$A$10:$S$200,8,0)),"–",VLOOKUP($A$6,'Депозити НФК'!$A$10:$S$200,8,0))</f>
        <v>484942.48172934004</v>
      </c>
      <c r="D19" s="82">
        <f t="shared" ref="D19:D23" si="1">IF(ISERROR(C19/B19*100),"–",C19/B19*100)</f>
        <v>64.513923597839977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56.531259159905886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2.1719105419816316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2.7481116826603085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292224.11316344992</v>
      </c>
      <c r="C20" s="81">
        <f>IF(ISERROR(VLOOKUP($A$6,'Депозити НФК'!$A$10:$S$200,14,0)),"–",VLOOKUP($A$6,'Депозити НФК'!$A$10:$S$200,14,0))</f>
        <v>193111.60456407</v>
      </c>
      <c r="D20" s="82">
        <f t="shared" si="1"/>
        <v>66.08339143322398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30.825755882101362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5.5515745613277829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-0.46046482205605344</v>
      </c>
      <c r="K20" s="59"/>
      <c r="L20" s="79"/>
    </row>
    <row r="21" spans="1:13">
      <c r="A21" s="80" t="s">
        <v>32</v>
      </c>
      <c r="B21" s="81">
        <f>IF(ISERROR(VLOOKUP($A$6,Україна!$A$3:$AC$200,11,0)),"–",VLOOKUP($A$6,Україна!$A$3:$AC$200,11,0))</f>
        <v>1199954.6485489495</v>
      </c>
      <c r="C21" s="81">
        <f>IF(ISERROR(VLOOKUP($A$6,'Депозити ДГ'!$A$10:$S$200,2,0)),"–",VLOOKUP($A$6,'Депозити ДГ'!$A$10:$S$200,2,0))</f>
        <v>463310.64090122003</v>
      </c>
      <c r="D21" s="82">
        <f t="shared" si="1"/>
        <v>38.610679283711299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16.21804551045885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-1.9052362239332439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1.1635467114745097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778682.73110838013</v>
      </c>
      <c r="C22" s="81">
        <f>IF(ISERROR(VLOOKUP($A$6,'Депозити ДГ'!$A$10:$S$200,8,0)),"–",VLOOKUP($A$6,'Депозити ДГ'!$A$10:$S$200,8,0))</f>
        <v>262661.80613644002</v>
      </c>
      <c r="D22" s="82">
        <f t="shared" si="1"/>
        <v>33.731556594630803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25.21727080762706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-1.4272030523888475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1.9524142293981157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421271.91744057002</v>
      </c>
      <c r="C23" s="88">
        <f>IF(ISERROR(VLOOKUP($A$6,'Депозити ДГ'!$A$10:$S$200,14,0)),"–",VLOOKUP($A$6,'Депозити ДГ'!$A$10:$S$200,14,0))</f>
        <v>200648.83476478001</v>
      </c>
      <c r="D23" s="89">
        <f t="shared" si="1"/>
        <v>47.629292734207965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6.2243680002873418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-2.5240482186564321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0.14913548066412829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80" t="s">
        <v>114</v>
      </c>
      <c r="B25" s="181"/>
      <c r="C25" s="181"/>
      <c r="D25" s="181"/>
      <c r="E25" s="182" t="s">
        <v>123</v>
      </c>
      <c r="F25" s="182"/>
      <c r="G25" s="183"/>
      <c r="J25" s="99"/>
      <c r="K25" s="99"/>
      <c r="L25" s="99"/>
      <c r="M25" s="59"/>
    </row>
    <row r="26" spans="1:13" s="1" customFormat="1" ht="27.75" customHeight="1">
      <c r="A26" s="180"/>
      <c r="B26" s="181"/>
      <c r="C26" s="181"/>
      <c r="D26" s="181"/>
      <c r="E26" s="109" t="s">
        <v>170</v>
      </c>
      <c r="F26" s="109" t="s">
        <v>171</v>
      </c>
      <c r="G26" s="113" t="s">
        <v>179</v>
      </c>
      <c r="J26" s="100"/>
      <c r="K26" s="100"/>
      <c r="L26" s="100"/>
      <c r="M26" s="59"/>
    </row>
    <row r="27" spans="1:13" ht="33" customHeight="1">
      <c r="A27" s="184" t="s">
        <v>124</v>
      </c>
      <c r="B27" s="184"/>
      <c r="C27" s="184"/>
      <c r="D27" s="184"/>
      <c r="E27" s="184"/>
      <c r="F27" s="184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15.930400000000001</v>
      </c>
      <c r="F28" s="83">
        <f>IF(ISERROR(VLOOKUP($A$6,'% ставки за кредитами НФК'!$A$10:$S$200,2,0)),"–",VLOOKUP($A$6,'% ставки за кредитами НФК'!$A$10:$S$200,2,0))</f>
        <v>14.848670549144234</v>
      </c>
      <c r="G28" s="83">
        <f>IF(ISERROR(IF(F28=0,"–",F28-E28)),"–",IF(F28=0,"–",F28-E28))</f>
        <v>-1.0817294508557662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16.881699999999999</v>
      </c>
      <c r="F29" s="83">
        <f>IF(ISERROR(VLOOKUP($A$6,'% ставки за кредитами НФК'!$A$10:$S$200,8,0)),"–",VLOOKUP($A$6,'% ставки за кредитами НФК'!$A$10:$S$200,8,0))</f>
        <v>15.704089003259531</v>
      </c>
      <c r="G29" s="83">
        <f t="shared" ref="G29:G37" si="2">IF(ISERROR(IF(F29=0,"–",F29-E29)),"–",IF(F29=0,"–",F29-E29))</f>
        <v>-1.1776109967404675</v>
      </c>
    </row>
    <row r="30" spans="1:13">
      <c r="A30" s="101" t="s">
        <v>117</v>
      </c>
      <c r="B30" s="62"/>
      <c r="C30" s="62"/>
      <c r="D30" s="62"/>
      <c r="E30" s="83">
        <f>IF(ISERROR(VLOOKUP($A$6,Україна!$A$3:$AC$200,16,0)),"–",VLOOKUP($A$6,Україна!$A$3:$AC$200,16,0))</f>
        <v>16.3673</v>
      </c>
      <c r="F30" s="83">
        <f>IF(ISERROR(VLOOKUP($A$6,'% ставки за кредитами НФК'!$A$10:$S$200,10,0)),"–",VLOOKUP($A$6,'% ставки за кредитами НФК'!$A$10:$S$200,10,0))</f>
        <v>15.204565730495231</v>
      </c>
      <c r="G30" s="83">
        <f t="shared" si="2"/>
        <v>-1.1627342695047691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6.7210000000000001</v>
      </c>
      <c r="F31" s="83">
        <f>IF(ISERROR(VLOOKUP($A$6,'% ставки за кредитами НФК'!$A$10:$S$200,14,0)),"–",VLOOKUP($A$6,'% ставки за кредитами НФК'!$A$10:$S$200,14,0))</f>
        <v>6.8250999999999999</v>
      </c>
      <c r="G31" s="83">
        <f t="shared" si="2"/>
        <v>0.10409999999999986</v>
      </c>
    </row>
    <row r="32" spans="1:13">
      <c r="A32" s="101" t="s">
        <v>117</v>
      </c>
      <c r="B32" s="62"/>
      <c r="C32" s="62"/>
      <c r="D32" s="62"/>
      <c r="E32" s="83">
        <f>IF(ISERROR(VLOOKUP($A$6,Україна!$A$3:$AC$200,18,0)),"–",VLOOKUP($A$6,Україна!$A$3:$AC$200,18,0))</f>
        <v>6.7210999999999999</v>
      </c>
      <c r="F32" s="83" t="str">
        <f>IF(ISERROR(VLOOKUP($A$6,'% ставки за кредитами НФК'!$A$10:$S$200,16,0)),"–",VLOOKUP($A$6,'% ставки за кредитами НФК'!$A$10:$S$200,16,0))</f>
        <v>–</v>
      </c>
      <c r="G32" s="83" t="str">
        <f t="shared" si="2"/>
        <v>–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27.631799999999998</v>
      </c>
      <c r="F33" s="83">
        <f>IF(ISERROR(VLOOKUP($A$6,'% ставки за кредитами ДГ'!$A$10:$S$200,2,0)),"–",VLOOKUP($A$6,'% ставки за кредитами ДГ'!$A$10:$S$200,2,0))</f>
        <v>19.037980685833595</v>
      </c>
      <c r="G33" s="83">
        <f t="shared" si="2"/>
        <v>-8.593819314166403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27.6462</v>
      </c>
      <c r="F34" s="83">
        <f>IF(ISERROR(VLOOKUP($A$6,'% ставки за кредитами ДГ'!$A$10:$S$200,8,0)),"–",VLOOKUP($A$6,'% ставки за кредитами ДГ'!$A$10:$S$200,8,0))</f>
        <v>19.03240743459677</v>
      </c>
      <c r="G34" s="83">
        <f t="shared" si="2"/>
        <v>-8.6137925654032301</v>
      </c>
    </row>
    <row r="35" spans="1:13">
      <c r="A35" s="101" t="s">
        <v>117</v>
      </c>
      <c r="B35" s="62"/>
      <c r="C35" s="62"/>
      <c r="D35" s="62"/>
      <c r="E35" s="83">
        <f>IF(ISERROR(VLOOKUP($A$6,Україна!$A$3:$AC$200,21,0)),"–",VLOOKUP($A$6,Україна!$A$3:$AC$200,21,0))</f>
        <v>34.250300000000003</v>
      </c>
      <c r="F35" s="83">
        <f>IF(ISERROR(VLOOKUP($A$6,'% ставки за кредитами ДГ'!$A$10:$S$200,10,0)),"–",VLOOKUP($A$6,'% ставки за кредитами ДГ'!$A$10:$S$200,10,0))</f>
        <v>29.440557012110848</v>
      </c>
      <c r="G35" s="83">
        <f t="shared" si="2"/>
        <v>-4.8097429878891553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13.8004</v>
      </c>
      <c r="F36" s="83">
        <f>IF(ISERROR(VLOOKUP($A$6,'% ставки за кредитами ДГ'!$A$10:$S$200,14,0)),"–",VLOOKUP($A$6,'% ставки за кредитами ДГ'!$A$10:$S$200,14,0))</f>
        <v>37.15508440530256</v>
      </c>
      <c r="G36" s="83">
        <f t="shared" si="2"/>
        <v>23.35468440530256</v>
      </c>
    </row>
    <row r="37" spans="1:13">
      <c r="A37" s="101" t="s">
        <v>117</v>
      </c>
      <c r="B37" s="62"/>
      <c r="C37" s="62"/>
      <c r="D37" s="62"/>
      <c r="E37" s="90">
        <f>IF(ISERROR(VLOOKUP($A$6,Україна!$A$3:$AC$200,23,0)),"–",VLOOKUP($A$6,Україна!$A$3:$AC$200,23,0))</f>
        <v>6.48</v>
      </c>
      <c r="F37" s="90" t="str">
        <f>IF(ISERROR(VLOOKUP($A$6,'% ставки за кредитами ДГ'!$A$10:$S$200,16,0)),"–",VLOOKUP($A$6,'% ставки за кредитами ДГ'!$A$10:$S$200,16,0))</f>
        <v>–</v>
      </c>
      <c r="G37" s="90" t="str">
        <f t="shared" si="2"/>
        <v>–</v>
      </c>
    </row>
    <row r="38" spans="1:13" ht="30.75" customHeight="1">
      <c r="A38" s="185" t="s">
        <v>125</v>
      </c>
      <c r="B38" s="185"/>
      <c r="C38" s="185"/>
      <c r="D38" s="185"/>
      <c r="E38" s="184"/>
      <c r="F38" s="184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9.0968999999999998</v>
      </c>
      <c r="F39" s="83">
        <f>IF(ISERROR(VLOOKUP($A$6,'% ставки за депозитами НФК'!$A$10:$P$200,2,0)),"–",VLOOKUP($A$6,'% ставки за депозитами НФК'!$A$10:$P$200,2,0))</f>
        <v>8.7345940249217833</v>
      </c>
      <c r="G39" s="83">
        <f>IF(ISERROR(IF(F39=0,"–",F39-E39)),"–",IF(F39=0,"–",F39-E39))</f>
        <v>-0.36230597507821649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9.8362999999999996</v>
      </c>
      <c r="F40" s="83">
        <f>IF(ISERROR(VLOOKUP($A$6,'% ставки за депозитами НФК'!$A$10:$P$200,7,0)),"–",VLOOKUP($A$6,'% ставки за депозитами НФК'!$A$10:$P$200,7,0))</f>
        <v>9.4426270340469181</v>
      </c>
      <c r="G40" s="83">
        <f t="shared" ref="G40:G44" si="3">IF(ISERROR(IF(F40=0,"–",F40-E40)),"–",IF(F40=0,"–",F40-E40))</f>
        <v>-0.39367296595308154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0.73499999999999999</v>
      </c>
      <c r="F41" s="83">
        <f>IF(ISERROR(VLOOKUP($A$6,'% ставки за депозитами НФК'!$A$10:$P$200,12,0)),"–",VLOOKUP($A$6,'% ставки за депозитами НФК'!$A$10:$P$200,12,0))</f>
        <v>0.76414359746366389</v>
      </c>
      <c r="G41" s="83">
        <f t="shared" si="3"/>
        <v>2.9143597463663906E-2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8.5197000000000003</v>
      </c>
      <c r="F42" s="83">
        <f>IF(ISERROR(VLOOKUP($A$6,'% ставки за депозитами ДГ'!$A$10:$P$200,2,0)),"–",VLOOKUP($A$6,'% ставки за депозитами ДГ'!$A$10:$P$200,2,0))</f>
        <v>7.2996674415422529</v>
      </c>
      <c r="G42" s="83">
        <f t="shared" si="3"/>
        <v>-1.2200325584577474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11.0199</v>
      </c>
      <c r="F43" s="83">
        <f>IF(ISERROR(VLOOKUP($A$6,'% ставки за депозитами ДГ'!$A$10:$P$200,7,0)),"–",VLOOKUP($A$6,'% ставки за депозитами ДГ'!$A$10:$P$200,7,0))</f>
        <v>9.697208410079476</v>
      </c>
      <c r="G43" s="83">
        <f t="shared" si="3"/>
        <v>-1.3226915899205238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0.97699999999999998</v>
      </c>
      <c r="F44" s="90">
        <f>IF(ISERROR(VLOOKUP($A$6,'% ставки за депозитами ДГ'!$A$10:$P$200,12,0)),"–",VLOOKUP($A$6,'% ставки за депозитами ДГ'!$A$10:$P$200,12,0))</f>
        <v>1.0302592938682893</v>
      </c>
      <c r="G44" s="90">
        <f t="shared" si="3"/>
        <v>5.3259293868289315E-2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80" t="s">
        <v>114</v>
      </c>
      <c r="B46" s="181"/>
      <c r="C46" s="181"/>
      <c r="D46" s="181"/>
      <c r="E46" s="181"/>
      <c r="F46" s="181"/>
      <c r="G46" s="113" t="s">
        <v>171</v>
      </c>
      <c r="J46" s="99"/>
      <c r="K46" s="99"/>
      <c r="L46" s="99"/>
      <c r="M46" s="59"/>
    </row>
    <row r="47" spans="1:13">
      <c r="A47" s="103" t="s">
        <v>118</v>
      </c>
      <c r="B47" s="104"/>
      <c r="C47" s="105"/>
      <c r="D47" s="105"/>
      <c r="E47" s="98"/>
      <c r="F47" s="98"/>
      <c r="G47" s="62"/>
    </row>
    <row r="48" spans="1:13">
      <c r="A48" s="106" t="s">
        <v>113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43</v>
      </c>
    </row>
    <row r="49" spans="1:7">
      <c r="A49" s="106" t="s">
        <v>62</v>
      </c>
      <c r="B49" s="106"/>
      <c r="C49" s="98"/>
      <c r="D49" s="98"/>
      <c r="E49" s="107"/>
      <c r="F49" s="144"/>
      <c r="G49" s="81">
        <f>IF(ISERROR(VLOOKUP($A$6,'Банки та філії'!$A$10:$C$200,3,0)),,VLOOKUP($A$6,'Банки та філії'!$A$10:$C$200,3,0))</f>
        <v>5</v>
      </c>
    </row>
    <row r="50" spans="1:7" ht="6" customHeight="1"/>
    <row r="51" spans="1:7" ht="31.5" customHeight="1">
      <c r="A51" s="173" t="s">
        <v>190</v>
      </c>
      <c r="B51" s="173"/>
      <c r="C51" s="173"/>
      <c r="D51" s="173"/>
      <c r="E51" s="173"/>
      <c r="F51" s="173"/>
      <c r="G51" s="143">
        <f>IF(ISERROR(VLOOKUP($A$6,'Банки та філії'!$A$11:$D$200,4,0)),,VLOOKUP($A$6,'Банки та філії'!$A$11:$D$200,4,0))</f>
        <v>1048</v>
      </c>
    </row>
    <row r="107" spans="20:31"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</row>
    <row r="108" spans="20:31"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</row>
    <row r="109" spans="20:31"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</row>
    <row r="110" spans="20:31"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</row>
    <row r="111" spans="20:31"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</row>
    <row r="112" spans="20:31"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</row>
    <row r="113" spans="20:31"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</row>
    <row r="114" spans="20:31"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</row>
    <row r="115" spans="20:31"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</row>
    <row r="116" spans="20:31"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</row>
    <row r="117" spans="20:31"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</row>
    <row r="118" spans="20:31"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</row>
    <row r="119" spans="20:31"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</row>
    <row r="120" spans="20:31"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</row>
    <row r="121" spans="20:31"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</row>
    <row r="122" spans="20:31"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</row>
    <row r="123" spans="20:31"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</row>
    <row r="124" spans="20:31"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</row>
    <row r="125" spans="20:31"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</row>
    <row r="126" spans="20:31"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</row>
    <row r="127" spans="20:31"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</row>
    <row r="128" spans="20:31"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</row>
    <row r="129" spans="20:31"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</row>
    <row r="130" spans="20:31"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</row>
    <row r="131" spans="20:31"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</row>
    <row r="132" spans="20:31"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</row>
    <row r="133" spans="20:31"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</row>
    <row r="134" spans="20:31"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</row>
    <row r="135" spans="20:31"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</row>
    <row r="136" spans="20:31"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</row>
    <row r="137" spans="20:31"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</row>
    <row r="138" spans="20:31"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</row>
    <row r="139" spans="20:31"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</row>
    <row r="140" spans="20:31"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</row>
    <row r="141" spans="20:31"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</row>
    <row r="142" spans="20:31"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</row>
    <row r="143" spans="20:31"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</row>
    <row r="144" spans="20:31"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</row>
    <row r="145" spans="20:31"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</row>
    <row r="146" spans="20:31"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</row>
    <row r="147" spans="20:31"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</row>
    <row r="148" spans="20:31"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</row>
    <row r="149" spans="20:31"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</row>
    <row r="150" spans="20:31"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</row>
    <row r="151" spans="20:31"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</row>
    <row r="152" spans="20:31"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</row>
    <row r="153" spans="20:31"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</row>
    <row r="154" spans="20:31"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</row>
    <row r="155" spans="20:31"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</row>
    <row r="156" spans="20:31"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</row>
    <row r="157" spans="20:31"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</row>
    <row r="158" spans="20:31"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</row>
    <row r="159" spans="20:31"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</row>
    <row r="160" spans="20:31"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</row>
    <row r="161" spans="20:31"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</row>
    <row r="162" spans="20:31"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</row>
    <row r="163" spans="20:31"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</row>
    <row r="164" spans="20:31"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</row>
    <row r="165" spans="20:31"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</row>
    <row r="166" spans="20:31"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</row>
    <row r="167" spans="20:31"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</row>
    <row r="168" spans="20:31"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N8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4">
      <c r="A1" s="4" t="s">
        <v>129</v>
      </c>
    </row>
    <row r="2" spans="1:14" ht="6" customHeight="1"/>
    <row r="3" spans="1:14">
      <c r="A3" s="111" t="s">
        <v>191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</row>
    <row r="4" spans="1:14">
      <c r="A4" s="140" t="s">
        <v>186</v>
      </c>
    </row>
    <row r="5" spans="1:14">
      <c r="A5" s="12" t="s">
        <v>127</v>
      </c>
    </row>
    <row r="6" spans="1:14">
      <c r="A6" s="260" t="s">
        <v>192</v>
      </c>
      <c r="B6" s="260" t="s">
        <v>193</v>
      </c>
      <c r="C6" s="260" t="s">
        <v>194</v>
      </c>
      <c r="D6" s="261" t="s">
        <v>268</v>
      </c>
      <c r="E6" s="261"/>
    </row>
    <row r="7" spans="1:14" ht="18.75" customHeight="1">
      <c r="A7" s="260"/>
      <c r="B7" s="260"/>
      <c r="C7" s="260"/>
      <c r="D7" s="260" t="s">
        <v>195</v>
      </c>
      <c r="E7" s="262" t="s">
        <v>171</v>
      </c>
    </row>
    <row r="8" spans="1:14">
      <c r="A8" s="260"/>
      <c r="B8" s="260"/>
      <c r="C8" s="260"/>
      <c r="D8" s="260"/>
      <c r="E8" s="260"/>
    </row>
    <row r="9" spans="1:14" s="1" customFormat="1" ht="13.8">
      <c r="A9" s="44">
        <v>1</v>
      </c>
      <c r="B9" s="139">
        <v>2</v>
      </c>
      <c r="C9" s="44">
        <v>3</v>
      </c>
      <c r="D9" s="139">
        <v>4</v>
      </c>
      <c r="E9" s="139">
        <v>5</v>
      </c>
    </row>
    <row r="10" spans="1:14" s="1" customFormat="1">
      <c r="A10" s="153">
        <v>2</v>
      </c>
      <c r="B10" s="154" t="s">
        <v>200</v>
      </c>
      <c r="C10" s="155">
        <v>322313</v>
      </c>
      <c r="D10" s="155">
        <v>48</v>
      </c>
      <c r="E10" s="155">
        <v>5</v>
      </c>
    </row>
    <row r="11" spans="1:14" s="1" customFormat="1">
      <c r="A11" s="153">
        <v>6</v>
      </c>
      <c r="B11" s="154" t="s">
        <v>201</v>
      </c>
      <c r="C11" s="155">
        <v>300465</v>
      </c>
      <c r="D11" s="155">
        <v>1182</v>
      </c>
      <c r="E11" s="155">
        <v>205</v>
      </c>
    </row>
    <row r="12" spans="1:14" s="1" customFormat="1">
      <c r="A12" s="153">
        <v>29</v>
      </c>
      <c r="B12" s="154" t="s">
        <v>218</v>
      </c>
      <c r="C12" s="155">
        <v>300119</v>
      </c>
      <c r="D12" s="155">
        <v>35</v>
      </c>
      <c r="E12" s="155">
        <v>6</v>
      </c>
    </row>
    <row r="13" spans="1:14" s="1" customFormat="1">
      <c r="A13" s="153">
        <v>36</v>
      </c>
      <c r="B13" s="154" t="s">
        <v>269</v>
      </c>
      <c r="C13" s="155">
        <v>300335</v>
      </c>
      <c r="D13" s="155">
        <v>332</v>
      </c>
      <c r="E13" s="155">
        <v>63</v>
      </c>
    </row>
    <row r="14" spans="1:14" s="1" customFormat="1">
      <c r="A14" s="153">
        <v>43</v>
      </c>
      <c r="B14" s="154" t="s">
        <v>202</v>
      </c>
      <c r="C14" s="155">
        <v>320940</v>
      </c>
      <c r="D14" s="155">
        <v>3</v>
      </c>
      <c r="E14" s="155">
        <v>2</v>
      </c>
    </row>
    <row r="15" spans="1:14" s="1" customFormat="1">
      <c r="A15" s="153">
        <v>46</v>
      </c>
      <c r="B15" s="154" t="s">
        <v>259</v>
      </c>
      <c r="C15" s="155">
        <v>305299</v>
      </c>
      <c r="D15" s="155">
        <v>1132</v>
      </c>
      <c r="E15" s="155">
        <v>218</v>
      </c>
    </row>
    <row r="16" spans="1:14" s="1" customFormat="1">
      <c r="A16" s="153">
        <v>49</v>
      </c>
      <c r="B16" s="154" t="s">
        <v>203</v>
      </c>
      <c r="C16" s="155">
        <v>353100</v>
      </c>
      <c r="D16" s="155">
        <v>16</v>
      </c>
      <c r="E16" s="155">
        <v>1</v>
      </c>
    </row>
    <row r="17" spans="1:5" s="1" customFormat="1">
      <c r="A17" s="153">
        <v>62</v>
      </c>
      <c r="B17" s="154" t="s">
        <v>204</v>
      </c>
      <c r="C17" s="155">
        <v>339500</v>
      </c>
      <c r="D17" s="155">
        <v>97</v>
      </c>
      <c r="E17" s="155">
        <v>28</v>
      </c>
    </row>
    <row r="18" spans="1:5" s="1" customFormat="1">
      <c r="A18" s="153">
        <v>72</v>
      </c>
      <c r="B18" s="156" t="s">
        <v>232</v>
      </c>
      <c r="C18" s="155">
        <v>334840</v>
      </c>
      <c r="D18" s="155">
        <v>1</v>
      </c>
      <c r="E18" s="155">
        <v>1</v>
      </c>
    </row>
    <row r="19" spans="1:5" s="1" customFormat="1">
      <c r="A19" s="153">
        <v>88</v>
      </c>
      <c r="B19" s="154" t="s">
        <v>252</v>
      </c>
      <c r="C19" s="155">
        <v>325365</v>
      </c>
      <c r="D19" s="155">
        <v>68</v>
      </c>
      <c r="E19" s="155">
        <v>14</v>
      </c>
    </row>
    <row r="20" spans="1:5" s="1" customFormat="1">
      <c r="A20" s="153">
        <v>91</v>
      </c>
      <c r="B20" s="154" t="s">
        <v>258</v>
      </c>
      <c r="C20" s="155">
        <v>325268</v>
      </c>
      <c r="D20" s="155">
        <v>19</v>
      </c>
      <c r="E20" s="155">
        <v>1</v>
      </c>
    </row>
    <row r="21" spans="1:5" s="1" customFormat="1">
      <c r="A21" s="153">
        <v>95</v>
      </c>
      <c r="B21" s="154" t="s">
        <v>253</v>
      </c>
      <c r="C21" s="155">
        <v>325990</v>
      </c>
      <c r="D21" s="155">
        <v>10</v>
      </c>
      <c r="E21" s="155">
        <v>2</v>
      </c>
    </row>
    <row r="22" spans="1:5" s="1" customFormat="1">
      <c r="A22" s="153">
        <v>96</v>
      </c>
      <c r="B22" s="154" t="s">
        <v>233</v>
      </c>
      <c r="C22" s="155">
        <v>307770</v>
      </c>
      <c r="D22" s="155">
        <v>201</v>
      </c>
      <c r="E22" s="155">
        <v>16</v>
      </c>
    </row>
    <row r="23" spans="1:5" s="1" customFormat="1">
      <c r="A23" s="153">
        <v>101</v>
      </c>
      <c r="B23" s="154" t="s">
        <v>205</v>
      </c>
      <c r="C23" s="155">
        <v>313849</v>
      </c>
      <c r="D23" s="155">
        <v>28</v>
      </c>
      <c r="E23" s="155">
        <v>1</v>
      </c>
    </row>
    <row r="24" spans="1:5" s="1" customFormat="1">
      <c r="A24" s="153">
        <v>105</v>
      </c>
      <c r="B24" s="154" t="s">
        <v>216</v>
      </c>
      <c r="C24" s="155">
        <v>328168</v>
      </c>
      <c r="D24" s="155">
        <v>45</v>
      </c>
      <c r="E24" s="155">
        <v>1</v>
      </c>
    </row>
    <row r="25" spans="1:5" s="1" customFormat="1" ht="15" customHeight="1">
      <c r="A25" s="153">
        <v>106</v>
      </c>
      <c r="B25" s="154" t="s">
        <v>206</v>
      </c>
      <c r="C25" s="155">
        <v>328209</v>
      </c>
      <c r="D25" s="155">
        <v>48</v>
      </c>
      <c r="E25" s="155">
        <v>6</v>
      </c>
    </row>
    <row r="26" spans="1:5" s="1" customFormat="1">
      <c r="A26" s="153">
        <v>113</v>
      </c>
      <c r="B26" s="154" t="s">
        <v>219</v>
      </c>
      <c r="C26" s="155">
        <v>331489</v>
      </c>
      <c r="D26" s="155">
        <v>82</v>
      </c>
      <c r="E26" s="155">
        <v>1</v>
      </c>
    </row>
    <row r="27" spans="1:5" s="1" customFormat="1">
      <c r="A27" s="153">
        <v>115</v>
      </c>
      <c r="B27" s="154" t="s">
        <v>239</v>
      </c>
      <c r="C27" s="155">
        <v>334851</v>
      </c>
      <c r="D27" s="155">
        <v>221</v>
      </c>
      <c r="E27" s="155">
        <v>56</v>
      </c>
    </row>
    <row r="28" spans="1:5" s="1" customFormat="1">
      <c r="A28" s="153">
        <v>123</v>
      </c>
      <c r="B28" s="154" t="s">
        <v>234</v>
      </c>
      <c r="C28" s="155">
        <v>351607</v>
      </c>
      <c r="D28" s="155">
        <v>19</v>
      </c>
      <c r="E28" s="155">
        <v>1</v>
      </c>
    </row>
    <row r="29" spans="1:5" s="1" customFormat="1">
      <c r="A29" s="153">
        <v>128</v>
      </c>
      <c r="B29" s="154" t="s">
        <v>220</v>
      </c>
      <c r="C29" s="155">
        <v>351254</v>
      </c>
      <c r="D29" s="155">
        <v>3</v>
      </c>
      <c r="E29" s="155">
        <v>1</v>
      </c>
    </row>
    <row r="30" spans="1:5" s="1" customFormat="1">
      <c r="A30" s="153">
        <v>129</v>
      </c>
      <c r="B30" s="154" t="s">
        <v>235</v>
      </c>
      <c r="C30" s="155">
        <v>321723</v>
      </c>
      <c r="D30" s="155">
        <v>1</v>
      </c>
      <c r="E30" s="155">
        <v>1</v>
      </c>
    </row>
    <row r="31" spans="1:5" s="1" customFormat="1">
      <c r="A31" s="153">
        <v>133</v>
      </c>
      <c r="B31" s="154" t="s">
        <v>221</v>
      </c>
      <c r="C31" s="155">
        <v>353489</v>
      </c>
      <c r="D31" s="155">
        <v>44</v>
      </c>
      <c r="E31" s="155">
        <v>16</v>
      </c>
    </row>
    <row r="32" spans="1:5" s="1" customFormat="1">
      <c r="A32" s="153">
        <v>136</v>
      </c>
      <c r="B32" s="154" t="s">
        <v>240</v>
      </c>
      <c r="C32" s="155">
        <v>351005</v>
      </c>
      <c r="D32" s="155">
        <v>223</v>
      </c>
      <c r="E32" s="155">
        <v>66</v>
      </c>
    </row>
    <row r="33" spans="1:5" s="1" customFormat="1">
      <c r="A33" s="153">
        <v>142</v>
      </c>
      <c r="B33" s="154" t="s">
        <v>241</v>
      </c>
      <c r="C33" s="155">
        <v>336310</v>
      </c>
      <c r="D33" s="155">
        <v>72</v>
      </c>
      <c r="E33" s="155">
        <v>13</v>
      </c>
    </row>
    <row r="34" spans="1:5" s="1" customFormat="1">
      <c r="A34" s="153">
        <v>143</v>
      </c>
      <c r="B34" s="154" t="s">
        <v>222</v>
      </c>
      <c r="C34" s="155">
        <v>312248</v>
      </c>
      <c r="D34" s="155">
        <v>39</v>
      </c>
      <c r="E34" s="155">
        <v>2</v>
      </c>
    </row>
    <row r="35" spans="1:5" s="1" customFormat="1">
      <c r="A35" s="153">
        <v>146</v>
      </c>
      <c r="B35" s="154" t="s">
        <v>264</v>
      </c>
      <c r="C35" s="155">
        <v>320371</v>
      </c>
      <c r="D35" s="155">
        <v>13</v>
      </c>
      <c r="E35" s="155">
        <v>7</v>
      </c>
    </row>
    <row r="36" spans="1:5" s="1" customFormat="1">
      <c r="A36" s="153">
        <v>153</v>
      </c>
      <c r="B36" s="154" t="s">
        <v>223</v>
      </c>
      <c r="C36" s="155">
        <v>380838</v>
      </c>
      <c r="D36" s="155">
        <v>40</v>
      </c>
      <c r="E36" s="155">
        <v>19</v>
      </c>
    </row>
    <row r="37" spans="1:5" s="1" customFormat="1">
      <c r="A37" s="153">
        <v>171</v>
      </c>
      <c r="B37" s="154" t="s">
        <v>254</v>
      </c>
      <c r="C37" s="155">
        <v>300614</v>
      </c>
      <c r="D37" s="155">
        <v>140</v>
      </c>
      <c r="E37" s="155">
        <v>39</v>
      </c>
    </row>
    <row r="38" spans="1:5" s="1" customFormat="1">
      <c r="A38" s="153">
        <v>205</v>
      </c>
      <c r="B38" s="154" t="s">
        <v>207</v>
      </c>
      <c r="C38" s="155">
        <v>313582</v>
      </c>
      <c r="D38" s="155">
        <v>25</v>
      </c>
      <c r="E38" s="155">
        <v>0</v>
      </c>
    </row>
    <row r="39" spans="1:5" s="1" customFormat="1">
      <c r="A39" s="153">
        <v>231</v>
      </c>
      <c r="B39" s="154" t="s">
        <v>236</v>
      </c>
      <c r="C39" s="155">
        <v>322539</v>
      </c>
      <c r="D39" s="155">
        <v>19</v>
      </c>
      <c r="E39" s="155">
        <v>7</v>
      </c>
    </row>
    <row r="40" spans="1:5" s="1" customFormat="1">
      <c r="A40" s="153">
        <v>240</v>
      </c>
      <c r="B40" s="154" t="s">
        <v>265</v>
      </c>
      <c r="C40" s="155">
        <v>322540</v>
      </c>
      <c r="D40" s="155">
        <v>57</v>
      </c>
      <c r="E40" s="155">
        <v>19</v>
      </c>
    </row>
    <row r="41" spans="1:5" s="1" customFormat="1">
      <c r="A41" s="153">
        <v>242</v>
      </c>
      <c r="B41" s="154" t="s">
        <v>255</v>
      </c>
      <c r="C41" s="155">
        <v>322001</v>
      </c>
      <c r="D41" s="155">
        <v>13</v>
      </c>
      <c r="E41" s="155">
        <v>10</v>
      </c>
    </row>
    <row r="42" spans="1:5" s="1" customFormat="1">
      <c r="A42" s="153">
        <v>251</v>
      </c>
      <c r="B42" s="154" t="s">
        <v>208</v>
      </c>
      <c r="C42" s="155">
        <v>300658</v>
      </c>
      <c r="D42" s="155">
        <v>14</v>
      </c>
      <c r="E42" s="155">
        <v>6</v>
      </c>
    </row>
    <row r="43" spans="1:5" s="1" customFormat="1">
      <c r="A43" s="153">
        <v>270</v>
      </c>
      <c r="B43" s="154" t="s">
        <v>237</v>
      </c>
      <c r="C43" s="155">
        <v>305749</v>
      </c>
      <c r="D43" s="155">
        <v>33</v>
      </c>
      <c r="E43" s="155">
        <v>8</v>
      </c>
    </row>
    <row r="44" spans="1:5" s="1" customFormat="1">
      <c r="A44" s="153">
        <v>272</v>
      </c>
      <c r="B44" s="154" t="s">
        <v>266</v>
      </c>
      <c r="C44" s="155">
        <v>300346</v>
      </c>
      <c r="D44" s="155">
        <v>138</v>
      </c>
      <c r="E44" s="155">
        <v>36</v>
      </c>
    </row>
    <row r="45" spans="1:5" s="1" customFormat="1">
      <c r="A45" s="153">
        <v>274</v>
      </c>
      <c r="B45" s="154" t="s">
        <v>209</v>
      </c>
      <c r="C45" s="155">
        <v>320478</v>
      </c>
      <c r="D45" s="155">
        <v>220</v>
      </c>
      <c r="E45" s="155">
        <v>42</v>
      </c>
    </row>
    <row r="46" spans="1:5" s="1" customFormat="1">
      <c r="A46" s="153">
        <v>286</v>
      </c>
      <c r="B46" s="154" t="s">
        <v>242</v>
      </c>
      <c r="C46" s="155">
        <v>306500</v>
      </c>
      <c r="D46" s="155">
        <v>28</v>
      </c>
      <c r="E46" s="155">
        <v>3</v>
      </c>
    </row>
    <row r="47" spans="1:5" s="1" customFormat="1">
      <c r="A47" s="153">
        <v>288</v>
      </c>
      <c r="B47" s="154" t="s">
        <v>210</v>
      </c>
      <c r="C47" s="155">
        <v>300647</v>
      </c>
      <c r="D47" s="155">
        <v>3</v>
      </c>
      <c r="E47" s="155">
        <v>1</v>
      </c>
    </row>
    <row r="48" spans="1:5" s="1" customFormat="1">
      <c r="A48" s="153">
        <v>290</v>
      </c>
      <c r="B48" s="154" t="s">
        <v>224</v>
      </c>
      <c r="C48" s="155">
        <v>300506</v>
      </c>
      <c r="D48" s="155">
        <v>11</v>
      </c>
      <c r="E48" s="155">
        <v>4</v>
      </c>
    </row>
    <row r="49" spans="1:5" s="1" customFormat="1">
      <c r="A49" s="153">
        <v>295</v>
      </c>
      <c r="B49" s="154" t="s">
        <v>243</v>
      </c>
      <c r="C49" s="155">
        <v>300539</v>
      </c>
      <c r="D49" s="155">
        <v>0</v>
      </c>
      <c r="E49" s="155">
        <v>0</v>
      </c>
    </row>
    <row r="50" spans="1:5" s="1" customFormat="1">
      <c r="A50" s="153">
        <v>296</v>
      </c>
      <c r="B50" s="154" t="s">
        <v>211</v>
      </c>
      <c r="C50" s="155">
        <v>300528</v>
      </c>
      <c r="D50" s="155">
        <v>71</v>
      </c>
      <c r="E50" s="155">
        <v>22</v>
      </c>
    </row>
    <row r="51" spans="1:5" s="1" customFormat="1">
      <c r="A51" s="153">
        <v>297</v>
      </c>
      <c r="B51" s="154" t="s">
        <v>225</v>
      </c>
      <c r="C51" s="155">
        <v>300584</v>
      </c>
      <c r="D51" s="155">
        <v>0</v>
      </c>
      <c r="E51" s="155">
        <v>0</v>
      </c>
    </row>
    <row r="52" spans="1:5" s="1" customFormat="1">
      <c r="A52" s="153">
        <v>298</v>
      </c>
      <c r="B52" s="154" t="s">
        <v>212</v>
      </c>
      <c r="C52" s="155">
        <v>320984</v>
      </c>
      <c r="D52" s="155">
        <v>4</v>
      </c>
      <c r="E52" s="155">
        <v>1</v>
      </c>
    </row>
    <row r="53" spans="1:5" s="1" customFormat="1">
      <c r="A53" s="153">
        <v>305</v>
      </c>
      <c r="B53" s="154" t="s">
        <v>213</v>
      </c>
      <c r="C53" s="155">
        <v>307123</v>
      </c>
      <c r="D53" s="155">
        <v>34</v>
      </c>
      <c r="E53" s="155">
        <v>3</v>
      </c>
    </row>
    <row r="54" spans="1:5" s="1" customFormat="1">
      <c r="A54" s="153">
        <v>311</v>
      </c>
      <c r="B54" s="154" t="s">
        <v>244</v>
      </c>
      <c r="C54" s="155">
        <v>380106</v>
      </c>
      <c r="D54" s="155">
        <v>0</v>
      </c>
      <c r="E54" s="155">
        <v>0</v>
      </c>
    </row>
    <row r="55" spans="1:5" s="1" customFormat="1" ht="28.8">
      <c r="A55" s="153">
        <v>313</v>
      </c>
      <c r="B55" s="154" t="s">
        <v>245</v>
      </c>
      <c r="C55" s="155">
        <v>380883</v>
      </c>
      <c r="D55" s="155">
        <v>0</v>
      </c>
      <c r="E55" s="155">
        <v>0</v>
      </c>
    </row>
    <row r="56" spans="1:5" s="1" customFormat="1" ht="28.8">
      <c r="A56" s="153">
        <v>320</v>
      </c>
      <c r="B56" s="154" t="s">
        <v>260</v>
      </c>
      <c r="C56" s="155">
        <v>380281</v>
      </c>
      <c r="D56" s="155">
        <v>32</v>
      </c>
      <c r="E56" s="155">
        <v>12</v>
      </c>
    </row>
    <row r="57" spans="1:5" s="1" customFormat="1">
      <c r="A57" s="153">
        <v>329</v>
      </c>
      <c r="B57" s="154" t="s">
        <v>246</v>
      </c>
      <c r="C57" s="155">
        <v>380366</v>
      </c>
      <c r="D57" s="155">
        <v>1</v>
      </c>
      <c r="E57" s="155">
        <v>1</v>
      </c>
    </row>
    <row r="58" spans="1:5" s="1" customFormat="1">
      <c r="A58" s="153">
        <v>331</v>
      </c>
      <c r="B58" s="154" t="s">
        <v>247</v>
      </c>
      <c r="C58" s="155">
        <v>380441</v>
      </c>
      <c r="D58" s="155">
        <v>0</v>
      </c>
      <c r="E58" s="155">
        <v>0</v>
      </c>
    </row>
    <row r="59" spans="1:5" s="1" customFormat="1">
      <c r="A59" s="153">
        <v>381</v>
      </c>
      <c r="B59" s="154" t="s">
        <v>226</v>
      </c>
      <c r="C59" s="155">
        <v>313009</v>
      </c>
      <c r="D59" s="155">
        <v>8</v>
      </c>
      <c r="E59" s="155">
        <v>1</v>
      </c>
    </row>
    <row r="60" spans="1:5" s="1" customFormat="1">
      <c r="A60" s="153">
        <v>386</v>
      </c>
      <c r="B60" s="154" t="s">
        <v>256</v>
      </c>
      <c r="C60" s="155">
        <v>380526</v>
      </c>
      <c r="D60" s="155">
        <v>30</v>
      </c>
      <c r="E60" s="155">
        <v>11</v>
      </c>
    </row>
    <row r="61" spans="1:5" s="1" customFormat="1">
      <c r="A61" s="153">
        <v>387</v>
      </c>
      <c r="B61" s="154" t="s">
        <v>270</v>
      </c>
      <c r="C61" s="155">
        <v>380548</v>
      </c>
      <c r="D61" s="155">
        <v>5</v>
      </c>
      <c r="E61" s="155">
        <v>4</v>
      </c>
    </row>
    <row r="62" spans="1:5" s="1" customFormat="1">
      <c r="A62" s="153">
        <v>389</v>
      </c>
      <c r="B62" s="154" t="s">
        <v>227</v>
      </c>
      <c r="C62" s="155">
        <v>380582</v>
      </c>
      <c r="D62" s="155">
        <v>14</v>
      </c>
      <c r="E62" s="155">
        <v>4</v>
      </c>
    </row>
    <row r="63" spans="1:5" s="1" customFormat="1">
      <c r="A63" s="153">
        <v>392</v>
      </c>
      <c r="B63" s="154" t="s">
        <v>214</v>
      </c>
      <c r="C63" s="155">
        <v>380634</v>
      </c>
      <c r="D63" s="155">
        <v>146</v>
      </c>
      <c r="E63" s="155">
        <v>33</v>
      </c>
    </row>
    <row r="64" spans="1:5" s="1" customFormat="1">
      <c r="A64" s="153">
        <v>394</v>
      </c>
      <c r="B64" s="154" t="s">
        <v>248</v>
      </c>
      <c r="C64" s="155">
        <v>380645</v>
      </c>
      <c r="D64" s="155">
        <v>5</v>
      </c>
      <c r="E64" s="155">
        <v>3</v>
      </c>
    </row>
    <row r="65" spans="1:5" s="1" customFormat="1">
      <c r="A65" s="153">
        <v>395</v>
      </c>
      <c r="B65" s="154" t="s">
        <v>238</v>
      </c>
      <c r="C65" s="155">
        <v>377090</v>
      </c>
      <c r="D65" s="155">
        <v>5</v>
      </c>
      <c r="E65" s="155">
        <v>1</v>
      </c>
    </row>
    <row r="66" spans="1:5" s="1" customFormat="1">
      <c r="A66" s="153">
        <v>407</v>
      </c>
      <c r="B66" s="154" t="s">
        <v>249</v>
      </c>
      <c r="C66" s="155">
        <v>380731</v>
      </c>
      <c r="D66" s="155">
        <v>0</v>
      </c>
      <c r="E66" s="155">
        <v>0</v>
      </c>
    </row>
    <row r="67" spans="1:5" s="1" customFormat="1">
      <c r="A67" s="153">
        <v>455</v>
      </c>
      <c r="B67" s="154" t="s">
        <v>250</v>
      </c>
      <c r="C67" s="155">
        <v>380797</v>
      </c>
      <c r="D67" s="155">
        <v>0</v>
      </c>
      <c r="E67" s="155">
        <v>0</v>
      </c>
    </row>
    <row r="68" spans="1:5" s="1" customFormat="1">
      <c r="A68" s="153">
        <v>512</v>
      </c>
      <c r="B68" s="154" t="s">
        <v>228</v>
      </c>
      <c r="C68" s="155">
        <v>380894</v>
      </c>
      <c r="D68" s="155">
        <v>0</v>
      </c>
      <c r="E68" s="155">
        <v>0</v>
      </c>
    </row>
    <row r="69" spans="1:5" s="1" customFormat="1">
      <c r="A69" s="153">
        <v>553</v>
      </c>
      <c r="B69" s="154" t="s">
        <v>217</v>
      </c>
      <c r="C69" s="155">
        <v>380946</v>
      </c>
      <c r="D69" s="155">
        <v>0</v>
      </c>
      <c r="E69" s="155">
        <v>0</v>
      </c>
    </row>
    <row r="70" spans="1:5" s="1" customFormat="1">
      <c r="A70" s="153">
        <v>634</v>
      </c>
      <c r="B70" s="154" t="s">
        <v>257</v>
      </c>
      <c r="C70" s="155">
        <v>339016</v>
      </c>
      <c r="D70" s="155">
        <v>0</v>
      </c>
      <c r="E70" s="155">
        <v>0</v>
      </c>
    </row>
    <row r="71" spans="1:5" s="1" customFormat="1">
      <c r="A71" s="153">
        <v>694</v>
      </c>
      <c r="B71" s="154" t="s">
        <v>229</v>
      </c>
      <c r="C71" s="155">
        <v>339050</v>
      </c>
      <c r="D71" s="155">
        <v>40</v>
      </c>
      <c r="E71" s="155">
        <v>17</v>
      </c>
    </row>
    <row r="72" spans="1:5" s="1" customFormat="1">
      <c r="A72" s="153">
        <v>774</v>
      </c>
      <c r="B72" s="154" t="s">
        <v>251</v>
      </c>
      <c r="C72" s="155">
        <v>339072</v>
      </c>
      <c r="D72" s="155">
        <v>20</v>
      </c>
      <c r="E72" s="155">
        <v>7</v>
      </c>
    </row>
    <row r="73" spans="1:5" s="1" customFormat="1">
      <c r="A73" s="153"/>
      <c r="B73" s="162" t="s">
        <v>267</v>
      </c>
      <c r="C73" s="163"/>
      <c r="D73" s="164">
        <v>5138</v>
      </c>
      <c r="E73" s="164">
        <v>1048</v>
      </c>
    </row>
    <row r="74" spans="1:5" s="1" customFormat="1">
      <c r="A74" s="153"/>
      <c r="B74" s="162"/>
      <c r="C74" s="163"/>
      <c r="D74" s="164"/>
      <c r="E74" s="164"/>
    </row>
    <row r="75" spans="1:5" s="1" customFormat="1">
      <c r="A75" s="153"/>
      <c r="B75" s="154"/>
      <c r="C75" s="155"/>
      <c r="D75" s="155"/>
      <c r="E75" s="155"/>
    </row>
    <row r="76" spans="1:5" s="1" customFormat="1">
      <c r="A76" s="153"/>
      <c r="B76" s="154"/>
      <c r="C76" s="155"/>
      <c r="D76" s="155"/>
      <c r="E76" s="155"/>
    </row>
    <row r="77" spans="1:5" s="1" customFormat="1">
      <c r="A77" s="153"/>
      <c r="B77" s="158"/>
      <c r="C77" s="155"/>
      <c r="D77" s="155"/>
      <c r="E77" s="155"/>
    </row>
    <row r="78" spans="1:5" s="1" customFormat="1">
      <c r="A78" s="153"/>
      <c r="B78" s="157"/>
      <c r="C78" s="155"/>
      <c r="D78" s="155"/>
      <c r="E78" s="155"/>
    </row>
    <row r="79" spans="1:5" s="1" customFormat="1">
      <c r="A79" s="153"/>
      <c r="B79" s="154"/>
      <c r="C79" s="155"/>
      <c r="D79" s="155"/>
      <c r="E79" s="155"/>
    </row>
    <row r="80" spans="1:5" s="1" customFormat="1">
      <c r="A80" s="153"/>
      <c r="B80" s="147"/>
      <c r="C80" s="155"/>
      <c r="D80" s="161"/>
      <c r="E80" s="155"/>
    </row>
    <row r="81" spans="1:5" s="1" customFormat="1">
      <c r="A81" s="153"/>
      <c r="B81" s="159"/>
      <c r="C81" s="155"/>
      <c r="D81" s="155"/>
      <c r="E81" s="155"/>
    </row>
    <row r="82" spans="1:5" s="1" customFormat="1">
      <c r="A82" s="153"/>
      <c r="C82" s="155"/>
      <c r="D82" s="155"/>
      <c r="E82" s="155"/>
    </row>
    <row r="83" spans="1:5" s="1" customFormat="1">
      <c r="A83" s="153"/>
      <c r="C83" s="155"/>
      <c r="D83" s="155"/>
      <c r="E83" s="155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8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2" spans="1:32" ht="8.25" customHeight="1"/>
    <row r="3" spans="1:32" ht="50.25" customHeight="1">
      <c r="A3" s="263" t="s">
        <v>0</v>
      </c>
      <c r="B3" s="263" t="s">
        <v>120</v>
      </c>
      <c r="C3" s="263"/>
      <c r="D3" s="263"/>
      <c r="E3" s="263"/>
      <c r="F3" s="263"/>
      <c r="G3" s="263"/>
      <c r="H3" s="263" t="s">
        <v>121</v>
      </c>
      <c r="I3" s="263"/>
      <c r="J3" s="263"/>
      <c r="K3" s="263"/>
      <c r="L3" s="263"/>
      <c r="M3" s="263"/>
      <c r="N3" s="264" t="s">
        <v>130</v>
      </c>
      <c r="O3" s="264"/>
      <c r="P3" s="264"/>
      <c r="Q3" s="264"/>
      <c r="R3" s="264"/>
      <c r="S3" s="264"/>
      <c r="T3" s="264"/>
      <c r="U3" s="264"/>
      <c r="V3" s="264"/>
      <c r="W3" s="264"/>
      <c r="X3" s="264" t="s">
        <v>131</v>
      </c>
      <c r="Y3" s="264"/>
      <c r="Z3" s="264"/>
      <c r="AA3" s="264"/>
      <c r="AB3" s="264"/>
      <c r="AC3" s="264"/>
    </row>
    <row r="4" spans="1:32" s="7" customFormat="1" ht="56.25" customHeight="1">
      <c r="A4" s="263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180</v>
      </c>
      <c r="Q4" s="6" t="s">
        <v>146</v>
      </c>
      <c r="R4" s="6" t="s">
        <v>181</v>
      </c>
      <c r="S4" s="6" t="s">
        <v>147</v>
      </c>
      <c r="T4" s="6" t="s">
        <v>148</v>
      </c>
      <c r="U4" s="6" t="s">
        <v>182</v>
      </c>
      <c r="V4" s="6" t="s">
        <v>149</v>
      </c>
      <c r="W4" s="6" t="s">
        <v>183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3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3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3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3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3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23">
        <v>500537.89903288998</v>
      </c>
      <c r="C11" s="123">
        <v>309385.97394976998</v>
      </c>
      <c r="D11" s="123">
        <v>191151.92508312</v>
      </c>
      <c r="E11" s="123">
        <v>208667.29829604999</v>
      </c>
      <c r="F11" s="123">
        <v>65520.587202130002</v>
      </c>
      <c r="G11" s="123">
        <v>143146.71109391999</v>
      </c>
      <c r="H11" s="123">
        <v>121107.18508503</v>
      </c>
      <c r="I11" s="123">
        <v>83464.049259689986</v>
      </c>
      <c r="J11" s="123">
        <v>37643.135825339996</v>
      </c>
      <c r="K11" s="123">
        <v>279972.56217647996</v>
      </c>
      <c r="L11" s="123">
        <v>145287.37486241001</v>
      </c>
      <c r="M11" s="123">
        <v>134685.18731406998</v>
      </c>
      <c r="N11" s="123">
        <v>12.7963</v>
      </c>
      <c r="O11" s="123">
        <v>13.557399999999999</v>
      </c>
      <c r="P11" s="123">
        <v>12.9033</v>
      </c>
      <c r="Q11" s="123">
        <v>10.3772</v>
      </c>
      <c r="R11" s="123">
        <v>10.395899999999999</v>
      </c>
      <c r="S11" s="123">
        <v>24.181100000000001</v>
      </c>
      <c r="T11" s="123">
        <v>25.168299999999999</v>
      </c>
      <c r="U11" s="123">
        <v>20.6328</v>
      </c>
      <c r="V11" s="123">
        <v>10.770200000000001</v>
      </c>
      <c r="W11" s="123">
        <v>9.4855999999999998</v>
      </c>
      <c r="X11" s="123">
        <v>4.5614999999999997</v>
      </c>
      <c r="Y11" s="123">
        <v>4.806</v>
      </c>
      <c r="Z11" s="123">
        <v>2.8807</v>
      </c>
      <c r="AA11" s="123">
        <v>9.7477999999999998</v>
      </c>
      <c r="AB11" s="123">
        <v>12.718999999999999</v>
      </c>
      <c r="AC11" s="123">
        <v>6.8338999999999999</v>
      </c>
      <c r="AD11" s="124"/>
      <c r="AE11" s="124"/>
      <c r="AF11" s="124"/>
    </row>
    <row r="12" spans="1:32" hidden="1" outlineLevel="1">
      <c r="A12" s="9">
        <v>40575</v>
      </c>
      <c r="B12" s="123">
        <v>508086.05510087998</v>
      </c>
      <c r="C12" s="123">
        <v>313968.26801483001</v>
      </c>
      <c r="D12" s="123">
        <v>194117.78708605</v>
      </c>
      <c r="E12" s="123">
        <v>208593.76414993999</v>
      </c>
      <c r="F12" s="123">
        <v>66301.530904779996</v>
      </c>
      <c r="G12" s="123">
        <v>142292.23324515999</v>
      </c>
      <c r="H12" s="123">
        <v>117606.33963706999</v>
      </c>
      <c r="I12" s="123">
        <v>79562.503933240005</v>
      </c>
      <c r="J12" s="123">
        <v>38043.835703830002</v>
      </c>
      <c r="K12" s="123">
        <v>285397.97156030993</v>
      </c>
      <c r="L12" s="123">
        <v>149077.04788653</v>
      </c>
      <c r="M12" s="123">
        <v>136320.92367378002</v>
      </c>
      <c r="N12" s="123">
        <v>12.221500000000001</v>
      </c>
      <c r="O12" s="123">
        <v>12.9193</v>
      </c>
      <c r="P12" s="123">
        <v>12.156700000000001</v>
      </c>
      <c r="Q12" s="123">
        <v>9.8960000000000008</v>
      </c>
      <c r="R12" s="123">
        <v>9.8893000000000004</v>
      </c>
      <c r="S12" s="123">
        <v>24.978400000000001</v>
      </c>
      <c r="T12" s="123">
        <v>26.180199999999999</v>
      </c>
      <c r="U12" s="123">
        <v>21.209399999999999</v>
      </c>
      <c r="V12" s="123">
        <v>10.4777</v>
      </c>
      <c r="W12" s="123">
        <v>10.0954</v>
      </c>
      <c r="X12" s="123">
        <v>4.1718000000000002</v>
      </c>
      <c r="Y12" s="123">
        <v>4.5118</v>
      </c>
      <c r="Z12" s="123">
        <v>2.4447000000000001</v>
      </c>
      <c r="AA12" s="123">
        <v>9.3226999999999993</v>
      </c>
      <c r="AB12" s="123">
        <v>12.121499999999999</v>
      </c>
      <c r="AC12" s="123">
        <v>6.8391999999999999</v>
      </c>
      <c r="AD12" s="124"/>
      <c r="AE12" s="124"/>
      <c r="AF12" s="124"/>
    </row>
    <row r="13" spans="1:32" hidden="1" outlineLevel="1">
      <c r="A13" s="9">
        <v>40603</v>
      </c>
      <c r="B13" s="123">
        <v>521970.87662138999</v>
      </c>
      <c r="C13" s="123">
        <v>322150.53139358002</v>
      </c>
      <c r="D13" s="123">
        <v>199820.34522781</v>
      </c>
      <c r="E13" s="123">
        <v>207554.90016433</v>
      </c>
      <c r="F13" s="123">
        <v>66549.159956660005</v>
      </c>
      <c r="G13" s="123">
        <v>141005.74020766999</v>
      </c>
      <c r="H13" s="123">
        <v>123944.58034182999</v>
      </c>
      <c r="I13" s="123">
        <v>86123.157993699991</v>
      </c>
      <c r="J13" s="123">
        <v>37821.42234813</v>
      </c>
      <c r="K13" s="123">
        <v>291137.02653035993</v>
      </c>
      <c r="L13" s="123">
        <v>152642.84679187997</v>
      </c>
      <c r="M13" s="123">
        <v>138494.17973847999</v>
      </c>
      <c r="N13" s="123">
        <v>12.559200000000001</v>
      </c>
      <c r="O13" s="123">
        <v>13.258699999999999</v>
      </c>
      <c r="P13" s="123">
        <v>12.5685</v>
      </c>
      <c r="Q13" s="123">
        <v>10.282500000000001</v>
      </c>
      <c r="R13" s="123">
        <v>10.317500000000001</v>
      </c>
      <c r="S13" s="123">
        <v>28.922999999999998</v>
      </c>
      <c r="T13" s="123">
        <v>29.470199999999998</v>
      </c>
      <c r="U13" s="123">
        <v>23.278600000000001</v>
      </c>
      <c r="V13" s="123">
        <v>11.057600000000001</v>
      </c>
      <c r="W13" s="123">
        <v>9.8153000000000006</v>
      </c>
      <c r="X13" s="123">
        <v>3.7208000000000001</v>
      </c>
      <c r="Y13" s="123">
        <v>3.8469000000000002</v>
      </c>
      <c r="Z13" s="123">
        <v>2.9689000000000001</v>
      </c>
      <c r="AA13" s="123">
        <v>8.8209</v>
      </c>
      <c r="AB13" s="123">
        <v>11.795299999999999</v>
      </c>
      <c r="AC13" s="123">
        <v>6.4291999999999998</v>
      </c>
      <c r="AD13" s="124"/>
      <c r="AE13" s="124"/>
      <c r="AF13" s="124"/>
    </row>
    <row r="14" spans="1:32" hidden="1" outlineLevel="1">
      <c r="A14" s="9">
        <v>40634</v>
      </c>
      <c r="B14" s="123">
        <v>530631.84866253997</v>
      </c>
      <c r="C14" s="123">
        <v>324773.57660129998</v>
      </c>
      <c r="D14" s="123">
        <v>205858.27206123999</v>
      </c>
      <c r="E14" s="123">
        <v>207832.46010314001</v>
      </c>
      <c r="F14" s="123">
        <v>68371.322538499997</v>
      </c>
      <c r="G14" s="123">
        <v>139461.13756464</v>
      </c>
      <c r="H14" s="123">
        <v>130253.98048946001</v>
      </c>
      <c r="I14" s="123">
        <v>88977.541155960003</v>
      </c>
      <c r="J14" s="123">
        <v>41276.439333499999</v>
      </c>
      <c r="K14" s="123">
        <v>293906.25252814993</v>
      </c>
      <c r="L14" s="123">
        <v>153770.80603010004</v>
      </c>
      <c r="M14" s="123">
        <v>140135.44649805001</v>
      </c>
      <c r="N14" s="123">
        <v>12.1976</v>
      </c>
      <c r="O14" s="123">
        <v>13.108000000000001</v>
      </c>
      <c r="P14" s="123">
        <v>12.4663</v>
      </c>
      <c r="Q14" s="123">
        <v>9.9590999999999994</v>
      </c>
      <c r="R14" s="123">
        <v>9.9909999999999997</v>
      </c>
      <c r="S14" s="123">
        <v>28.082000000000001</v>
      </c>
      <c r="T14" s="123">
        <v>28.644300000000001</v>
      </c>
      <c r="U14" s="123">
        <v>22.886399999999998</v>
      </c>
      <c r="V14" s="123">
        <v>12.803000000000001</v>
      </c>
      <c r="W14" s="123">
        <v>12.415900000000001</v>
      </c>
      <c r="X14" s="123">
        <v>3.5206</v>
      </c>
      <c r="Y14" s="123">
        <v>3.6002000000000001</v>
      </c>
      <c r="Z14" s="123">
        <v>2.9487000000000001</v>
      </c>
      <c r="AA14" s="123">
        <v>8.7787000000000006</v>
      </c>
      <c r="AB14" s="123">
        <v>11.473000000000001</v>
      </c>
      <c r="AC14" s="123">
        <v>6.3457999999999997</v>
      </c>
      <c r="AD14" s="124"/>
      <c r="AE14" s="124"/>
      <c r="AF14" s="124"/>
    </row>
    <row r="15" spans="1:32" hidden="1" outlineLevel="1">
      <c r="A15" s="9">
        <v>40664</v>
      </c>
      <c r="B15" s="123">
        <v>537030.85634503001</v>
      </c>
      <c r="C15" s="123">
        <v>330024.02258583001</v>
      </c>
      <c r="D15" s="123">
        <v>207006.8337592</v>
      </c>
      <c r="E15" s="123">
        <v>208070.18089043</v>
      </c>
      <c r="F15" s="123">
        <v>70097.39396971</v>
      </c>
      <c r="G15" s="123">
        <v>137972.78692072001</v>
      </c>
      <c r="H15" s="123">
        <v>127140.09330032</v>
      </c>
      <c r="I15" s="123">
        <v>85454.29912335999</v>
      </c>
      <c r="J15" s="123">
        <v>41685.794176959993</v>
      </c>
      <c r="K15" s="123">
        <v>295288.12861709</v>
      </c>
      <c r="L15" s="123">
        <v>154775.73768525998</v>
      </c>
      <c r="M15" s="123">
        <v>140512.39093182998</v>
      </c>
      <c r="N15" s="123">
        <v>12.411099999999999</v>
      </c>
      <c r="O15" s="123">
        <v>13.323700000000001</v>
      </c>
      <c r="P15" s="123">
        <v>12.730600000000001</v>
      </c>
      <c r="Q15" s="123">
        <v>9.4863999999999997</v>
      </c>
      <c r="R15" s="123">
        <v>9.5137</v>
      </c>
      <c r="S15" s="123">
        <v>28.567499999999999</v>
      </c>
      <c r="T15" s="123">
        <v>29.241800000000001</v>
      </c>
      <c r="U15" s="123">
        <v>23.687200000000001</v>
      </c>
      <c r="V15" s="123">
        <v>12.357100000000001</v>
      </c>
      <c r="W15" s="123">
        <v>11.3108</v>
      </c>
      <c r="X15" s="123">
        <v>3.8359000000000001</v>
      </c>
      <c r="Y15" s="123">
        <v>3.8772000000000002</v>
      </c>
      <c r="Z15" s="123">
        <v>3.5558000000000001</v>
      </c>
      <c r="AA15" s="123">
        <v>8.9588000000000001</v>
      </c>
      <c r="AB15" s="123">
        <v>11.7913</v>
      </c>
      <c r="AC15" s="123">
        <v>6.2615999999999996</v>
      </c>
      <c r="AD15" s="124"/>
      <c r="AE15" s="124"/>
      <c r="AF15" s="124"/>
    </row>
    <row r="16" spans="1:32" hidden="1" outlineLevel="1">
      <c r="A16" s="9">
        <v>40695</v>
      </c>
      <c r="B16" s="123">
        <v>543500.31450221001</v>
      </c>
      <c r="C16" s="123">
        <v>338563.08439173002</v>
      </c>
      <c r="D16" s="123">
        <v>204937.23011048001</v>
      </c>
      <c r="E16" s="123">
        <v>208443.93236713001</v>
      </c>
      <c r="F16" s="123">
        <v>72012.931183010005</v>
      </c>
      <c r="G16" s="123">
        <v>136431.00118411999</v>
      </c>
      <c r="H16" s="123">
        <v>131716.12632602997</v>
      </c>
      <c r="I16" s="123">
        <v>90279.680583449997</v>
      </c>
      <c r="J16" s="123">
        <v>41436.445742580006</v>
      </c>
      <c r="K16" s="123">
        <v>301128.11806675995</v>
      </c>
      <c r="L16" s="123">
        <v>157216.94777877998</v>
      </c>
      <c r="M16" s="123">
        <v>143911.17028798</v>
      </c>
      <c r="N16" s="123">
        <v>13.2037</v>
      </c>
      <c r="O16" s="123">
        <v>14.1929</v>
      </c>
      <c r="P16" s="123">
        <v>13.7523</v>
      </c>
      <c r="Q16" s="123">
        <v>9.9262999999999995</v>
      </c>
      <c r="R16" s="123">
        <v>9.9827999999999992</v>
      </c>
      <c r="S16" s="123">
        <v>29.662800000000001</v>
      </c>
      <c r="T16" s="123">
        <v>30.232500000000002</v>
      </c>
      <c r="U16" s="123">
        <v>25.511600000000001</v>
      </c>
      <c r="V16" s="123">
        <v>11.6265</v>
      </c>
      <c r="W16" s="123">
        <v>11.1022</v>
      </c>
      <c r="X16" s="123">
        <v>4.1605999999999996</v>
      </c>
      <c r="Y16" s="123">
        <v>4.4291999999999998</v>
      </c>
      <c r="Z16" s="123">
        <v>2.8410000000000002</v>
      </c>
      <c r="AA16" s="123">
        <v>8.5554000000000006</v>
      </c>
      <c r="AB16" s="123">
        <v>11.363200000000001</v>
      </c>
      <c r="AC16" s="123">
        <v>6.2244999999999999</v>
      </c>
      <c r="AD16" s="124"/>
      <c r="AE16" s="124"/>
      <c r="AF16" s="124"/>
    </row>
    <row r="17" spans="1:32" hidden="1" outlineLevel="1">
      <c r="A17" s="9">
        <v>40725</v>
      </c>
      <c r="B17" s="123">
        <v>547220.29161554005</v>
      </c>
      <c r="C17" s="123">
        <v>342416.70449649001</v>
      </c>
      <c r="D17" s="123">
        <v>204803.58711905</v>
      </c>
      <c r="E17" s="123">
        <v>208518.95995888999</v>
      </c>
      <c r="F17" s="123">
        <v>74535.689836210004</v>
      </c>
      <c r="G17" s="123">
        <v>133983.27012268</v>
      </c>
      <c r="H17" s="123">
        <v>127483.55210570003</v>
      </c>
      <c r="I17" s="123">
        <v>86279.253528400004</v>
      </c>
      <c r="J17" s="123">
        <v>41204.298577299996</v>
      </c>
      <c r="K17" s="123">
        <v>305278.3486936299</v>
      </c>
      <c r="L17" s="123">
        <v>159913.64006280003</v>
      </c>
      <c r="M17" s="123">
        <v>145364.70863083002</v>
      </c>
      <c r="N17" s="123">
        <v>12.4259</v>
      </c>
      <c r="O17" s="123">
        <v>13.8089</v>
      </c>
      <c r="P17" s="123">
        <v>13.2636</v>
      </c>
      <c r="Q17" s="123">
        <v>9.1035000000000004</v>
      </c>
      <c r="R17" s="123">
        <v>9.1758000000000006</v>
      </c>
      <c r="S17" s="123">
        <v>26.479600000000001</v>
      </c>
      <c r="T17" s="123">
        <v>27.128</v>
      </c>
      <c r="U17" s="123">
        <v>23.2927</v>
      </c>
      <c r="V17" s="123">
        <v>13.821899999999999</v>
      </c>
      <c r="W17" s="123">
        <v>13.6351</v>
      </c>
      <c r="X17" s="123">
        <v>4.1814999999999998</v>
      </c>
      <c r="Y17" s="123">
        <v>4.2538999999999998</v>
      </c>
      <c r="Z17" s="123">
        <v>3.5305</v>
      </c>
      <c r="AA17" s="123">
        <v>8.4095999999999993</v>
      </c>
      <c r="AB17" s="123">
        <v>11.6807</v>
      </c>
      <c r="AC17" s="123">
        <v>5.6684999999999999</v>
      </c>
      <c r="AD17" s="124"/>
      <c r="AE17" s="124"/>
      <c r="AF17" s="124"/>
    </row>
    <row r="18" spans="1:32" hidden="1" outlineLevel="1">
      <c r="A18" s="9">
        <v>40756</v>
      </c>
      <c r="B18" s="123">
        <v>558781.25235713006</v>
      </c>
      <c r="C18" s="123">
        <v>352894.34866625001</v>
      </c>
      <c r="D18" s="123">
        <v>205886.90369087999</v>
      </c>
      <c r="E18" s="123">
        <v>208893.34220113</v>
      </c>
      <c r="F18" s="123">
        <v>78021.151881479993</v>
      </c>
      <c r="G18" s="123">
        <v>130872.19031965001</v>
      </c>
      <c r="H18" s="123">
        <v>134196.4547763</v>
      </c>
      <c r="I18" s="123">
        <v>89015.73217825999</v>
      </c>
      <c r="J18" s="123">
        <v>45180.722598039996</v>
      </c>
      <c r="K18" s="123">
        <v>306598.37155896996</v>
      </c>
      <c r="L18" s="123">
        <v>159237.71261853998</v>
      </c>
      <c r="M18" s="123">
        <v>147360.65894043</v>
      </c>
      <c r="N18" s="123">
        <v>13.189399999999999</v>
      </c>
      <c r="O18" s="123">
        <v>14.5337</v>
      </c>
      <c r="P18" s="123">
        <v>14.2469</v>
      </c>
      <c r="Q18" s="123">
        <v>8.9740000000000002</v>
      </c>
      <c r="R18" s="123">
        <v>9.0147999999999993</v>
      </c>
      <c r="S18" s="123">
        <v>26.093599999999999</v>
      </c>
      <c r="T18" s="123">
        <v>26.635400000000001</v>
      </c>
      <c r="U18" s="123">
        <v>24.0533</v>
      </c>
      <c r="V18" s="123">
        <v>12.2136</v>
      </c>
      <c r="W18" s="123">
        <v>12.0373</v>
      </c>
      <c r="X18" s="123">
        <v>4.8985000000000003</v>
      </c>
      <c r="Y18" s="123">
        <v>5.0486000000000004</v>
      </c>
      <c r="Z18" s="123">
        <v>3.9834999999999998</v>
      </c>
      <c r="AA18" s="123">
        <v>8.1257999999999999</v>
      </c>
      <c r="AB18" s="123">
        <v>11.025600000000001</v>
      </c>
      <c r="AC18" s="123">
        <v>5.8327999999999998</v>
      </c>
      <c r="AD18" s="124"/>
      <c r="AE18" s="124"/>
      <c r="AF18" s="124"/>
    </row>
    <row r="19" spans="1:32" hidden="1" outlineLevel="1">
      <c r="A19" s="9">
        <v>40787</v>
      </c>
      <c r="B19" s="123">
        <v>570112.84586175997</v>
      </c>
      <c r="C19" s="123">
        <v>362878.07919342001</v>
      </c>
      <c r="D19" s="123">
        <v>207234.76666833999</v>
      </c>
      <c r="E19" s="123">
        <v>207400.02004957999</v>
      </c>
      <c r="F19" s="123">
        <v>80661.158222059996</v>
      </c>
      <c r="G19" s="123">
        <v>126738.86182752</v>
      </c>
      <c r="H19" s="123">
        <v>137689.15850681002</v>
      </c>
      <c r="I19" s="123">
        <v>90675.300005140001</v>
      </c>
      <c r="J19" s="123">
        <v>47013.858501670009</v>
      </c>
      <c r="K19" s="123">
        <v>303758.83254487999</v>
      </c>
      <c r="L19" s="123">
        <v>156313.23327564998</v>
      </c>
      <c r="M19" s="123">
        <v>147445.59926922998</v>
      </c>
      <c r="N19" s="123">
        <v>13.3287</v>
      </c>
      <c r="O19" s="123">
        <v>15.128399999999999</v>
      </c>
      <c r="P19" s="123">
        <v>14.8894</v>
      </c>
      <c r="Q19" s="123">
        <v>8.1929999999999996</v>
      </c>
      <c r="R19" s="123">
        <v>8.2119</v>
      </c>
      <c r="S19" s="123">
        <v>24.689499999999999</v>
      </c>
      <c r="T19" s="123">
        <v>25.755199999999999</v>
      </c>
      <c r="U19" s="123">
        <v>24.185300000000002</v>
      </c>
      <c r="V19" s="123">
        <v>13.246700000000001</v>
      </c>
      <c r="W19" s="123">
        <v>13.1439</v>
      </c>
      <c r="X19" s="123">
        <v>5.6623999999999999</v>
      </c>
      <c r="Y19" s="123">
        <v>6.0034999999999998</v>
      </c>
      <c r="Z19" s="123">
        <v>3.6812</v>
      </c>
      <c r="AA19" s="123">
        <v>8.1907999999999994</v>
      </c>
      <c r="AB19" s="123">
        <v>11.010400000000001</v>
      </c>
      <c r="AC19" s="123">
        <v>5.8752000000000004</v>
      </c>
      <c r="AD19" s="124"/>
      <c r="AE19" s="124"/>
      <c r="AF19" s="124"/>
    </row>
    <row r="20" spans="1:32" hidden="1" outlineLevel="1">
      <c r="A20" s="9">
        <v>40817</v>
      </c>
      <c r="B20" s="123">
        <v>576836.73344134004</v>
      </c>
      <c r="C20" s="123">
        <v>368645.62785701</v>
      </c>
      <c r="D20" s="123">
        <v>208191.10558433001</v>
      </c>
      <c r="E20" s="123">
        <v>207074.87518443001</v>
      </c>
      <c r="F20" s="123">
        <v>83165.345275069994</v>
      </c>
      <c r="G20" s="123">
        <v>123909.52990936</v>
      </c>
      <c r="H20" s="123">
        <v>144695.56917658003</v>
      </c>
      <c r="I20" s="123">
        <v>94187.980707359995</v>
      </c>
      <c r="J20" s="123">
        <v>50507.588469219991</v>
      </c>
      <c r="K20" s="123">
        <v>306159.58985722001</v>
      </c>
      <c r="L20" s="123">
        <v>156046.08065045002</v>
      </c>
      <c r="M20" s="123">
        <v>150113.50920677002</v>
      </c>
      <c r="N20" s="123">
        <v>14.855</v>
      </c>
      <c r="O20" s="123">
        <v>17.927800000000001</v>
      </c>
      <c r="P20" s="123">
        <v>18.222300000000001</v>
      </c>
      <c r="Q20" s="123">
        <v>8.2719000000000005</v>
      </c>
      <c r="R20" s="123">
        <v>8.3168000000000006</v>
      </c>
      <c r="S20" s="123">
        <v>24.753</v>
      </c>
      <c r="T20" s="123">
        <v>26.513999999999999</v>
      </c>
      <c r="U20" s="123">
        <v>24.888999999999999</v>
      </c>
      <c r="V20" s="123">
        <v>12.645200000000001</v>
      </c>
      <c r="W20" s="123">
        <v>12.589</v>
      </c>
      <c r="X20" s="123">
        <v>9.1475000000000009</v>
      </c>
      <c r="Y20" s="123">
        <v>9.9535999999999998</v>
      </c>
      <c r="Z20" s="123">
        <v>4.2887000000000004</v>
      </c>
      <c r="AA20" s="123">
        <v>8.0692000000000004</v>
      </c>
      <c r="AB20" s="123">
        <v>11.377700000000001</v>
      </c>
      <c r="AC20" s="123">
        <v>5.5831</v>
      </c>
      <c r="AD20" s="124"/>
      <c r="AE20" s="124"/>
      <c r="AF20" s="124"/>
    </row>
    <row r="21" spans="1:32" hidden="1" outlineLevel="1">
      <c r="A21" s="9">
        <v>40848</v>
      </c>
      <c r="B21" s="123">
        <v>573704.51108764997</v>
      </c>
      <c r="C21" s="123">
        <v>367069.78574746998</v>
      </c>
      <c r="D21" s="123">
        <v>206634.72534018001</v>
      </c>
      <c r="E21" s="123">
        <v>204558.00116762001</v>
      </c>
      <c r="F21" s="123">
        <v>85195.416307139996</v>
      </c>
      <c r="G21" s="123">
        <v>119362.58486048</v>
      </c>
      <c r="H21" s="123">
        <v>136177.39524109999</v>
      </c>
      <c r="I21" s="123">
        <v>87844.524542160012</v>
      </c>
      <c r="J21" s="123">
        <v>48332.870698939994</v>
      </c>
      <c r="K21" s="123">
        <v>305936.81145688001</v>
      </c>
      <c r="L21" s="123">
        <v>156534.51920034998</v>
      </c>
      <c r="M21" s="123">
        <v>149402.29225653</v>
      </c>
      <c r="N21" s="123">
        <v>15.089399999999999</v>
      </c>
      <c r="O21" s="123">
        <v>18.3063</v>
      </c>
      <c r="P21" s="123">
        <v>18.6052</v>
      </c>
      <c r="Q21" s="123">
        <v>8.1998999999999995</v>
      </c>
      <c r="R21" s="123">
        <v>8.2386999999999997</v>
      </c>
      <c r="S21" s="123">
        <v>24.598500000000001</v>
      </c>
      <c r="T21" s="123">
        <v>24.8508</v>
      </c>
      <c r="U21" s="123">
        <v>22.830200000000001</v>
      </c>
      <c r="V21" s="123">
        <v>12.586</v>
      </c>
      <c r="W21" s="123">
        <v>11.9177</v>
      </c>
      <c r="X21" s="123">
        <v>9.2623999999999995</v>
      </c>
      <c r="Y21" s="123">
        <v>10.5905</v>
      </c>
      <c r="Z21" s="123">
        <v>2.8088000000000002</v>
      </c>
      <c r="AA21" s="123">
        <v>10.041600000000001</v>
      </c>
      <c r="AB21" s="123">
        <v>13.8476</v>
      </c>
      <c r="AC21" s="123">
        <v>6.5054999999999996</v>
      </c>
      <c r="AD21" s="124"/>
      <c r="AE21" s="124"/>
      <c r="AF21" s="124"/>
    </row>
    <row r="22" spans="1:32" hidden="1" outlineLevel="1">
      <c r="A22" s="9">
        <v>40878</v>
      </c>
      <c r="B22" s="123">
        <v>575544.79626338999</v>
      </c>
      <c r="C22" s="123">
        <v>369763.17646014999</v>
      </c>
      <c r="D22" s="123">
        <v>205781.61980324</v>
      </c>
      <c r="E22" s="123">
        <v>201224.0481445</v>
      </c>
      <c r="F22" s="123">
        <v>86675.057657330006</v>
      </c>
      <c r="G22" s="123">
        <v>114548.99048717</v>
      </c>
      <c r="H22" s="123">
        <v>153119.74787902003</v>
      </c>
      <c r="I22" s="123">
        <v>101435.03722649001</v>
      </c>
      <c r="J22" s="123">
        <v>51684.71065252999</v>
      </c>
      <c r="K22" s="123">
        <v>310390.45642404997</v>
      </c>
      <c r="L22" s="123">
        <v>160530.06904173997</v>
      </c>
      <c r="M22" s="123">
        <v>149860.38738231</v>
      </c>
      <c r="N22" s="123">
        <v>14.4413</v>
      </c>
      <c r="O22" s="123">
        <v>17.046399999999998</v>
      </c>
      <c r="P22" s="123">
        <v>17.0275</v>
      </c>
      <c r="Q22" s="123">
        <v>8.4914000000000005</v>
      </c>
      <c r="R22" s="123">
        <v>8.5055999999999994</v>
      </c>
      <c r="S22" s="123">
        <v>25.398700000000002</v>
      </c>
      <c r="T22" s="123">
        <v>25.619700000000002</v>
      </c>
      <c r="U22" s="123">
        <v>23.200500000000002</v>
      </c>
      <c r="V22" s="123">
        <v>11.9923</v>
      </c>
      <c r="W22" s="123">
        <v>10.2401</v>
      </c>
      <c r="X22" s="123">
        <v>8.0772999999999993</v>
      </c>
      <c r="Y22" s="123">
        <v>9.0190000000000001</v>
      </c>
      <c r="Z22" s="123">
        <v>4.1048999999999998</v>
      </c>
      <c r="AA22" s="123">
        <v>11.5753</v>
      </c>
      <c r="AB22" s="123">
        <v>15.998900000000001</v>
      </c>
      <c r="AC22" s="123">
        <v>6.7344999999999997</v>
      </c>
      <c r="AD22" s="124"/>
      <c r="AE22" s="124"/>
      <c r="AF22" s="124"/>
    </row>
    <row r="23" spans="1:32" hidden="1" outlineLevel="1">
      <c r="A23" s="9">
        <v>40909</v>
      </c>
      <c r="B23" s="123">
        <v>570736.24471839005</v>
      </c>
      <c r="C23" s="123">
        <v>363273.32644407998</v>
      </c>
      <c r="D23" s="123">
        <v>207462.91827431001</v>
      </c>
      <c r="E23" s="123">
        <v>200026.80467406</v>
      </c>
      <c r="F23" s="123">
        <v>87449.023249250007</v>
      </c>
      <c r="G23" s="123">
        <v>112577.78142481</v>
      </c>
      <c r="H23" s="123">
        <v>146863.23494354001</v>
      </c>
      <c r="I23" s="123">
        <v>96559.576272999999</v>
      </c>
      <c r="J23" s="123">
        <v>50303.658670539997</v>
      </c>
      <c r="K23" s="123">
        <v>317620.03698406997</v>
      </c>
      <c r="L23" s="123">
        <v>164657.22999244</v>
      </c>
      <c r="M23" s="123">
        <v>152962.80699163</v>
      </c>
      <c r="N23" s="123">
        <v>13.1653</v>
      </c>
      <c r="O23" s="123">
        <v>15.2767</v>
      </c>
      <c r="P23" s="123">
        <v>14.912000000000001</v>
      </c>
      <c r="Q23" s="123">
        <v>8.5745000000000005</v>
      </c>
      <c r="R23" s="123">
        <v>8.5822000000000003</v>
      </c>
      <c r="S23" s="123">
        <v>26.389600000000002</v>
      </c>
      <c r="T23" s="123">
        <v>26.772200000000002</v>
      </c>
      <c r="U23" s="123">
        <v>24.274000000000001</v>
      </c>
      <c r="V23" s="123">
        <v>10.818899999999999</v>
      </c>
      <c r="W23" s="123">
        <v>10.308400000000001</v>
      </c>
      <c r="X23" s="123">
        <v>7.2770000000000001</v>
      </c>
      <c r="Y23" s="123">
        <v>7.8224999999999998</v>
      </c>
      <c r="Z23" s="123">
        <v>3.2334999999999998</v>
      </c>
      <c r="AA23" s="123">
        <v>11.359500000000001</v>
      </c>
      <c r="AB23" s="123">
        <v>15.5778</v>
      </c>
      <c r="AC23" s="123">
        <v>6.8174999999999999</v>
      </c>
      <c r="AD23" s="124"/>
      <c r="AE23" s="124"/>
      <c r="AF23" s="124"/>
    </row>
    <row r="24" spans="1:32" hidden="1" outlineLevel="1">
      <c r="A24" s="9">
        <v>40940</v>
      </c>
      <c r="B24" s="123">
        <v>575736.97581693996</v>
      </c>
      <c r="C24" s="123">
        <v>365264.90538703999</v>
      </c>
      <c r="D24" s="123">
        <v>210472.07042989999</v>
      </c>
      <c r="E24" s="123">
        <v>197881.19983937001</v>
      </c>
      <c r="F24" s="123">
        <v>87963.506733410002</v>
      </c>
      <c r="G24" s="123">
        <v>109917.69310596</v>
      </c>
      <c r="H24" s="123">
        <v>142491.05375701</v>
      </c>
      <c r="I24" s="123">
        <v>91655.277878330016</v>
      </c>
      <c r="J24" s="123">
        <v>50835.775878679997</v>
      </c>
      <c r="K24" s="123">
        <v>324713.27948247007</v>
      </c>
      <c r="L24" s="123">
        <v>169502.79201696999</v>
      </c>
      <c r="M24" s="123">
        <v>155210.48746550005</v>
      </c>
      <c r="N24" s="123">
        <v>12.757218377303492</v>
      </c>
      <c r="O24" s="123">
        <v>15.0123</v>
      </c>
      <c r="P24" s="123">
        <v>14.481400000000001</v>
      </c>
      <c r="Q24" s="123">
        <v>8.1538555830251696</v>
      </c>
      <c r="R24" s="123">
        <v>8.1775447025231642</v>
      </c>
      <c r="S24" s="123">
        <v>27.015499999999999</v>
      </c>
      <c r="T24" s="123">
        <v>27.419699999999999</v>
      </c>
      <c r="U24" s="123">
        <v>26.781199999999998</v>
      </c>
      <c r="V24" s="123">
        <v>11.019299999999999</v>
      </c>
      <c r="W24" s="123">
        <v>10.3569</v>
      </c>
      <c r="X24" s="123">
        <v>7.9402999999999997</v>
      </c>
      <c r="Y24" s="123">
        <v>8.4144000000000005</v>
      </c>
      <c r="Z24" s="123">
        <v>4.9611999999999998</v>
      </c>
      <c r="AA24" s="123">
        <v>11.393000000000001</v>
      </c>
      <c r="AB24" s="123">
        <v>15.268800000000001</v>
      </c>
      <c r="AC24" s="123">
        <v>6.9611000000000001</v>
      </c>
      <c r="AD24" s="124"/>
      <c r="AE24" s="124"/>
      <c r="AF24" s="124"/>
    </row>
    <row r="25" spans="1:32" hidden="1" outlineLevel="1">
      <c r="A25" s="9">
        <v>40969</v>
      </c>
      <c r="B25" s="123">
        <v>578031.73188780004</v>
      </c>
      <c r="C25" s="123">
        <v>367501.52234900999</v>
      </c>
      <c r="D25" s="123">
        <v>210530.20953878999</v>
      </c>
      <c r="E25" s="123">
        <v>194794.84527103</v>
      </c>
      <c r="F25" s="123">
        <v>88746.674622150007</v>
      </c>
      <c r="G25" s="123">
        <v>106048.17064888</v>
      </c>
      <c r="H25" s="123">
        <v>145300.91748041997</v>
      </c>
      <c r="I25" s="123">
        <v>95831.238574019997</v>
      </c>
      <c r="J25" s="123">
        <v>49469.678906399997</v>
      </c>
      <c r="K25" s="123">
        <v>330308.04907669005</v>
      </c>
      <c r="L25" s="123">
        <v>174615.03602378001</v>
      </c>
      <c r="M25" s="123">
        <v>155693.01305290998</v>
      </c>
      <c r="N25" s="123">
        <v>12.8086</v>
      </c>
      <c r="O25" s="123">
        <v>14.811999999999999</v>
      </c>
      <c r="P25" s="123">
        <v>14.347799999999999</v>
      </c>
      <c r="Q25" s="123">
        <v>7.7576000000000001</v>
      </c>
      <c r="R25" s="123">
        <v>7.7710999999999997</v>
      </c>
      <c r="S25" s="123">
        <v>27.2058</v>
      </c>
      <c r="T25" s="123">
        <v>27.5031</v>
      </c>
      <c r="U25" s="123">
        <v>26.482099999999999</v>
      </c>
      <c r="V25" s="123">
        <v>11.543900000000001</v>
      </c>
      <c r="W25" s="123">
        <v>10.9427</v>
      </c>
      <c r="X25" s="123">
        <v>6.2835000000000001</v>
      </c>
      <c r="Y25" s="123">
        <v>7.1508000000000003</v>
      </c>
      <c r="Z25" s="123">
        <v>2.3858000000000001</v>
      </c>
      <c r="AA25" s="123">
        <v>11.2639</v>
      </c>
      <c r="AB25" s="123">
        <v>15.1038</v>
      </c>
      <c r="AC25" s="123">
        <v>6.6246</v>
      </c>
      <c r="AD25" s="124"/>
      <c r="AE25" s="124"/>
      <c r="AF25" s="124"/>
    </row>
    <row r="26" spans="1:32" hidden="1" outlineLevel="1">
      <c r="A26" s="9">
        <v>41000</v>
      </c>
      <c r="B26" s="123">
        <v>582688.27668914001</v>
      </c>
      <c r="C26" s="123">
        <v>370388.48103769001</v>
      </c>
      <c r="D26" s="123">
        <v>212299.79565145</v>
      </c>
      <c r="E26" s="123">
        <v>193697.97171565</v>
      </c>
      <c r="F26" s="123">
        <v>89786.705796619994</v>
      </c>
      <c r="G26" s="123">
        <v>103911.26591903</v>
      </c>
      <c r="H26" s="123">
        <v>143083.92726674004</v>
      </c>
      <c r="I26" s="123">
        <v>93827.452102819996</v>
      </c>
      <c r="J26" s="123">
        <v>49256.475163919997</v>
      </c>
      <c r="K26" s="123">
        <v>336672.83731729002</v>
      </c>
      <c r="L26" s="123">
        <v>180039.82267605999</v>
      </c>
      <c r="M26" s="123">
        <v>156633.01464122999</v>
      </c>
      <c r="N26" s="123">
        <v>12.5707</v>
      </c>
      <c r="O26" s="123">
        <v>14.327999999999999</v>
      </c>
      <c r="P26" s="123">
        <v>13.701700000000001</v>
      </c>
      <c r="Q26" s="123">
        <v>7.8460999999999999</v>
      </c>
      <c r="R26" s="123">
        <v>7.8459000000000003</v>
      </c>
      <c r="S26" s="123">
        <v>26.8995</v>
      </c>
      <c r="T26" s="123">
        <v>27.334399999999999</v>
      </c>
      <c r="U26" s="123">
        <v>25.974499999999999</v>
      </c>
      <c r="V26" s="123">
        <v>10.9564</v>
      </c>
      <c r="W26" s="123">
        <v>10.400399999999999</v>
      </c>
      <c r="X26" s="123">
        <v>6.0804999999999998</v>
      </c>
      <c r="Y26" s="123">
        <v>6.68</v>
      </c>
      <c r="Z26" s="123">
        <v>3.3014999999999999</v>
      </c>
      <c r="AA26" s="123">
        <v>11.102399999999999</v>
      </c>
      <c r="AB26" s="123">
        <v>14.8072</v>
      </c>
      <c r="AC26" s="123">
        <v>6.5994999999999999</v>
      </c>
      <c r="AD26" s="124"/>
      <c r="AE26" s="124"/>
      <c r="AF26" s="124"/>
    </row>
    <row r="27" spans="1:32" hidden="1" outlineLevel="1">
      <c r="A27" s="9">
        <v>41030</v>
      </c>
      <c r="B27" s="123">
        <v>580538.05249398004</v>
      </c>
      <c r="C27" s="123">
        <v>373411.98592635</v>
      </c>
      <c r="D27" s="123">
        <v>207126.06656763001</v>
      </c>
      <c r="E27" s="123">
        <v>192081.64592928</v>
      </c>
      <c r="F27" s="123">
        <v>90838.512501570003</v>
      </c>
      <c r="G27" s="123">
        <v>101243.13342771</v>
      </c>
      <c r="H27" s="123">
        <v>140741.23590927001</v>
      </c>
      <c r="I27" s="123">
        <v>92235.999468130001</v>
      </c>
      <c r="J27" s="123">
        <v>48505.23644113999</v>
      </c>
      <c r="K27" s="123">
        <v>336956.22068628005</v>
      </c>
      <c r="L27" s="123">
        <v>180479.40820074003</v>
      </c>
      <c r="M27" s="123">
        <v>156476.81248554002</v>
      </c>
      <c r="N27" s="123">
        <v>12.7593</v>
      </c>
      <c r="O27" s="123">
        <v>14.374000000000001</v>
      </c>
      <c r="P27" s="123">
        <v>13.760999999999999</v>
      </c>
      <c r="Q27" s="123">
        <v>7.8723000000000001</v>
      </c>
      <c r="R27" s="123">
        <v>7.8986000000000001</v>
      </c>
      <c r="S27" s="123">
        <v>26.988299999999999</v>
      </c>
      <c r="T27" s="123">
        <v>27.305299999999999</v>
      </c>
      <c r="U27" s="123">
        <v>25.847899999999999</v>
      </c>
      <c r="V27" s="123">
        <v>10.476900000000001</v>
      </c>
      <c r="W27" s="123">
        <v>9.8185000000000002</v>
      </c>
      <c r="X27" s="123">
        <v>6.6515000000000004</v>
      </c>
      <c r="Y27" s="123">
        <v>7.0255000000000001</v>
      </c>
      <c r="Z27" s="123">
        <v>3.7730000000000001</v>
      </c>
      <c r="AA27" s="123">
        <v>10.962999999999999</v>
      </c>
      <c r="AB27" s="123">
        <v>14.7659</v>
      </c>
      <c r="AC27" s="123">
        <v>6.6372</v>
      </c>
      <c r="AD27" s="124"/>
      <c r="AE27" s="124"/>
      <c r="AF27" s="124"/>
    </row>
    <row r="28" spans="1:32" hidden="1" outlineLevel="1">
      <c r="A28" s="9">
        <v>41061</v>
      </c>
      <c r="B28" s="123">
        <v>585926.22026562004</v>
      </c>
      <c r="C28" s="123">
        <v>380472.04354583001</v>
      </c>
      <c r="D28" s="123">
        <v>205454.17671979</v>
      </c>
      <c r="E28" s="123">
        <v>189687.03654068001</v>
      </c>
      <c r="F28" s="123">
        <v>91354.168878199998</v>
      </c>
      <c r="G28" s="123">
        <v>98332.867662479999</v>
      </c>
      <c r="H28" s="123">
        <v>140963.44807462007</v>
      </c>
      <c r="I28" s="123">
        <v>93106.503165830014</v>
      </c>
      <c r="J28" s="123">
        <v>47856.944908789999</v>
      </c>
      <c r="K28" s="123">
        <v>342449.30567423999</v>
      </c>
      <c r="L28" s="123">
        <v>183021.74607579</v>
      </c>
      <c r="M28" s="123">
        <v>159427.55959845</v>
      </c>
      <c r="N28" s="123">
        <v>14.5563</v>
      </c>
      <c r="O28" s="123">
        <v>17.295999999999999</v>
      </c>
      <c r="P28" s="123">
        <v>17.089099999999998</v>
      </c>
      <c r="Q28" s="123">
        <v>8.6271000000000004</v>
      </c>
      <c r="R28" s="123">
        <v>8.6484000000000005</v>
      </c>
      <c r="S28" s="123">
        <v>25.472200000000001</v>
      </c>
      <c r="T28" s="123">
        <v>26.530899999999999</v>
      </c>
      <c r="U28" s="123">
        <v>25.446300000000001</v>
      </c>
      <c r="V28" s="123">
        <v>12.1213</v>
      </c>
      <c r="W28" s="123">
        <v>11.577299999999999</v>
      </c>
      <c r="X28" s="123">
        <v>9.2502999999999993</v>
      </c>
      <c r="Y28" s="123">
        <v>10.5337</v>
      </c>
      <c r="Z28" s="123">
        <v>3.1524999999999999</v>
      </c>
      <c r="AA28" s="123">
        <v>10.869199999999999</v>
      </c>
      <c r="AB28" s="123">
        <v>15.0016</v>
      </c>
      <c r="AC28" s="123">
        <v>6.7714999999999996</v>
      </c>
      <c r="AD28" s="124"/>
      <c r="AE28" s="124"/>
      <c r="AF28" s="124"/>
    </row>
    <row r="29" spans="1:32" hidden="1" outlineLevel="1">
      <c r="A29" s="9">
        <v>41091</v>
      </c>
      <c r="B29" s="123">
        <v>584689.02120871004</v>
      </c>
      <c r="C29" s="123">
        <v>378411.59216007998</v>
      </c>
      <c r="D29" s="123">
        <v>206277.42904863</v>
      </c>
      <c r="E29" s="123">
        <v>189760.07035219</v>
      </c>
      <c r="F29" s="123">
        <v>93021.501394539999</v>
      </c>
      <c r="G29" s="123">
        <v>96738.568957650001</v>
      </c>
      <c r="H29" s="123">
        <v>149800.85346786003</v>
      </c>
      <c r="I29" s="123">
        <v>97708.599598029978</v>
      </c>
      <c r="J29" s="123">
        <v>52092.25386982999</v>
      </c>
      <c r="K29" s="123">
        <v>345507.61157651996</v>
      </c>
      <c r="L29" s="123">
        <v>182646.21637665</v>
      </c>
      <c r="M29" s="123">
        <v>162861.39519986999</v>
      </c>
      <c r="N29" s="123">
        <v>15.476900000000001</v>
      </c>
      <c r="O29" s="123">
        <v>18.954699999999999</v>
      </c>
      <c r="P29" s="123">
        <v>19.0624</v>
      </c>
      <c r="Q29" s="123">
        <v>8.4365000000000006</v>
      </c>
      <c r="R29" s="123">
        <v>8.4476999999999993</v>
      </c>
      <c r="S29" s="123">
        <v>27.522300000000001</v>
      </c>
      <c r="T29" s="123">
        <v>27.707799999999999</v>
      </c>
      <c r="U29" s="123">
        <v>27.1083</v>
      </c>
      <c r="V29" s="123">
        <v>11.3803</v>
      </c>
      <c r="W29" s="123">
        <v>10.254200000000001</v>
      </c>
      <c r="X29" s="123">
        <v>10.519600000000001</v>
      </c>
      <c r="Y29" s="123">
        <v>11.672000000000001</v>
      </c>
      <c r="Z29" s="123">
        <v>3.2298</v>
      </c>
      <c r="AA29" s="123">
        <v>11.335599999999999</v>
      </c>
      <c r="AB29" s="123">
        <v>15.8644</v>
      </c>
      <c r="AC29" s="123">
        <v>6.9404000000000003</v>
      </c>
      <c r="AD29" s="124"/>
      <c r="AE29" s="124"/>
      <c r="AF29" s="124"/>
    </row>
    <row r="30" spans="1:32" hidden="1" outlineLevel="1">
      <c r="A30" s="9">
        <v>41122</v>
      </c>
      <c r="B30" s="123">
        <v>589631.54967374995</v>
      </c>
      <c r="C30" s="123">
        <v>382585.21404892002</v>
      </c>
      <c r="D30" s="123">
        <v>207046.33562483001</v>
      </c>
      <c r="E30" s="123">
        <v>189431.10177601001</v>
      </c>
      <c r="F30" s="123">
        <v>95376.856732090004</v>
      </c>
      <c r="G30" s="123">
        <v>94054.245043920004</v>
      </c>
      <c r="H30" s="123">
        <v>150194.17498626997</v>
      </c>
      <c r="I30" s="123">
        <v>97862.865365310019</v>
      </c>
      <c r="J30" s="123">
        <v>52331.309620960004</v>
      </c>
      <c r="K30" s="123">
        <v>349978.1677855</v>
      </c>
      <c r="L30" s="123">
        <v>182983.64761451998</v>
      </c>
      <c r="M30" s="123">
        <v>166994.52017098002</v>
      </c>
      <c r="N30" s="123">
        <v>15.3986</v>
      </c>
      <c r="O30" s="123">
        <v>19.469200000000001</v>
      </c>
      <c r="P30" s="123">
        <v>19.593399999999999</v>
      </c>
      <c r="Q30" s="123">
        <v>8.5538000000000007</v>
      </c>
      <c r="R30" s="123">
        <v>8.5721000000000007</v>
      </c>
      <c r="S30" s="123">
        <v>27.086500000000001</v>
      </c>
      <c r="T30" s="123">
        <v>27.272600000000001</v>
      </c>
      <c r="U30" s="123">
        <v>25.296800000000001</v>
      </c>
      <c r="V30" s="123">
        <v>11.8504</v>
      </c>
      <c r="W30" s="123">
        <v>11.2172</v>
      </c>
      <c r="X30" s="123">
        <v>12.4064</v>
      </c>
      <c r="Y30" s="123">
        <v>13.5802</v>
      </c>
      <c r="Z30" s="123">
        <v>3.246</v>
      </c>
      <c r="AA30" s="123">
        <v>11.8514</v>
      </c>
      <c r="AB30" s="123">
        <v>16.709599999999998</v>
      </c>
      <c r="AC30" s="123">
        <v>7.0708000000000002</v>
      </c>
      <c r="AD30" s="124"/>
      <c r="AE30" s="124"/>
      <c r="AF30" s="124"/>
    </row>
    <row r="31" spans="1:32" hidden="1" outlineLevel="1">
      <c r="A31" s="9">
        <v>41153</v>
      </c>
      <c r="B31" s="123">
        <v>595393.60229368997</v>
      </c>
      <c r="C31" s="123">
        <v>386594.91689301003</v>
      </c>
      <c r="D31" s="123">
        <v>208798.68540068</v>
      </c>
      <c r="E31" s="123">
        <v>189063.25229378999</v>
      </c>
      <c r="F31" s="123">
        <v>96947.076058449995</v>
      </c>
      <c r="G31" s="123">
        <v>92116.176235339997</v>
      </c>
      <c r="H31" s="123">
        <v>151199.69737291004</v>
      </c>
      <c r="I31" s="123">
        <v>100015.68127385003</v>
      </c>
      <c r="J31" s="123">
        <v>51184.016099059998</v>
      </c>
      <c r="K31" s="123">
        <v>354391.4666610001</v>
      </c>
      <c r="L31" s="123">
        <v>181866.09508901997</v>
      </c>
      <c r="M31" s="123">
        <v>172525.37157198001</v>
      </c>
      <c r="N31" s="123">
        <v>14.901</v>
      </c>
      <c r="O31" s="123">
        <v>18.273700000000002</v>
      </c>
      <c r="P31" s="123">
        <v>17.950199999999999</v>
      </c>
      <c r="Q31" s="123">
        <v>8.3021999999999991</v>
      </c>
      <c r="R31" s="123">
        <v>8.3079999999999998</v>
      </c>
      <c r="S31" s="123">
        <v>27.9863</v>
      </c>
      <c r="T31" s="123">
        <v>28.209599999999998</v>
      </c>
      <c r="U31" s="123">
        <v>27.325800000000001</v>
      </c>
      <c r="V31" s="123">
        <v>11.895799999999999</v>
      </c>
      <c r="W31" s="123">
        <v>11.410399999999999</v>
      </c>
      <c r="X31" s="123">
        <v>11.037599999999999</v>
      </c>
      <c r="Y31" s="123">
        <v>12.084199999999999</v>
      </c>
      <c r="Z31" s="123">
        <v>3.3176000000000001</v>
      </c>
      <c r="AA31" s="123">
        <v>12.0526</v>
      </c>
      <c r="AB31" s="123">
        <v>17.817</v>
      </c>
      <c r="AC31" s="123">
        <v>7.2435999999999998</v>
      </c>
      <c r="AD31" s="124"/>
      <c r="AE31" s="124"/>
      <c r="AF31" s="124"/>
    </row>
    <row r="32" spans="1:32" hidden="1" outlineLevel="1">
      <c r="A32" s="9">
        <v>41183</v>
      </c>
      <c r="B32" s="123">
        <v>601162.43244384998</v>
      </c>
      <c r="C32" s="123">
        <v>389132.16724580002</v>
      </c>
      <c r="D32" s="123">
        <v>212030.26519805001</v>
      </c>
      <c r="E32" s="123">
        <v>190068.41973955001</v>
      </c>
      <c r="F32" s="123">
        <v>99611.81297128</v>
      </c>
      <c r="G32" s="123">
        <v>90456.606768269994</v>
      </c>
      <c r="H32" s="123">
        <v>153519.54436772008</v>
      </c>
      <c r="I32" s="123">
        <v>100400.87918782001</v>
      </c>
      <c r="J32" s="123">
        <v>53118.665179900003</v>
      </c>
      <c r="K32" s="123">
        <v>356078.80583287007</v>
      </c>
      <c r="L32" s="123">
        <v>179110.74106260997</v>
      </c>
      <c r="M32" s="123">
        <v>176968.06477026001</v>
      </c>
      <c r="N32" s="123">
        <v>16.186599999999999</v>
      </c>
      <c r="O32" s="123">
        <v>20.9556</v>
      </c>
      <c r="P32" s="123">
        <v>21.0639</v>
      </c>
      <c r="Q32" s="123">
        <v>8.3567</v>
      </c>
      <c r="R32" s="123">
        <v>8.3684999999999992</v>
      </c>
      <c r="S32" s="123">
        <v>27.969000000000001</v>
      </c>
      <c r="T32" s="123">
        <v>28.492899999999999</v>
      </c>
      <c r="U32" s="123">
        <v>27.889099999999999</v>
      </c>
      <c r="V32" s="123">
        <v>13.4893</v>
      </c>
      <c r="W32" s="123">
        <v>13.501200000000001</v>
      </c>
      <c r="X32" s="123">
        <v>15.4964</v>
      </c>
      <c r="Y32" s="123">
        <v>17.427399999999999</v>
      </c>
      <c r="Z32" s="123">
        <v>3.6294</v>
      </c>
      <c r="AA32" s="123">
        <v>12.592000000000001</v>
      </c>
      <c r="AB32" s="123">
        <v>18.807200000000002</v>
      </c>
      <c r="AC32" s="123">
        <v>7.4776999999999996</v>
      </c>
      <c r="AD32" s="124"/>
      <c r="AE32" s="124"/>
      <c r="AF32" s="124"/>
    </row>
    <row r="33" spans="1:32" hidden="1" outlineLevel="1">
      <c r="A33" s="9">
        <v>41214</v>
      </c>
      <c r="B33" s="123">
        <v>610528.39838097</v>
      </c>
      <c r="C33" s="123">
        <v>390950.59021172998</v>
      </c>
      <c r="D33" s="123">
        <v>219577.80816923999</v>
      </c>
      <c r="E33" s="123">
        <v>188938.71011282</v>
      </c>
      <c r="F33" s="123">
        <v>101328.64399544999</v>
      </c>
      <c r="G33" s="123">
        <v>87610.066117370006</v>
      </c>
      <c r="H33" s="123">
        <v>151726.67853519996</v>
      </c>
      <c r="I33" s="123">
        <v>101568.47832674001</v>
      </c>
      <c r="J33" s="123">
        <v>50158.200208459995</v>
      </c>
      <c r="K33" s="123">
        <v>361752.17053514003</v>
      </c>
      <c r="L33" s="123">
        <v>180591.85698414</v>
      </c>
      <c r="M33" s="123">
        <v>181160.313551</v>
      </c>
      <c r="N33" s="123">
        <v>17.603400000000001</v>
      </c>
      <c r="O33" s="123">
        <v>22.465299999999999</v>
      </c>
      <c r="P33" s="123">
        <v>22.6158</v>
      </c>
      <c r="Q33" s="123">
        <v>8.7829999999999995</v>
      </c>
      <c r="R33" s="123">
        <v>8.8078000000000003</v>
      </c>
      <c r="S33" s="123">
        <v>29.107900000000001</v>
      </c>
      <c r="T33" s="123">
        <v>29.3184</v>
      </c>
      <c r="U33" s="123">
        <v>29.0123</v>
      </c>
      <c r="V33" s="123">
        <v>12.032</v>
      </c>
      <c r="W33" s="123">
        <v>11.6272</v>
      </c>
      <c r="X33" s="123">
        <v>17.1371</v>
      </c>
      <c r="Y33" s="123">
        <v>18.728000000000002</v>
      </c>
      <c r="Z33" s="123">
        <v>3.1044</v>
      </c>
      <c r="AA33" s="123">
        <v>13.153700000000001</v>
      </c>
      <c r="AB33" s="123">
        <v>19.629000000000001</v>
      </c>
      <c r="AC33" s="123">
        <v>7.5148999999999999</v>
      </c>
      <c r="AD33" s="124"/>
      <c r="AE33" s="124"/>
      <c r="AF33" s="124"/>
    </row>
    <row r="34" spans="1:32" hidden="1" outlineLevel="1">
      <c r="A34" s="9">
        <v>41244</v>
      </c>
      <c r="B34" s="123">
        <v>605425.03467742004</v>
      </c>
      <c r="C34" s="123">
        <v>393147.39799196</v>
      </c>
      <c r="D34" s="123">
        <v>212277.63668545999</v>
      </c>
      <c r="E34" s="123">
        <v>187629.27294518001</v>
      </c>
      <c r="F34" s="123">
        <v>102689.66195751</v>
      </c>
      <c r="G34" s="123">
        <v>84939.610987670007</v>
      </c>
      <c r="H34" s="123">
        <v>173319.22252192005</v>
      </c>
      <c r="I34" s="123">
        <v>112643.8473237</v>
      </c>
      <c r="J34" s="123">
        <v>60675.375198220005</v>
      </c>
      <c r="K34" s="123">
        <v>369264.15257233003</v>
      </c>
      <c r="L34" s="123">
        <v>186771.63240707997</v>
      </c>
      <c r="M34" s="123">
        <v>182492.52016525</v>
      </c>
      <c r="N34" s="123">
        <v>14.8096</v>
      </c>
      <c r="O34" s="123">
        <v>17.200199999999999</v>
      </c>
      <c r="P34" s="123">
        <v>16.593800000000002</v>
      </c>
      <c r="Q34" s="123">
        <v>9.3491999999999997</v>
      </c>
      <c r="R34" s="123">
        <v>9.3909000000000002</v>
      </c>
      <c r="S34" s="123">
        <v>27.790600000000001</v>
      </c>
      <c r="T34" s="123">
        <v>27.944600000000001</v>
      </c>
      <c r="U34" s="123">
        <v>26.656600000000001</v>
      </c>
      <c r="V34" s="123">
        <v>11.3558</v>
      </c>
      <c r="W34" s="123">
        <v>10.9306</v>
      </c>
      <c r="X34" s="123">
        <v>9.2597000000000005</v>
      </c>
      <c r="Y34" s="123">
        <v>11.830299999999999</v>
      </c>
      <c r="Z34" s="123">
        <v>1.8857999999999999</v>
      </c>
      <c r="AA34" s="123">
        <v>13.5854</v>
      </c>
      <c r="AB34" s="123">
        <v>19.467600000000001</v>
      </c>
      <c r="AC34" s="123">
        <v>7.4025999999999996</v>
      </c>
      <c r="AD34" s="124"/>
      <c r="AE34" s="124"/>
      <c r="AF34" s="124"/>
    </row>
    <row r="35" spans="1:32" hidden="1" outlineLevel="1">
      <c r="A35" s="9">
        <v>41275</v>
      </c>
      <c r="B35" s="123">
        <v>606946.82086106006</v>
      </c>
      <c r="C35" s="123">
        <v>393150.28435685998</v>
      </c>
      <c r="D35" s="123">
        <v>213796.53650419999</v>
      </c>
      <c r="E35" s="123">
        <v>188269.0879474</v>
      </c>
      <c r="F35" s="123">
        <v>104336.21203330001</v>
      </c>
      <c r="G35" s="123">
        <v>83932.875914100005</v>
      </c>
      <c r="H35" s="123">
        <v>175124.29846096996</v>
      </c>
      <c r="I35" s="123">
        <v>114287.41245445999</v>
      </c>
      <c r="J35" s="123">
        <v>60836.886006509994</v>
      </c>
      <c r="K35" s="123">
        <v>377816.51884768996</v>
      </c>
      <c r="L35" s="123">
        <v>192635.16794809996</v>
      </c>
      <c r="M35" s="123">
        <v>185181.35089959</v>
      </c>
      <c r="N35" s="123">
        <v>13.7677</v>
      </c>
      <c r="O35" s="123">
        <v>16.323499999999999</v>
      </c>
      <c r="P35" s="123">
        <v>15.4032</v>
      </c>
      <c r="Q35" s="123">
        <v>8.9286999999999992</v>
      </c>
      <c r="R35" s="123">
        <v>8.9375999999999998</v>
      </c>
      <c r="S35" s="123">
        <v>27.925699999999999</v>
      </c>
      <c r="T35" s="123">
        <v>28.057400000000001</v>
      </c>
      <c r="U35" s="123">
        <v>26.985600000000002</v>
      </c>
      <c r="V35" s="123">
        <v>10.8743</v>
      </c>
      <c r="W35" s="123">
        <v>10.470599999999999</v>
      </c>
      <c r="X35" s="123">
        <v>7.7473999999999998</v>
      </c>
      <c r="Y35" s="123">
        <v>8.3853000000000009</v>
      </c>
      <c r="Z35" s="123">
        <v>3.2629999999999999</v>
      </c>
      <c r="AA35" s="123">
        <v>14.215</v>
      </c>
      <c r="AB35" s="123">
        <v>19.9527</v>
      </c>
      <c r="AC35" s="123">
        <v>7.3606999999999996</v>
      </c>
      <c r="AD35" s="124"/>
      <c r="AE35" s="124"/>
      <c r="AF35" s="124"/>
    </row>
    <row r="36" spans="1:32" hidden="1" outlineLevel="1">
      <c r="A36" s="9">
        <v>41306</v>
      </c>
      <c r="B36" s="123">
        <v>612640.52881277003</v>
      </c>
      <c r="C36" s="123">
        <v>398209.10585897003</v>
      </c>
      <c r="D36" s="123">
        <v>214431.42295380001</v>
      </c>
      <c r="E36" s="123">
        <v>188218.71779396001</v>
      </c>
      <c r="F36" s="123">
        <v>105231.23140788999</v>
      </c>
      <c r="G36" s="123">
        <v>82987.486386069999</v>
      </c>
      <c r="H36" s="123">
        <v>172900.26536098996</v>
      </c>
      <c r="I36" s="123">
        <v>112369.1999408</v>
      </c>
      <c r="J36" s="123">
        <v>60531.065420190003</v>
      </c>
      <c r="K36" s="123">
        <v>384767.57521123008</v>
      </c>
      <c r="L36" s="123">
        <v>201069.83344529005</v>
      </c>
      <c r="M36" s="123">
        <v>183697.74176593998</v>
      </c>
      <c r="N36" s="123">
        <v>13.1495</v>
      </c>
      <c r="O36" s="123">
        <v>15.397399999999999</v>
      </c>
      <c r="P36" s="123">
        <v>14.459899999999999</v>
      </c>
      <c r="Q36" s="123">
        <v>9.1953999999999994</v>
      </c>
      <c r="R36" s="123">
        <v>9.2114999999999991</v>
      </c>
      <c r="S36" s="123">
        <v>28.951499999999999</v>
      </c>
      <c r="T36" s="123">
        <v>29.093299999999999</v>
      </c>
      <c r="U36" s="123">
        <v>28.446999999999999</v>
      </c>
      <c r="V36" s="123">
        <v>11.7454</v>
      </c>
      <c r="W36" s="123">
        <v>10.5565</v>
      </c>
      <c r="X36" s="123">
        <v>6.3856999999999999</v>
      </c>
      <c r="Y36" s="123">
        <v>6.8921000000000001</v>
      </c>
      <c r="Z36" s="123">
        <v>2.9033000000000002</v>
      </c>
      <c r="AA36" s="123">
        <v>13.4163</v>
      </c>
      <c r="AB36" s="123">
        <v>18.439800000000002</v>
      </c>
      <c r="AC36" s="123">
        <v>7.2282000000000002</v>
      </c>
      <c r="AD36" s="124"/>
      <c r="AE36" s="124"/>
      <c r="AF36" s="124"/>
    </row>
    <row r="37" spans="1:32" hidden="1" outlineLevel="1">
      <c r="A37" s="9">
        <v>41334</v>
      </c>
      <c r="B37" s="123">
        <v>613186.38013913995</v>
      </c>
      <c r="C37" s="123">
        <v>392005.28878330998</v>
      </c>
      <c r="D37" s="123">
        <v>221181.09135582999</v>
      </c>
      <c r="E37" s="123">
        <v>188405.94733159</v>
      </c>
      <c r="F37" s="123">
        <v>106447.87087478</v>
      </c>
      <c r="G37" s="123">
        <v>81958.076456809998</v>
      </c>
      <c r="H37" s="123">
        <v>173262.74269054006</v>
      </c>
      <c r="I37" s="123">
        <v>114181.80233377</v>
      </c>
      <c r="J37" s="123">
        <v>59080.940356769999</v>
      </c>
      <c r="K37" s="123">
        <v>390185.27680947998</v>
      </c>
      <c r="L37" s="123">
        <v>208028.12761377997</v>
      </c>
      <c r="M37" s="123">
        <v>182157.14919570004</v>
      </c>
      <c r="N37" s="123">
        <v>13.5219</v>
      </c>
      <c r="O37" s="123">
        <v>15.505100000000001</v>
      </c>
      <c r="P37" s="123">
        <v>14.6142</v>
      </c>
      <c r="Q37" s="123">
        <v>9.9809999999999999</v>
      </c>
      <c r="R37" s="123">
        <v>9.9857999999999993</v>
      </c>
      <c r="S37" s="123">
        <v>29.851800000000001</v>
      </c>
      <c r="T37" s="123">
        <v>30.054200000000002</v>
      </c>
      <c r="U37" s="123">
        <v>29.018699999999999</v>
      </c>
      <c r="V37" s="123">
        <v>13.012600000000001</v>
      </c>
      <c r="W37" s="123">
        <v>12.977600000000001</v>
      </c>
      <c r="X37" s="123">
        <v>6.1543000000000001</v>
      </c>
      <c r="Y37" s="123">
        <v>6.7812999999999999</v>
      </c>
      <c r="Z37" s="123">
        <v>3.4426000000000001</v>
      </c>
      <c r="AA37" s="123">
        <v>13.054600000000001</v>
      </c>
      <c r="AB37" s="123">
        <v>17.546199999999999</v>
      </c>
      <c r="AC37" s="123">
        <v>6.8766999999999996</v>
      </c>
      <c r="AD37" s="124"/>
      <c r="AE37" s="124"/>
      <c r="AF37" s="124"/>
    </row>
    <row r="38" spans="1:32" hidden="1" outlineLevel="1">
      <c r="A38" s="9">
        <v>41365</v>
      </c>
      <c r="B38" s="123">
        <v>616827.55643394997</v>
      </c>
      <c r="C38" s="123">
        <v>392799.73073139001</v>
      </c>
      <c r="D38" s="123">
        <v>224027.82570255999</v>
      </c>
      <c r="E38" s="123">
        <v>190054.71670998001</v>
      </c>
      <c r="F38" s="123">
        <v>109440.24494357999</v>
      </c>
      <c r="G38" s="123">
        <v>80614.471766400005</v>
      </c>
      <c r="H38" s="123">
        <v>175776.95583613002</v>
      </c>
      <c r="I38" s="123">
        <v>117096.21924987997</v>
      </c>
      <c r="J38" s="123">
        <v>58680.736586250001</v>
      </c>
      <c r="K38" s="123">
        <v>399055.34452651005</v>
      </c>
      <c r="L38" s="123">
        <v>216997.60953497002</v>
      </c>
      <c r="M38" s="123">
        <v>182057.73499154003</v>
      </c>
      <c r="N38" s="123">
        <v>13.010999999999999</v>
      </c>
      <c r="O38" s="123">
        <v>14.6393</v>
      </c>
      <c r="P38" s="123">
        <v>13.8749</v>
      </c>
      <c r="Q38" s="123">
        <v>9.9796999999999993</v>
      </c>
      <c r="R38" s="123">
        <v>10.015499999999999</v>
      </c>
      <c r="S38" s="123">
        <v>29.200099999999999</v>
      </c>
      <c r="T38" s="123">
        <v>29.389399999999998</v>
      </c>
      <c r="U38" s="123">
        <v>27.0593</v>
      </c>
      <c r="V38" s="123">
        <v>12.473599999999999</v>
      </c>
      <c r="W38" s="123">
        <v>12.376099999999999</v>
      </c>
      <c r="X38" s="123">
        <v>6.1784999999999997</v>
      </c>
      <c r="Y38" s="123">
        <v>6.9862000000000002</v>
      </c>
      <c r="Z38" s="123">
        <v>2.73</v>
      </c>
      <c r="AA38" s="123">
        <v>12.9178</v>
      </c>
      <c r="AB38" s="123">
        <v>17.237300000000001</v>
      </c>
      <c r="AC38" s="123">
        <v>6.7920999999999996</v>
      </c>
      <c r="AD38" s="124"/>
      <c r="AE38" s="124"/>
      <c r="AF38" s="124"/>
    </row>
    <row r="39" spans="1:32" hidden="1" outlineLevel="1">
      <c r="A39" s="9">
        <v>41395</v>
      </c>
      <c r="B39" s="123">
        <v>616281.19987582997</v>
      </c>
      <c r="C39" s="123">
        <v>392237.55728975998</v>
      </c>
      <c r="D39" s="123">
        <v>224043.64258607</v>
      </c>
      <c r="E39" s="123">
        <v>190824.43566223001</v>
      </c>
      <c r="F39" s="123">
        <v>111560.0892183</v>
      </c>
      <c r="G39" s="123">
        <v>79264.346443930001</v>
      </c>
      <c r="H39" s="123">
        <v>176234.59671504001</v>
      </c>
      <c r="I39" s="123">
        <v>118225.73225793001</v>
      </c>
      <c r="J39" s="123">
        <v>58008.864457110001</v>
      </c>
      <c r="K39" s="123">
        <v>402598.71294273989</v>
      </c>
      <c r="L39" s="123">
        <v>220554.19758962997</v>
      </c>
      <c r="M39" s="123">
        <v>182044.51535311001</v>
      </c>
      <c r="N39" s="123">
        <v>13.1684</v>
      </c>
      <c r="O39" s="123">
        <v>15.1266</v>
      </c>
      <c r="P39" s="123">
        <v>14.1624</v>
      </c>
      <c r="Q39" s="123">
        <v>9.3412000000000006</v>
      </c>
      <c r="R39" s="123">
        <v>9.3889999999999993</v>
      </c>
      <c r="S39" s="123">
        <v>25.998799999999999</v>
      </c>
      <c r="T39" s="123">
        <v>26.075700000000001</v>
      </c>
      <c r="U39" s="123">
        <v>24.6251</v>
      </c>
      <c r="V39" s="123">
        <v>13.9391</v>
      </c>
      <c r="W39" s="123">
        <v>14.0464</v>
      </c>
      <c r="X39" s="123">
        <v>6.1942000000000004</v>
      </c>
      <c r="Y39" s="123">
        <v>6.5709</v>
      </c>
      <c r="Z39" s="123">
        <v>4.4791999999999996</v>
      </c>
      <c r="AA39" s="123">
        <v>12.660600000000001</v>
      </c>
      <c r="AB39" s="123">
        <v>16.994399999999999</v>
      </c>
      <c r="AC39" s="123">
        <v>6.8251999999999997</v>
      </c>
      <c r="AD39" s="124"/>
      <c r="AE39" s="124"/>
      <c r="AF39" s="124"/>
    </row>
    <row r="40" spans="1:32" hidden="1" outlineLevel="1">
      <c r="A40" s="9">
        <v>41426</v>
      </c>
      <c r="B40" s="123">
        <v>623098.01464552002</v>
      </c>
      <c r="C40" s="123">
        <v>397963.39776548999</v>
      </c>
      <c r="D40" s="123">
        <v>225134.61688002999</v>
      </c>
      <c r="E40" s="123">
        <v>189983.61115414</v>
      </c>
      <c r="F40" s="123">
        <v>112164.29151328999</v>
      </c>
      <c r="G40" s="123">
        <v>77819.319640849993</v>
      </c>
      <c r="H40" s="123">
        <v>170630.08823119002</v>
      </c>
      <c r="I40" s="123">
        <v>114245.88267241999</v>
      </c>
      <c r="J40" s="123">
        <v>56384.205558770002</v>
      </c>
      <c r="K40" s="123">
        <v>414384.42205154995</v>
      </c>
      <c r="L40" s="123">
        <v>231443.83544872995</v>
      </c>
      <c r="M40" s="123">
        <v>182940.58660282003</v>
      </c>
      <c r="N40" s="123">
        <v>12.770899999999999</v>
      </c>
      <c r="O40" s="123">
        <v>14.491899999999999</v>
      </c>
      <c r="P40" s="123">
        <v>13.6875</v>
      </c>
      <c r="Q40" s="123">
        <v>9.8673999999999999</v>
      </c>
      <c r="R40" s="123">
        <v>9.8961000000000006</v>
      </c>
      <c r="S40" s="123">
        <v>27.235700000000001</v>
      </c>
      <c r="T40" s="123">
        <v>27.419799999999999</v>
      </c>
      <c r="U40" s="123">
        <v>27.244299999999999</v>
      </c>
      <c r="V40" s="123">
        <v>13.0665</v>
      </c>
      <c r="W40" s="123">
        <v>13.068</v>
      </c>
      <c r="X40" s="123">
        <v>6.1894999999999998</v>
      </c>
      <c r="Y40" s="123">
        <v>6.6578999999999997</v>
      </c>
      <c r="Z40" s="123">
        <v>4.0884999999999998</v>
      </c>
      <c r="AA40" s="123">
        <v>11.4268</v>
      </c>
      <c r="AB40" s="123">
        <v>15.5421</v>
      </c>
      <c r="AC40" s="123">
        <v>6.2796000000000003</v>
      </c>
      <c r="AD40" s="124"/>
      <c r="AE40" s="124"/>
      <c r="AF40" s="124"/>
    </row>
    <row r="41" spans="1:32" hidden="1" outlineLevel="1">
      <c r="A41" s="9">
        <v>41456</v>
      </c>
      <c r="B41" s="123">
        <v>628187.52155170997</v>
      </c>
      <c r="C41" s="123">
        <v>399491.93463918002</v>
      </c>
      <c r="D41" s="123">
        <v>228695.58691253001</v>
      </c>
      <c r="E41" s="123">
        <v>190785.05832556999</v>
      </c>
      <c r="F41" s="123">
        <v>114646.58356817</v>
      </c>
      <c r="G41" s="123">
        <v>76138.474757400007</v>
      </c>
      <c r="H41" s="123">
        <v>178498.6960419</v>
      </c>
      <c r="I41" s="123">
        <v>120790.19163022001</v>
      </c>
      <c r="J41" s="123">
        <v>57708.504411679998</v>
      </c>
      <c r="K41" s="123">
        <v>418707.98600195011</v>
      </c>
      <c r="L41" s="123">
        <v>234369.23215592001</v>
      </c>
      <c r="M41" s="123">
        <v>184338.75384603004</v>
      </c>
      <c r="N41" s="123">
        <v>12.837300000000001</v>
      </c>
      <c r="O41" s="123">
        <v>14.912100000000001</v>
      </c>
      <c r="P41" s="123">
        <v>14.087300000000001</v>
      </c>
      <c r="Q41" s="123">
        <v>9.3697999999999997</v>
      </c>
      <c r="R41" s="123">
        <v>9.4049999999999994</v>
      </c>
      <c r="S41" s="123">
        <v>27.530899999999999</v>
      </c>
      <c r="T41" s="123">
        <v>27.666799999999999</v>
      </c>
      <c r="U41" s="123">
        <v>27.8734</v>
      </c>
      <c r="V41" s="123">
        <v>13.703900000000001</v>
      </c>
      <c r="W41" s="123">
        <v>13.1569</v>
      </c>
      <c r="X41" s="123">
        <v>5.2442000000000002</v>
      </c>
      <c r="Y41" s="123">
        <v>5.6910999999999996</v>
      </c>
      <c r="Z41" s="123">
        <v>3.3281000000000001</v>
      </c>
      <c r="AA41" s="123">
        <v>11.440099999999999</v>
      </c>
      <c r="AB41" s="123">
        <v>15.530200000000001</v>
      </c>
      <c r="AC41" s="123">
        <v>6.4488000000000003</v>
      </c>
      <c r="AD41" s="124"/>
      <c r="AE41" s="124"/>
      <c r="AF41" s="124"/>
    </row>
    <row r="42" spans="1:32" hidden="1" outlineLevel="1">
      <c r="A42" s="9">
        <v>41487</v>
      </c>
      <c r="B42" s="123">
        <v>635247.58474645996</v>
      </c>
      <c r="C42" s="123">
        <v>405927.34820234001</v>
      </c>
      <c r="D42" s="123">
        <v>229320.23654412001</v>
      </c>
      <c r="E42" s="123">
        <v>192970.18827561001</v>
      </c>
      <c r="F42" s="123">
        <v>117619.92857511</v>
      </c>
      <c r="G42" s="123">
        <v>75350.259700499999</v>
      </c>
      <c r="H42" s="123">
        <v>177899.26172092996</v>
      </c>
      <c r="I42" s="123">
        <v>121502.28885359</v>
      </c>
      <c r="J42" s="123">
        <v>56396.972867340002</v>
      </c>
      <c r="K42" s="123">
        <v>422979.66445584007</v>
      </c>
      <c r="L42" s="123">
        <v>237641.82687294</v>
      </c>
      <c r="M42" s="123">
        <v>185337.83758290001</v>
      </c>
      <c r="N42" s="123">
        <v>12.6204</v>
      </c>
      <c r="O42" s="123">
        <v>14.2797</v>
      </c>
      <c r="P42" s="123">
        <v>13.581</v>
      </c>
      <c r="Q42" s="123">
        <v>9.8181999999999992</v>
      </c>
      <c r="R42" s="123">
        <v>9.8363999999999994</v>
      </c>
      <c r="S42" s="123">
        <v>26.785699999999999</v>
      </c>
      <c r="T42" s="123">
        <v>26.896999999999998</v>
      </c>
      <c r="U42" s="123">
        <v>26.974299999999999</v>
      </c>
      <c r="V42" s="123">
        <v>13.087</v>
      </c>
      <c r="W42" s="123">
        <v>12.775399999999999</v>
      </c>
      <c r="X42" s="123">
        <v>6.0347</v>
      </c>
      <c r="Y42" s="123">
        <v>6.3067000000000002</v>
      </c>
      <c r="Z42" s="123">
        <v>3.4735999999999998</v>
      </c>
      <c r="AA42" s="123">
        <v>11.7521</v>
      </c>
      <c r="AB42" s="123">
        <v>15.6442</v>
      </c>
      <c r="AC42" s="123">
        <v>6.4705000000000004</v>
      </c>
      <c r="AD42" s="124"/>
      <c r="AE42" s="124"/>
      <c r="AF42" s="124"/>
    </row>
    <row r="43" spans="1:32" hidden="1" outlineLevel="1">
      <c r="A43" s="9">
        <v>41518</v>
      </c>
      <c r="B43" s="123">
        <v>647273.88087458001</v>
      </c>
      <c r="C43" s="123">
        <v>416780.16825296002</v>
      </c>
      <c r="D43" s="123">
        <v>230493.71262162001</v>
      </c>
      <c r="E43" s="123">
        <v>193270.27496344</v>
      </c>
      <c r="F43" s="123">
        <v>119708.25433228</v>
      </c>
      <c r="G43" s="123">
        <v>73562.020631160005</v>
      </c>
      <c r="H43" s="123">
        <v>184488.52965036</v>
      </c>
      <c r="I43" s="123">
        <v>125115.48955981</v>
      </c>
      <c r="J43" s="123">
        <v>59373.040090549985</v>
      </c>
      <c r="K43" s="123">
        <v>429599.50984735996</v>
      </c>
      <c r="L43" s="123">
        <v>242608.63880843</v>
      </c>
      <c r="M43" s="123">
        <v>186990.87103893002</v>
      </c>
      <c r="N43" s="123">
        <v>12.842499999999999</v>
      </c>
      <c r="O43" s="123">
        <v>14.3653</v>
      </c>
      <c r="P43" s="123">
        <v>13.6723</v>
      </c>
      <c r="Q43" s="123">
        <v>9.6228999999999996</v>
      </c>
      <c r="R43" s="123">
        <v>9.6465999999999994</v>
      </c>
      <c r="S43" s="123">
        <v>26.049499999999998</v>
      </c>
      <c r="T43" s="123">
        <v>26.444099999999999</v>
      </c>
      <c r="U43" s="123">
        <v>26.7272</v>
      </c>
      <c r="V43" s="123">
        <v>10.706799999999999</v>
      </c>
      <c r="W43" s="123">
        <v>10.335599999999999</v>
      </c>
      <c r="X43" s="123">
        <v>6.5982000000000003</v>
      </c>
      <c r="Y43" s="123">
        <v>6.9355000000000002</v>
      </c>
      <c r="Z43" s="123">
        <v>4.0125999999999999</v>
      </c>
      <c r="AA43" s="123">
        <v>11.7951</v>
      </c>
      <c r="AB43" s="123">
        <v>16.026800000000001</v>
      </c>
      <c r="AC43" s="123">
        <v>6.5187999999999997</v>
      </c>
      <c r="AD43" s="124"/>
      <c r="AE43" s="124"/>
      <c r="AF43" s="124"/>
    </row>
    <row r="44" spans="1:32" hidden="1" outlineLevel="1">
      <c r="A44" s="9">
        <v>41548</v>
      </c>
      <c r="B44" s="123">
        <v>655289.35005309002</v>
      </c>
      <c r="C44" s="123">
        <v>422878.10166198999</v>
      </c>
      <c r="D44" s="123">
        <v>232411.2483911</v>
      </c>
      <c r="E44" s="123">
        <v>194228.04084743999</v>
      </c>
      <c r="F44" s="123">
        <v>121724.2914692</v>
      </c>
      <c r="G44" s="123">
        <v>72503.749378239998</v>
      </c>
      <c r="H44" s="123">
        <v>179631.72389935007</v>
      </c>
      <c r="I44" s="123">
        <v>122811.85997803</v>
      </c>
      <c r="J44" s="123">
        <v>56819.863921320008</v>
      </c>
      <c r="K44" s="123">
        <v>435004.04546326998</v>
      </c>
      <c r="L44" s="123">
        <v>248720.21152213999</v>
      </c>
      <c r="M44" s="123">
        <v>186283.83394112997</v>
      </c>
      <c r="N44" s="123">
        <v>12.8005</v>
      </c>
      <c r="O44" s="123">
        <v>14.429</v>
      </c>
      <c r="P44" s="123">
        <v>14.1145</v>
      </c>
      <c r="Q44" s="123">
        <v>8.9315999999999995</v>
      </c>
      <c r="R44" s="123">
        <v>8.9532000000000007</v>
      </c>
      <c r="S44" s="123">
        <v>26.5639</v>
      </c>
      <c r="T44" s="123">
        <v>26.68</v>
      </c>
      <c r="U44" s="123">
        <v>26.73</v>
      </c>
      <c r="V44" s="123">
        <v>13.7944</v>
      </c>
      <c r="W44" s="123">
        <v>12.8657</v>
      </c>
      <c r="X44" s="123">
        <v>5.7206000000000001</v>
      </c>
      <c r="Y44" s="123">
        <v>6.1071</v>
      </c>
      <c r="Z44" s="123">
        <v>3.8248000000000002</v>
      </c>
      <c r="AA44" s="123">
        <v>12.335599999999999</v>
      </c>
      <c r="AB44" s="123">
        <v>16.1922</v>
      </c>
      <c r="AC44" s="123">
        <v>6.7759999999999998</v>
      </c>
      <c r="AD44" s="124"/>
      <c r="AE44" s="124"/>
      <c r="AF44" s="124"/>
    </row>
    <row r="45" spans="1:32" hidden="1" outlineLevel="1">
      <c r="A45" s="9">
        <v>41579</v>
      </c>
      <c r="B45" s="123">
        <v>669620.60662860004</v>
      </c>
      <c r="C45" s="123">
        <v>436342.35297141998</v>
      </c>
      <c r="D45" s="123">
        <v>233278.25365718</v>
      </c>
      <c r="E45" s="123">
        <v>192729.40015614999</v>
      </c>
      <c r="F45" s="123">
        <v>123109.85768152001</v>
      </c>
      <c r="G45" s="123">
        <v>69619.542474629998</v>
      </c>
      <c r="H45" s="123">
        <v>179590.15803049001</v>
      </c>
      <c r="I45" s="123">
        <v>122303.97823223997</v>
      </c>
      <c r="J45" s="123">
        <v>57286.179798249999</v>
      </c>
      <c r="K45" s="123">
        <v>440143.39587338001</v>
      </c>
      <c r="L45" s="123">
        <v>254597.74009430004</v>
      </c>
      <c r="M45" s="123">
        <v>185545.65577908</v>
      </c>
      <c r="N45" s="123">
        <v>13.989100000000001</v>
      </c>
      <c r="O45" s="123">
        <v>15.9773</v>
      </c>
      <c r="P45" s="123">
        <v>15.7784</v>
      </c>
      <c r="Q45" s="123">
        <v>8.6725999999999992</v>
      </c>
      <c r="R45" s="123">
        <v>8.6974999999999998</v>
      </c>
      <c r="S45" s="123">
        <v>27.735900000000001</v>
      </c>
      <c r="T45" s="123">
        <v>27.863800000000001</v>
      </c>
      <c r="U45" s="123">
        <v>28.322500000000002</v>
      </c>
      <c r="V45" s="123">
        <v>10.3514</v>
      </c>
      <c r="W45" s="123">
        <v>10.094900000000001</v>
      </c>
      <c r="X45" s="123">
        <v>6.3307000000000002</v>
      </c>
      <c r="Y45" s="123">
        <v>6.5606999999999998</v>
      </c>
      <c r="Z45" s="123">
        <v>4.6372</v>
      </c>
      <c r="AA45" s="123">
        <v>12.0067</v>
      </c>
      <c r="AB45" s="123">
        <v>16.196899999999999</v>
      </c>
      <c r="AC45" s="123">
        <v>6.5354000000000001</v>
      </c>
      <c r="AD45" s="124"/>
      <c r="AE45" s="124"/>
      <c r="AF45" s="124"/>
    </row>
    <row r="46" spans="1:32" hidden="1" outlineLevel="1">
      <c r="A46" s="9">
        <v>41609</v>
      </c>
      <c r="B46" s="123">
        <v>691902.84164614999</v>
      </c>
      <c r="C46" s="123">
        <v>454214.57989699999</v>
      </c>
      <c r="D46" s="123">
        <v>237688.26174915</v>
      </c>
      <c r="E46" s="123">
        <v>193529.08842438</v>
      </c>
      <c r="F46" s="123">
        <v>125681.01846707</v>
      </c>
      <c r="G46" s="123">
        <v>67848.069957309999</v>
      </c>
      <c r="H46" s="123">
        <v>195159.68340818991</v>
      </c>
      <c r="I46" s="123">
        <v>138241.56196188999</v>
      </c>
      <c r="J46" s="123">
        <v>56918.121446299992</v>
      </c>
      <c r="K46" s="123">
        <v>441951.18552858994</v>
      </c>
      <c r="L46" s="123">
        <v>257828.95895524003</v>
      </c>
      <c r="M46" s="123">
        <v>184122.22657334997</v>
      </c>
      <c r="N46" s="123">
        <v>14.1279</v>
      </c>
      <c r="O46" s="123">
        <v>16.8398</v>
      </c>
      <c r="P46" s="123">
        <v>16.585899999999999</v>
      </c>
      <c r="Q46" s="123">
        <v>8.8026999999999997</v>
      </c>
      <c r="R46" s="123">
        <v>8.8274000000000008</v>
      </c>
      <c r="S46" s="123">
        <v>25.959900000000001</v>
      </c>
      <c r="T46" s="123">
        <v>26.0929</v>
      </c>
      <c r="U46" s="123">
        <v>25.860499999999998</v>
      </c>
      <c r="V46" s="123">
        <v>11.7408</v>
      </c>
      <c r="W46" s="123">
        <v>11.6516</v>
      </c>
      <c r="X46" s="123">
        <v>9.8370999999999995</v>
      </c>
      <c r="Y46" s="123">
        <v>10.552099999999999</v>
      </c>
      <c r="Z46" s="123">
        <v>4.6047000000000002</v>
      </c>
      <c r="AA46" s="123">
        <v>12.7818</v>
      </c>
      <c r="AB46" s="123">
        <v>17.484999999999999</v>
      </c>
      <c r="AC46" s="123">
        <v>6.9846000000000004</v>
      </c>
      <c r="AD46" s="124"/>
      <c r="AE46" s="124"/>
      <c r="AF46" s="124"/>
    </row>
    <row r="47" spans="1:32" hidden="1" outlineLevel="1">
      <c r="A47" s="9">
        <v>41640</v>
      </c>
      <c r="B47" s="123">
        <v>684194.24848784006</v>
      </c>
      <c r="C47" s="123">
        <v>451304.41446566</v>
      </c>
      <c r="D47" s="123">
        <v>232889.83402218</v>
      </c>
      <c r="E47" s="123">
        <v>192479.22731011</v>
      </c>
      <c r="F47" s="123">
        <v>125879.8528642</v>
      </c>
      <c r="G47" s="123">
        <v>66599.374445909998</v>
      </c>
      <c r="H47" s="123">
        <v>186537.33097599997</v>
      </c>
      <c r="I47" s="123">
        <v>131169.58961403003</v>
      </c>
      <c r="J47" s="123">
        <v>55367.741361970002</v>
      </c>
      <c r="K47" s="123">
        <v>437561.73881755007</v>
      </c>
      <c r="L47" s="123">
        <v>256361.44520234002</v>
      </c>
      <c r="M47" s="123">
        <v>181200.29361520999</v>
      </c>
      <c r="N47" s="123">
        <v>12.924300000000001</v>
      </c>
      <c r="O47" s="123">
        <v>14.3886</v>
      </c>
      <c r="P47" s="123">
        <v>13.833500000000001</v>
      </c>
      <c r="Q47" s="123">
        <v>8.5891999999999999</v>
      </c>
      <c r="R47" s="123">
        <v>8.6309000000000005</v>
      </c>
      <c r="S47" s="123">
        <v>26.7258</v>
      </c>
      <c r="T47" s="123">
        <v>26.795500000000001</v>
      </c>
      <c r="U47" s="123">
        <v>26.903600000000001</v>
      </c>
      <c r="V47" s="123">
        <v>10.628500000000001</v>
      </c>
      <c r="W47" s="123">
        <v>9.6319999999999997</v>
      </c>
      <c r="X47" s="123">
        <v>8.1034000000000006</v>
      </c>
      <c r="Y47" s="123">
        <v>8.7735000000000003</v>
      </c>
      <c r="Z47" s="123">
        <v>3.8336000000000001</v>
      </c>
      <c r="AA47" s="123">
        <v>12.978199999999999</v>
      </c>
      <c r="AB47" s="123">
        <v>17.321400000000001</v>
      </c>
      <c r="AC47" s="123">
        <v>6.8570000000000002</v>
      </c>
      <c r="AD47" s="124"/>
      <c r="AE47" s="124"/>
      <c r="AF47" s="124"/>
    </row>
    <row r="48" spans="1:32" hidden="1" outlineLevel="1">
      <c r="A48" s="9">
        <v>41671</v>
      </c>
      <c r="B48" s="123">
        <v>740093.99047296995</v>
      </c>
      <c r="C48" s="123">
        <v>440829.89599271002</v>
      </c>
      <c r="D48" s="123">
        <v>299264.09448025998</v>
      </c>
      <c r="E48" s="123">
        <v>208613.27761277001</v>
      </c>
      <c r="F48" s="123">
        <v>126880.04822565</v>
      </c>
      <c r="G48" s="123">
        <v>81733.229387119994</v>
      </c>
      <c r="H48" s="123">
        <v>197129.93176649002</v>
      </c>
      <c r="I48" s="123">
        <v>130705.30002348003</v>
      </c>
      <c r="J48" s="123">
        <v>66424.631743010003</v>
      </c>
      <c r="K48" s="123">
        <v>449027.87247846008</v>
      </c>
      <c r="L48" s="123">
        <v>236817.91992394999</v>
      </c>
      <c r="M48" s="123">
        <v>212209.95255451003</v>
      </c>
      <c r="N48" s="123">
        <v>15.232100000000001</v>
      </c>
      <c r="O48" s="123">
        <v>18.9772</v>
      </c>
      <c r="P48" s="123">
        <v>19.2087</v>
      </c>
      <c r="Q48" s="123">
        <v>8.9741999999999997</v>
      </c>
      <c r="R48" s="123">
        <v>8.9821000000000009</v>
      </c>
      <c r="S48" s="123">
        <v>28.5852</v>
      </c>
      <c r="T48" s="123">
        <v>28.669799999999999</v>
      </c>
      <c r="U48" s="123">
        <v>28.838999999999999</v>
      </c>
      <c r="V48" s="123">
        <v>13.9701</v>
      </c>
      <c r="W48" s="123">
        <v>10.192</v>
      </c>
      <c r="X48" s="123">
        <v>11.6007</v>
      </c>
      <c r="Y48" s="123">
        <v>12.8248</v>
      </c>
      <c r="Z48" s="123">
        <v>4.5644999999999998</v>
      </c>
      <c r="AA48" s="123">
        <v>12.2981</v>
      </c>
      <c r="AB48" s="123">
        <v>17.236999999999998</v>
      </c>
      <c r="AC48" s="123">
        <v>7.0368000000000004</v>
      </c>
      <c r="AD48" s="124"/>
      <c r="AE48" s="124"/>
      <c r="AF48" s="124"/>
    </row>
    <row r="49" spans="1:32" hidden="1" outlineLevel="1">
      <c r="A49" s="9">
        <v>41699</v>
      </c>
      <c r="B49" s="123">
        <v>761498.15030583995</v>
      </c>
      <c r="C49" s="123">
        <v>436572.54262056999</v>
      </c>
      <c r="D49" s="123">
        <v>324925.60768527002</v>
      </c>
      <c r="E49" s="123">
        <v>212965.36353812</v>
      </c>
      <c r="F49" s="123">
        <v>125107.55669754</v>
      </c>
      <c r="G49" s="123">
        <v>87857.80684058</v>
      </c>
      <c r="H49" s="123">
        <v>194056.02284381993</v>
      </c>
      <c r="I49" s="123">
        <v>127555.35921602999</v>
      </c>
      <c r="J49" s="123">
        <v>66500.663627789996</v>
      </c>
      <c r="K49" s="123">
        <v>442726.87010608992</v>
      </c>
      <c r="L49" s="123">
        <v>224532.97849349998</v>
      </c>
      <c r="M49" s="123">
        <v>218193.89161259</v>
      </c>
      <c r="N49" s="123">
        <v>15.594900000000001</v>
      </c>
      <c r="O49" s="123">
        <v>19.065300000000001</v>
      </c>
      <c r="P49" s="123">
        <v>19.223500000000001</v>
      </c>
      <c r="Q49" s="123">
        <v>8.5843000000000007</v>
      </c>
      <c r="R49" s="123">
        <v>8.6042000000000005</v>
      </c>
      <c r="S49" s="123">
        <v>27.5245</v>
      </c>
      <c r="T49" s="123">
        <v>27.589300000000001</v>
      </c>
      <c r="U49" s="123">
        <v>27.939699999999998</v>
      </c>
      <c r="V49" s="123">
        <v>14.462400000000001</v>
      </c>
      <c r="W49" s="123">
        <v>12.0914</v>
      </c>
      <c r="X49" s="123">
        <v>8.8165999999999993</v>
      </c>
      <c r="Y49" s="123">
        <v>9.4392999999999994</v>
      </c>
      <c r="Z49" s="123">
        <v>4.5186000000000002</v>
      </c>
      <c r="AA49" s="123">
        <v>13.5875</v>
      </c>
      <c r="AB49" s="123">
        <v>18.4207</v>
      </c>
      <c r="AC49" s="123">
        <v>7.5632000000000001</v>
      </c>
      <c r="AD49" s="124"/>
      <c r="AE49" s="124"/>
      <c r="AF49" s="124"/>
    </row>
    <row r="50" spans="1:32" hidden="1" outlineLevel="1">
      <c r="A50" s="9">
        <v>41730</v>
      </c>
      <c r="B50" s="123">
        <v>769631.56897188001</v>
      </c>
      <c r="C50" s="123">
        <v>435146.42002363002</v>
      </c>
      <c r="D50" s="123">
        <v>334485.14894824999</v>
      </c>
      <c r="E50" s="123">
        <v>213379.18544698</v>
      </c>
      <c r="F50" s="123">
        <v>123833.06569115</v>
      </c>
      <c r="G50" s="123">
        <v>89546.119755830005</v>
      </c>
      <c r="H50" s="123">
        <v>196364.07765344999</v>
      </c>
      <c r="I50" s="123">
        <v>128556.72852366</v>
      </c>
      <c r="J50" s="123">
        <v>67807.349129790004</v>
      </c>
      <c r="K50" s="123">
        <v>440533.5185262899</v>
      </c>
      <c r="L50" s="123">
        <v>224482.76547352999</v>
      </c>
      <c r="M50" s="123">
        <v>216050.75305276</v>
      </c>
      <c r="N50" s="123">
        <v>14.5444</v>
      </c>
      <c r="O50" s="123">
        <v>17.055</v>
      </c>
      <c r="P50" s="123">
        <v>17.0062</v>
      </c>
      <c r="Q50" s="123">
        <v>9.5132999999999992</v>
      </c>
      <c r="R50" s="123">
        <v>9.5436999999999994</v>
      </c>
      <c r="S50" s="123">
        <v>25.810600000000001</v>
      </c>
      <c r="T50" s="123">
        <v>26.464200000000002</v>
      </c>
      <c r="U50" s="123">
        <v>25.8856</v>
      </c>
      <c r="V50" s="123">
        <v>10.213800000000001</v>
      </c>
      <c r="W50" s="123">
        <v>9.6127000000000002</v>
      </c>
      <c r="X50" s="123">
        <v>8.5684000000000005</v>
      </c>
      <c r="Y50" s="123">
        <v>9.6415000000000006</v>
      </c>
      <c r="Z50" s="123">
        <v>4.4885000000000002</v>
      </c>
      <c r="AA50" s="123">
        <v>13.803900000000001</v>
      </c>
      <c r="AB50" s="123">
        <v>19.0916</v>
      </c>
      <c r="AC50" s="123">
        <v>7.8631000000000002</v>
      </c>
      <c r="AD50" s="124"/>
      <c r="AE50" s="124"/>
      <c r="AF50" s="124"/>
    </row>
    <row r="51" spans="1:32" hidden="1" outlineLevel="1">
      <c r="A51" s="9">
        <v>41760</v>
      </c>
      <c r="B51" s="123">
        <v>768214.03510823997</v>
      </c>
      <c r="C51" s="123">
        <v>428301.58147460001</v>
      </c>
      <c r="D51" s="123">
        <v>339912.45363364002</v>
      </c>
      <c r="E51" s="123">
        <v>211828.44217867</v>
      </c>
      <c r="F51" s="123">
        <v>120628.748439</v>
      </c>
      <c r="G51" s="123">
        <v>91199.693739669994</v>
      </c>
      <c r="H51" s="123">
        <v>199787.18565281999</v>
      </c>
      <c r="I51" s="123">
        <v>131515.93488643001</v>
      </c>
      <c r="J51" s="123">
        <v>68271.250766390003</v>
      </c>
      <c r="K51" s="123">
        <v>428613.16888368007</v>
      </c>
      <c r="L51" s="123">
        <v>218553.01366952001</v>
      </c>
      <c r="M51" s="123">
        <v>210060.15521415998</v>
      </c>
      <c r="N51" s="123">
        <v>14.5321</v>
      </c>
      <c r="O51" s="123">
        <v>17.589600000000001</v>
      </c>
      <c r="P51" s="123">
        <v>17.101099999999999</v>
      </c>
      <c r="Q51" s="123">
        <v>9.1713000000000005</v>
      </c>
      <c r="R51" s="123">
        <v>9.1874000000000002</v>
      </c>
      <c r="S51" s="123">
        <v>26.916499999999999</v>
      </c>
      <c r="T51" s="123">
        <v>27.030899999999999</v>
      </c>
      <c r="U51" s="123">
        <v>26.635200000000001</v>
      </c>
      <c r="V51" s="123">
        <v>12.528</v>
      </c>
      <c r="W51" s="123">
        <v>11.262600000000001</v>
      </c>
      <c r="X51" s="123">
        <v>8.7936999999999994</v>
      </c>
      <c r="Y51" s="123">
        <v>9.7447999999999997</v>
      </c>
      <c r="Z51" s="123">
        <v>4.8051000000000004</v>
      </c>
      <c r="AA51" s="123">
        <v>14.019500000000001</v>
      </c>
      <c r="AB51" s="123">
        <v>18.944099999999999</v>
      </c>
      <c r="AC51" s="123">
        <v>7.9867999999999997</v>
      </c>
      <c r="AD51" s="124"/>
      <c r="AE51" s="124"/>
      <c r="AF51" s="124"/>
    </row>
    <row r="52" spans="1:32" hidden="1" outlineLevel="1">
      <c r="A52" s="9">
        <v>41791</v>
      </c>
      <c r="B52" s="123">
        <v>747574.67594224995</v>
      </c>
      <c r="C52" s="123">
        <v>415860.67624554998</v>
      </c>
      <c r="D52" s="123">
        <v>331713.99969670002</v>
      </c>
      <c r="E52" s="123">
        <v>205154.28762875</v>
      </c>
      <c r="F52" s="123">
        <v>118767.32617502</v>
      </c>
      <c r="G52" s="123">
        <v>86386.961453729993</v>
      </c>
      <c r="H52" s="123">
        <v>192982.20653174998</v>
      </c>
      <c r="I52" s="123">
        <v>124250.43384575001</v>
      </c>
      <c r="J52" s="123">
        <v>68731.772685999997</v>
      </c>
      <c r="K52" s="123">
        <v>427801.59001057001</v>
      </c>
      <c r="L52" s="123">
        <v>226226.91619243997</v>
      </c>
      <c r="M52" s="123">
        <v>201574.67381812999</v>
      </c>
      <c r="N52" s="123">
        <v>14.2408</v>
      </c>
      <c r="O52" s="123">
        <v>17.056799999999999</v>
      </c>
      <c r="P52" s="123">
        <v>16.660900000000002</v>
      </c>
      <c r="Q52" s="123">
        <v>9.5276999999999994</v>
      </c>
      <c r="R52" s="123">
        <v>9.5525000000000002</v>
      </c>
      <c r="S52" s="123">
        <v>22.9651</v>
      </c>
      <c r="T52" s="123">
        <v>23.047999999999998</v>
      </c>
      <c r="U52" s="123">
        <v>21.717199999999998</v>
      </c>
      <c r="V52" s="123">
        <v>12.789099999999999</v>
      </c>
      <c r="W52" s="123">
        <v>12.088800000000001</v>
      </c>
      <c r="X52" s="123">
        <v>8.9596999999999998</v>
      </c>
      <c r="Y52" s="123">
        <v>9.9164999999999992</v>
      </c>
      <c r="Z52" s="123">
        <v>5.1832000000000003</v>
      </c>
      <c r="AA52" s="123">
        <v>14.145300000000001</v>
      </c>
      <c r="AB52" s="123">
        <v>18.93</v>
      </c>
      <c r="AC52" s="123">
        <v>8.1380999999999997</v>
      </c>
      <c r="AD52" s="124"/>
      <c r="AE52" s="124"/>
      <c r="AF52" s="124"/>
    </row>
    <row r="53" spans="1:32" hidden="1" outlineLevel="1">
      <c r="A53" s="9">
        <v>41821</v>
      </c>
      <c r="B53" s="123">
        <v>748115.96045560995</v>
      </c>
      <c r="C53" s="123">
        <v>412646.40045978001</v>
      </c>
      <c r="D53" s="123">
        <v>335469.55999583</v>
      </c>
      <c r="E53" s="123">
        <v>204652.17070717001</v>
      </c>
      <c r="F53" s="123">
        <v>117507.61797743</v>
      </c>
      <c r="G53" s="123">
        <v>87144.552729739997</v>
      </c>
      <c r="H53" s="123">
        <v>194761.22011708</v>
      </c>
      <c r="I53" s="123">
        <v>126229.71580313001</v>
      </c>
      <c r="J53" s="123">
        <v>68531.504313949976</v>
      </c>
      <c r="K53" s="123">
        <v>425138.37270084006</v>
      </c>
      <c r="L53" s="123">
        <v>225060.08451161004</v>
      </c>
      <c r="M53" s="123">
        <v>200078.28818922996</v>
      </c>
      <c r="N53" s="123">
        <v>13.598699999999999</v>
      </c>
      <c r="O53" s="123">
        <v>15.788399999999999</v>
      </c>
      <c r="P53" s="123">
        <v>15.360200000000001</v>
      </c>
      <c r="Q53" s="123">
        <v>8.9351000000000003</v>
      </c>
      <c r="R53" s="123">
        <v>8.9709000000000003</v>
      </c>
      <c r="S53" s="123">
        <v>23.752099999999999</v>
      </c>
      <c r="T53" s="123">
        <v>23.810500000000001</v>
      </c>
      <c r="U53" s="123">
        <v>22.389299999999999</v>
      </c>
      <c r="V53" s="123">
        <v>11.9795</v>
      </c>
      <c r="W53" s="123">
        <v>7.2382999999999997</v>
      </c>
      <c r="X53" s="123">
        <v>8.0687999999999995</v>
      </c>
      <c r="Y53" s="123">
        <v>8.8427000000000007</v>
      </c>
      <c r="Z53" s="123">
        <v>4.7405999999999997</v>
      </c>
      <c r="AA53" s="123">
        <v>13.8139</v>
      </c>
      <c r="AB53" s="123">
        <v>18.695900000000002</v>
      </c>
      <c r="AC53" s="123">
        <v>7.8018999999999998</v>
      </c>
      <c r="AD53" s="124"/>
      <c r="AE53" s="124"/>
      <c r="AF53" s="124"/>
    </row>
    <row r="54" spans="1:32" hidden="1" outlineLevel="1">
      <c r="A54" s="9">
        <v>41852</v>
      </c>
      <c r="B54" s="123">
        <v>782932.26541234995</v>
      </c>
      <c r="C54" s="123">
        <v>413391.82767337002</v>
      </c>
      <c r="D54" s="123">
        <v>369540.43773897999</v>
      </c>
      <c r="E54" s="123">
        <v>215109.20412422001</v>
      </c>
      <c r="F54" s="123">
        <v>117301.45970485</v>
      </c>
      <c r="G54" s="123">
        <v>97807.744419370007</v>
      </c>
      <c r="H54" s="123">
        <v>206867.54556841002</v>
      </c>
      <c r="I54" s="123">
        <v>131614.66462302001</v>
      </c>
      <c r="J54" s="123">
        <v>75252.880945390003</v>
      </c>
      <c r="K54" s="123">
        <v>438263.67022214999</v>
      </c>
      <c r="L54" s="123">
        <v>220980.5382979</v>
      </c>
      <c r="M54" s="123">
        <v>217283.13192425002</v>
      </c>
      <c r="N54" s="123">
        <v>13.3079</v>
      </c>
      <c r="O54" s="123">
        <v>16.337199999999999</v>
      </c>
      <c r="P54" s="123">
        <v>15.598800000000001</v>
      </c>
      <c r="Q54" s="123">
        <v>8.9481000000000002</v>
      </c>
      <c r="R54" s="123">
        <v>8.9619</v>
      </c>
      <c r="S54" s="123">
        <v>28.683800000000002</v>
      </c>
      <c r="T54" s="123">
        <v>28.781400000000001</v>
      </c>
      <c r="U54" s="123">
        <v>29.619</v>
      </c>
      <c r="V54" s="123">
        <v>15.5967</v>
      </c>
      <c r="W54" s="123">
        <v>10.3742</v>
      </c>
      <c r="X54" s="123">
        <v>7.8148999999999997</v>
      </c>
      <c r="Y54" s="123">
        <v>8.6056000000000008</v>
      </c>
      <c r="Z54" s="123">
        <v>3.9119999999999999</v>
      </c>
      <c r="AA54" s="123">
        <v>13.0829</v>
      </c>
      <c r="AB54" s="123">
        <v>18.290299999999998</v>
      </c>
      <c r="AC54" s="123">
        <v>7.8259999999999996</v>
      </c>
      <c r="AD54" s="124"/>
      <c r="AE54" s="124"/>
      <c r="AF54" s="124"/>
    </row>
    <row r="55" spans="1:32" hidden="1" outlineLevel="1" collapsed="1">
      <c r="A55" s="9">
        <v>41883</v>
      </c>
      <c r="B55" s="123">
        <v>756858.02188717003</v>
      </c>
      <c r="C55" s="123">
        <v>413282.60604293999</v>
      </c>
      <c r="D55" s="123">
        <v>343575.41584422998</v>
      </c>
      <c r="E55" s="123">
        <v>207799.35824261</v>
      </c>
      <c r="F55" s="123">
        <v>116562.98607557001</v>
      </c>
      <c r="G55" s="123">
        <v>91236.372167039997</v>
      </c>
      <c r="H55" s="123">
        <v>218295.42600474009</v>
      </c>
      <c r="I55" s="123">
        <v>149706.53576759002</v>
      </c>
      <c r="J55" s="123">
        <v>68588.890237150001</v>
      </c>
      <c r="K55" s="123">
        <v>410029.48555735016</v>
      </c>
      <c r="L55" s="123">
        <v>212693.25209957996</v>
      </c>
      <c r="M55" s="123">
        <v>197336.23345776999</v>
      </c>
      <c r="N55" s="123">
        <v>14.5792</v>
      </c>
      <c r="O55" s="123">
        <v>16.011600000000001</v>
      </c>
      <c r="P55" s="123">
        <v>15.3141</v>
      </c>
      <c r="Q55" s="123">
        <v>9.4710999999999999</v>
      </c>
      <c r="R55" s="123">
        <v>9.5142000000000007</v>
      </c>
      <c r="S55" s="123">
        <v>28.116800000000001</v>
      </c>
      <c r="T55" s="123">
        <v>28.197500000000002</v>
      </c>
      <c r="U55" s="123">
        <v>28.9649</v>
      </c>
      <c r="V55" s="123">
        <v>14.887600000000001</v>
      </c>
      <c r="W55" s="123">
        <v>9.8297000000000008</v>
      </c>
      <c r="X55" s="123">
        <v>7.8879999999999999</v>
      </c>
      <c r="Y55" s="123">
        <v>8.2448999999999995</v>
      </c>
      <c r="Z55" s="123">
        <v>5.6026999999999996</v>
      </c>
      <c r="AA55" s="123">
        <v>12.670500000000001</v>
      </c>
      <c r="AB55" s="123">
        <v>18.354900000000001</v>
      </c>
      <c r="AC55" s="123">
        <v>7.62</v>
      </c>
      <c r="AD55" s="124"/>
      <c r="AE55" s="124"/>
      <c r="AF55" s="124"/>
    </row>
    <row r="56" spans="1:32" hidden="1" outlineLevel="1" collapsed="1">
      <c r="A56" s="9">
        <v>41913</v>
      </c>
      <c r="B56" s="123">
        <v>752455.44743189996</v>
      </c>
      <c r="C56" s="123">
        <v>416000.49463949999</v>
      </c>
      <c r="D56" s="123">
        <v>336454.95279240003</v>
      </c>
      <c r="E56" s="123">
        <v>204818.69370336001</v>
      </c>
      <c r="F56" s="123">
        <v>115145.76556928</v>
      </c>
      <c r="G56" s="123">
        <v>89672.928134079993</v>
      </c>
      <c r="H56" s="123">
        <v>200774.43128047002</v>
      </c>
      <c r="I56" s="123">
        <v>131258.16505185998</v>
      </c>
      <c r="J56" s="123">
        <v>69516.266228609995</v>
      </c>
      <c r="K56" s="123">
        <v>401547.78789000993</v>
      </c>
      <c r="L56" s="123">
        <v>210425.51910591999</v>
      </c>
      <c r="M56" s="123">
        <v>191122.26878409</v>
      </c>
      <c r="N56" s="123">
        <v>13.597799999999999</v>
      </c>
      <c r="O56" s="123">
        <v>15.948600000000001</v>
      </c>
      <c r="P56" s="123">
        <v>15.5411</v>
      </c>
      <c r="Q56" s="123">
        <v>8.8154000000000003</v>
      </c>
      <c r="R56" s="123">
        <v>8.8255999999999997</v>
      </c>
      <c r="S56" s="123">
        <v>28.2559</v>
      </c>
      <c r="T56" s="123">
        <v>28.3901</v>
      </c>
      <c r="U56" s="123">
        <v>29.498799999999999</v>
      </c>
      <c r="V56" s="123">
        <v>19.310400000000001</v>
      </c>
      <c r="W56" s="123">
        <v>13.253</v>
      </c>
      <c r="X56" s="123">
        <v>7.9157000000000002</v>
      </c>
      <c r="Y56" s="123">
        <v>8.4986999999999995</v>
      </c>
      <c r="Z56" s="123">
        <v>4.3170999999999999</v>
      </c>
      <c r="AA56" s="123">
        <v>13.2418</v>
      </c>
      <c r="AB56" s="123">
        <v>18.295300000000001</v>
      </c>
      <c r="AC56" s="123">
        <v>7.9077999999999999</v>
      </c>
      <c r="AD56" s="124"/>
      <c r="AE56" s="124"/>
      <c r="AF56" s="124"/>
    </row>
    <row r="57" spans="1:32" hidden="1" outlineLevel="1" collapsed="1">
      <c r="A57" s="9">
        <v>41944</v>
      </c>
      <c r="B57" s="123">
        <v>769413.75686273002</v>
      </c>
      <c r="C57" s="123">
        <v>409805.49628447997</v>
      </c>
      <c r="D57" s="123">
        <v>359608.26057824999</v>
      </c>
      <c r="E57" s="123">
        <v>211621.22735808999</v>
      </c>
      <c r="F57" s="123">
        <v>112271.05244143</v>
      </c>
      <c r="G57" s="123">
        <v>99350.174916660006</v>
      </c>
      <c r="H57" s="123">
        <v>207926.58440129008</v>
      </c>
      <c r="I57" s="123">
        <v>129137.48322984998</v>
      </c>
      <c r="J57" s="123">
        <v>78789.101171440008</v>
      </c>
      <c r="K57" s="123">
        <v>419473.41178976005</v>
      </c>
      <c r="L57" s="123">
        <v>206035.81147339998</v>
      </c>
      <c r="M57" s="123">
        <v>213437.60031635995</v>
      </c>
      <c r="N57" s="123">
        <v>14.153700000000001</v>
      </c>
      <c r="O57" s="123">
        <v>16.653700000000001</v>
      </c>
      <c r="P57" s="123">
        <v>16.040400000000002</v>
      </c>
      <c r="Q57" s="123">
        <v>8.4643999999999995</v>
      </c>
      <c r="R57" s="123">
        <v>8.4797999999999991</v>
      </c>
      <c r="S57" s="123">
        <v>27.833200000000001</v>
      </c>
      <c r="T57" s="123">
        <v>28.1295</v>
      </c>
      <c r="U57" s="123">
        <v>28.848700000000001</v>
      </c>
      <c r="V57" s="123">
        <v>10.8833</v>
      </c>
      <c r="W57" s="123">
        <v>6.8723000000000001</v>
      </c>
      <c r="X57" s="123">
        <v>7.8320999999999996</v>
      </c>
      <c r="Y57" s="123">
        <v>8.1936999999999998</v>
      </c>
      <c r="Z57" s="123">
        <v>5.6669999999999998</v>
      </c>
      <c r="AA57" s="123">
        <v>12.753500000000001</v>
      </c>
      <c r="AB57" s="123">
        <v>18.613499999999998</v>
      </c>
      <c r="AC57" s="123">
        <v>7.7567000000000004</v>
      </c>
      <c r="AD57" s="124"/>
      <c r="AE57" s="124"/>
      <c r="AF57" s="124"/>
    </row>
    <row r="58" spans="1:32" hidden="1" outlineLevel="1" collapsed="1">
      <c r="A58" s="9">
        <v>41974</v>
      </c>
      <c r="B58" s="123">
        <v>778840.96029554005</v>
      </c>
      <c r="C58" s="123">
        <v>412939.27281390002</v>
      </c>
      <c r="D58" s="123">
        <v>365901.68748164002</v>
      </c>
      <c r="E58" s="123">
        <v>211214.97879940001</v>
      </c>
      <c r="F58" s="123">
        <v>110074.94183505001</v>
      </c>
      <c r="G58" s="123">
        <v>101140.03696435</v>
      </c>
      <c r="H58" s="123">
        <v>218724.39275888001</v>
      </c>
      <c r="I58" s="123">
        <v>136722.04662949999</v>
      </c>
      <c r="J58" s="123">
        <v>82002.346129380006</v>
      </c>
      <c r="K58" s="123">
        <v>418134.5514663299</v>
      </c>
      <c r="L58" s="123">
        <v>200859.34588110002</v>
      </c>
      <c r="M58" s="123">
        <v>217275.20558523003</v>
      </c>
      <c r="N58" s="123">
        <v>14.5284</v>
      </c>
      <c r="O58" s="123">
        <v>16.8644</v>
      </c>
      <c r="P58" s="123">
        <v>16.497900000000001</v>
      </c>
      <c r="Q58" s="123">
        <v>9.1495999999999995</v>
      </c>
      <c r="R58" s="123">
        <v>9.1766000000000005</v>
      </c>
      <c r="S58" s="123">
        <v>27.876300000000001</v>
      </c>
      <c r="T58" s="123">
        <v>27.947299999999998</v>
      </c>
      <c r="U58" s="123">
        <v>28.215399999999999</v>
      </c>
      <c r="V58" s="123">
        <v>13.2971</v>
      </c>
      <c r="W58" s="123">
        <v>9.8217999999999996</v>
      </c>
      <c r="X58" s="123">
        <v>7.6616999999999997</v>
      </c>
      <c r="Y58" s="123">
        <v>7.9539999999999997</v>
      </c>
      <c r="Z58" s="123">
        <v>5.1957000000000004</v>
      </c>
      <c r="AA58" s="123">
        <v>12.383699999999999</v>
      </c>
      <c r="AB58" s="123">
        <v>17.073799999999999</v>
      </c>
      <c r="AC58" s="123">
        <v>7.8296000000000001</v>
      </c>
      <c r="AD58" s="124"/>
      <c r="AE58" s="124"/>
      <c r="AF58" s="124"/>
    </row>
    <row r="59" spans="1:32" hidden="1" outlineLevel="1" collapsed="1">
      <c r="A59" s="9">
        <v>42005</v>
      </c>
      <c r="B59" s="123">
        <v>778154.08546475996</v>
      </c>
      <c r="C59" s="123">
        <v>411106.00523334998</v>
      </c>
      <c r="D59" s="123">
        <v>367048.08023140999</v>
      </c>
      <c r="E59" s="123">
        <v>211841.6593193</v>
      </c>
      <c r="F59" s="123">
        <v>109426.94380738</v>
      </c>
      <c r="G59" s="123">
        <v>102414.71551192</v>
      </c>
      <c r="H59" s="123">
        <v>216940.39162762999</v>
      </c>
      <c r="I59" s="123">
        <v>136600.34013940001</v>
      </c>
      <c r="J59" s="123">
        <v>80340.05148822999</v>
      </c>
      <c r="K59" s="123">
        <v>410376.58803545003</v>
      </c>
      <c r="L59" s="123">
        <v>196136.92152367003</v>
      </c>
      <c r="M59" s="123">
        <v>214239.66651178003</v>
      </c>
      <c r="N59" s="123">
        <v>14.3965</v>
      </c>
      <c r="O59" s="123">
        <v>17.052600000000002</v>
      </c>
      <c r="P59" s="123">
        <v>16.5077</v>
      </c>
      <c r="Q59" s="123">
        <v>8.4606999999999992</v>
      </c>
      <c r="R59" s="123">
        <v>8.4745000000000008</v>
      </c>
      <c r="S59" s="123">
        <v>27.260999999999999</v>
      </c>
      <c r="T59" s="123">
        <v>27.643899999999999</v>
      </c>
      <c r="U59" s="123">
        <v>27.600200000000001</v>
      </c>
      <c r="V59" s="123">
        <v>12.0624</v>
      </c>
      <c r="W59" s="123">
        <v>11.315099999999999</v>
      </c>
      <c r="X59" s="123">
        <v>6.0303000000000004</v>
      </c>
      <c r="Y59" s="123">
        <v>6.0698999999999996</v>
      </c>
      <c r="Z59" s="123">
        <v>5.6573000000000002</v>
      </c>
      <c r="AA59" s="123">
        <v>12.5425</v>
      </c>
      <c r="AB59" s="123">
        <v>17.241499999999998</v>
      </c>
      <c r="AC59" s="123">
        <v>8.0576000000000008</v>
      </c>
      <c r="AD59" s="124"/>
      <c r="AE59" s="124"/>
      <c r="AF59" s="124"/>
    </row>
    <row r="60" spans="1:32" hidden="1" outlineLevel="1" collapsed="1">
      <c r="A60" s="9">
        <v>42036</v>
      </c>
      <c r="B60" s="123">
        <v>1017550.66037137</v>
      </c>
      <c r="C60" s="123">
        <v>403278.44158871</v>
      </c>
      <c r="D60" s="123">
        <v>614272.21878265997</v>
      </c>
      <c r="E60" s="123">
        <v>281189.56427849998</v>
      </c>
      <c r="F60" s="123">
        <v>108491.38470136</v>
      </c>
      <c r="G60" s="123">
        <v>172698.17957713999</v>
      </c>
      <c r="H60" s="123">
        <v>276891.81056388991</v>
      </c>
      <c r="I60" s="123">
        <v>138600.66982375999</v>
      </c>
      <c r="J60" s="123">
        <v>138291.14074013001</v>
      </c>
      <c r="K60" s="123">
        <v>536222.9710163601</v>
      </c>
      <c r="L60" s="123">
        <v>188544.88948506996</v>
      </c>
      <c r="M60" s="123">
        <v>347678.08153129008</v>
      </c>
      <c r="N60" s="123">
        <v>14.8124</v>
      </c>
      <c r="O60" s="123">
        <v>18.714600000000001</v>
      </c>
      <c r="P60" s="123">
        <v>18.424900000000001</v>
      </c>
      <c r="Q60" s="123">
        <v>8.7472999999999992</v>
      </c>
      <c r="R60" s="123">
        <v>8.7544000000000004</v>
      </c>
      <c r="S60" s="123">
        <v>26.189699999999998</v>
      </c>
      <c r="T60" s="123">
        <v>26.339200000000002</v>
      </c>
      <c r="U60" s="123">
        <v>25.277699999999999</v>
      </c>
      <c r="V60" s="123">
        <v>14.4377</v>
      </c>
      <c r="W60" s="123">
        <v>10.3765</v>
      </c>
      <c r="X60" s="123">
        <v>6.9762000000000004</v>
      </c>
      <c r="Y60" s="123">
        <v>7.3208000000000002</v>
      </c>
      <c r="Z60" s="123">
        <v>5.3757999999999999</v>
      </c>
      <c r="AA60" s="123">
        <v>10.9223</v>
      </c>
      <c r="AB60" s="123">
        <v>16.5655</v>
      </c>
      <c r="AC60" s="123">
        <v>7.5208000000000004</v>
      </c>
      <c r="AD60" s="124"/>
      <c r="AE60" s="124"/>
      <c r="AF60" s="124"/>
    </row>
    <row r="61" spans="1:32" hidden="1" outlineLevel="1" collapsed="1">
      <c r="A61" s="9">
        <v>42064</v>
      </c>
      <c r="B61" s="123">
        <v>900508.71092691994</v>
      </c>
      <c r="C61" s="123">
        <v>390574.26554314001</v>
      </c>
      <c r="D61" s="123">
        <v>509934.44538378</v>
      </c>
      <c r="E61" s="123">
        <v>249381.13861657999</v>
      </c>
      <c r="F61" s="123">
        <v>107471.18982604</v>
      </c>
      <c r="G61" s="123">
        <v>141909.94879053999</v>
      </c>
      <c r="H61" s="123">
        <v>246459.22523960003</v>
      </c>
      <c r="I61" s="123">
        <v>137853.64334774</v>
      </c>
      <c r="J61" s="123">
        <v>108605.58189185997</v>
      </c>
      <c r="K61" s="123">
        <v>455240.14519513992</v>
      </c>
      <c r="L61" s="123">
        <v>181551.27971673998</v>
      </c>
      <c r="M61" s="123">
        <v>273688.86547840002</v>
      </c>
      <c r="N61" s="123">
        <v>15.782299999999999</v>
      </c>
      <c r="O61" s="123">
        <v>23.369599999999998</v>
      </c>
      <c r="P61" s="123">
        <v>23.705200000000001</v>
      </c>
      <c r="Q61" s="123">
        <v>7.2922000000000002</v>
      </c>
      <c r="R61" s="123">
        <v>7.3007999999999997</v>
      </c>
      <c r="S61" s="123">
        <v>26.045500000000001</v>
      </c>
      <c r="T61" s="123">
        <v>26.1736</v>
      </c>
      <c r="U61" s="123">
        <v>24.716000000000001</v>
      </c>
      <c r="V61" s="123">
        <v>15.105600000000001</v>
      </c>
      <c r="W61" s="123">
        <v>11.9482</v>
      </c>
      <c r="X61" s="123">
        <v>10.036</v>
      </c>
      <c r="Y61" s="123">
        <v>11.1668</v>
      </c>
      <c r="Z61" s="123">
        <v>4.5392999999999999</v>
      </c>
      <c r="AA61" s="123">
        <v>12.0143</v>
      </c>
      <c r="AB61" s="123">
        <v>17.665400000000002</v>
      </c>
      <c r="AC61" s="123">
        <v>7.8662000000000001</v>
      </c>
      <c r="AD61" s="124"/>
      <c r="AE61" s="124"/>
      <c r="AF61" s="124"/>
    </row>
    <row r="62" spans="1:32" hidden="1" outlineLevel="1" collapsed="1">
      <c r="A62" s="9">
        <v>42095</v>
      </c>
      <c r="B62" s="123">
        <v>841940.10239265999</v>
      </c>
      <c r="C62" s="123">
        <v>389739.58106373</v>
      </c>
      <c r="D62" s="123">
        <v>452200.52132892999</v>
      </c>
      <c r="E62" s="123">
        <v>233481.34146975001</v>
      </c>
      <c r="F62" s="123">
        <v>107283.62114473</v>
      </c>
      <c r="G62" s="123">
        <v>126197.72032502</v>
      </c>
      <c r="H62" s="123">
        <v>231329.52875325998</v>
      </c>
      <c r="I62" s="123">
        <v>136386.61036741995</v>
      </c>
      <c r="J62" s="123">
        <v>94942.918385839992</v>
      </c>
      <c r="K62" s="123">
        <v>427472.23432669992</v>
      </c>
      <c r="L62" s="123">
        <v>186474.08205731004</v>
      </c>
      <c r="M62" s="123">
        <v>240998.15226938998</v>
      </c>
      <c r="N62" s="123">
        <v>18.2818</v>
      </c>
      <c r="O62" s="123">
        <v>23.755800000000001</v>
      </c>
      <c r="P62" s="123">
        <v>23.725000000000001</v>
      </c>
      <c r="Q62" s="123">
        <v>8.9238</v>
      </c>
      <c r="R62" s="123">
        <v>8.9382000000000001</v>
      </c>
      <c r="S62" s="123">
        <v>26.942399999999999</v>
      </c>
      <c r="T62" s="123">
        <v>27.0349</v>
      </c>
      <c r="U62" s="123">
        <v>25.725300000000001</v>
      </c>
      <c r="V62" s="123">
        <v>14.5549</v>
      </c>
      <c r="W62" s="123">
        <v>10.8367</v>
      </c>
      <c r="X62" s="123">
        <v>12.9002</v>
      </c>
      <c r="Y62" s="123">
        <v>14.0806</v>
      </c>
      <c r="Z62" s="123">
        <v>4.1124999999999998</v>
      </c>
      <c r="AA62" s="123">
        <v>13.945600000000001</v>
      </c>
      <c r="AB62" s="123">
        <v>19.8902</v>
      </c>
      <c r="AC62" s="123">
        <v>8.9253999999999998</v>
      </c>
      <c r="AD62" s="124"/>
      <c r="AE62" s="124"/>
      <c r="AF62" s="124"/>
    </row>
    <row r="63" spans="1:32" hidden="1" outlineLevel="1" collapsed="1">
      <c r="A63" s="9">
        <v>42125</v>
      </c>
      <c r="B63" s="123">
        <v>812316.84233600996</v>
      </c>
      <c r="C63" s="123">
        <v>370956.62926329998</v>
      </c>
      <c r="D63" s="123">
        <v>441360.21307270997</v>
      </c>
      <c r="E63" s="123">
        <v>204156.69154251</v>
      </c>
      <c r="F63" s="123">
        <v>103196.34308041001</v>
      </c>
      <c r="G63" s="123">
        <v>100960.3484621</v>
      </c>
      <c r="H63" s="123">
        <v>231882.91404358996</v>
      </c>
      <c r="I63" s="123">
        <v>137964.08452504</v>
      </c>
      <c r="J63" s="123">
        <v>93918.829518550017</v>
      </c>
      <c r="K63" s="123">
        <v>412281.57122872997</v>
      </c>
      <c r="L63" s="123">
        <v>183131.94891775001</v>
      </c>
      <c r="M63" s="123">
        <v>229149.62231098002</v>
      </c>
      <c r="N63" s="123">
        <v>18.165299999999998</v>
      </c>
      <c r="O63" s="123">
        <v>23.412299999999998</v>
      </c>
      <c r="P63" s="123">
        <v>23.1755</v>
      </c>
      <c r="Q63" s="123">
        <v>9.6951999999999998</v>
      </c>
      <c r="R63" s="123">
        <v>9.7407000000000004</v>
      </c>
      <c r="S63" s="123">
        <v>28.003399999999999</v>
      </c>
      <c r="T63" s="123">
        <v>28.332599999999999</v>
      </c>
      <c r="U63" s="123">
        <v>27.358499999999999</v>
      </c>
      <c r="V63" s="123">
        <v>14.6469</v>
      </c>
      <c r="W63" s="123">
        <v>13.3454</v>
      </c>
      <c r="X63" s="123">
        <v>13.789099999999999</v>
      </c>
      <c r="Y63" s="123">
        <v>14.541</v>
      </c>
      <c r="Z63" s="123">
        <v>5.1531000000000002</v>
      </c>
      <c r="AA63" s="123">
        <v>14.126099999999999</v>
      </c>
      <c r="AB63" s="123">
        <v>19.338000000000001</v>
      </c>
      <c r="AC63" s="123">
        <v>8.9116</v>
      </c>
      <c r="AD63" s="124"/>
      <c r="AE63" s="124"/>
      <c r="AF63" s="124"/>
    </row>
    <row r="64" spans="1:32" hidden="1" outlineLevel="1" collapsed="1">
      <c r="A64" s="9">
        <v>42156</v>
      </c>
      <c r="B64" s="123">
        <v>811459.42346132</v>
      </c>
      <c r="C64" s="123">
        <v>370436.99355930998</v>
      </c>
      <c r="D64" s="123">
        <v>441022.42990201002</v>
      </c>
      <c r="E64" s="123">
        <v>203277.46851703001</v>
      </c>
      <c r="F64" s="123">
        <v>102735.25714977</v>
      </c>
      <c r="G64" s="123">
        <v>100542.21136726</v>
      </c>
      <c r="H64" s="123">
        <v>240037.79178308998</v>
      </c>
      <c r="I64" s="123">
        <v>145978.72998241999</v>
      </c>
      <c r="J64" s="123">
        <v>94059.061800670024</v>
      </c>
      <c r="K64" s="123">
        <v>411167.14658430009</v>
      </c>
      <c r="L64" s="123">
        <v>186261.81290393003</v>
      </c>
      <c r="M64" s="123">
        <v>224905.33368037001</v>
      </c>
      <c r="N64" s="123">
        <v>17.5503</v>
      </c>
      <c r="O64" s="123">
        <v>22.152100000000001</v>
      </c>
      <c r="P64" s="123">
        <v>21.622800000000002</v>
      </c>
      <c r="Q64" s="123">
        <v>9.2640999999999991</v>
      </c>
      <c r="R64" s="123">
        <v>9.2942999999999998</v>
      </c>
      <c r="S64" s="123">
        <v>28.3596</v>
      </c>
      <c r="T64" s="123">
        <v>28.482399999999998</v>
      </c>
      <c r="U64" s="123">
        <v>27.067799999999998</v>
      </c>
      <c r="V64" s="123">
        <v>14.6417</v>
      </c>
      <c r="W64" s="123">
        <v>9.3661999999999992</v>
      </c>
      <c r="X64" s="123">
        <v>13.5656</v>
      </c>
      <c r="Y64" s="123">
        <v>14.2666</v>
      </c>
      <c r="Z64" s="123">
        <v>4.8023999999999996</v>
      </c>
      <c r="AA64" s="123">
        <v>13.1341</v>
      </c>
      <c r="AB64" s="123">
        <v>18.644200000000001</v>
      </c>
      <c r="AC64" s="123">
        <v>7.9626999999999999</v>
      </c>
      <c r="AD64" s="124"/>
      <c r="AE64" s="124"/>
      <c r="AF64" s="124"/>
    </row>
    <row r="65" spans="1:32" hidden="1" outlineLevel="1" collapsed="1">
      <c r="A65" s="9">
        <v>42186</v>
      </c>
      <c r="B65" s="123">
        <v>821709.46116627997</v>
      </c>
      <c r="C65" s="123">
        <v>369784.78991237999</v>
      </c>
      <c r="D65" s="123">
        <v>451924.67125389999</v>
      </c>
      <c r="E65" s="123">
        <v>203322.46218857</v>
      </c>
      <c r="F65" s="123">
        <v>101221.19511814001</v>
      </c>
      <c r="G65" s="123">
        <v>102101.26707043</v>
      </c>
      <c r="H65" s="123">
        <v>243235.07591857997</v>
      </c>
      <c r="I65" s="123">
        <v>148591.38227212999</v>
      </c>
      <c r="J65" s="123">
        <v>94643.693646450003</v>
      </c>
      <c r="K65" s="123">
        <v>403887.21152046998</v>
      </c>
      <c r="L65" s="123">
        <v>181663.12178412999</v>
      </c>
      <c r="M65" s="123">
        <v>222224.08973633999</v>
      </c>
      <c r="N65" s="123">
        <v>17.555399999999999</v>
      </c>
      <c r="O65" s="123">
        <v>21.512599999999999</v>
      </c>
      <c r="P65" s="123">
        <v>20.839300000000001</v>
      </c>
      <c r="Q65" s="123">
        <v>8.5173000000000005</v>
      </c>
      <c r="R65" s="123">
        <v>8.5239999999999991</v>
      </c>
      <c r="S65" s="123">
        <v>28.763999999999999</v>
      </c>
      <c r="T65" s="123">
        <v>28.917100000000001</v>
      </c>
      <c r="U65" s="123">
        <v>27.861599999999999</v>
      </c>
      <c r="V65" s="123">
        <v>16.0595</v>
      </c>
      <c r="W65" s="123">
        <v>12.505699999999999</v>
      </c>
      <c r="X65" s="123">
        <v>13.252000000000001</v>
      </c>
      <c r="Y65" s="123">
        <v>13.952400000000001</v>
      </c>
      <c r="Z65" s="123">
        <v>4.5479000000000003</v>
      </c>
      <c r="AA65" s="123">
        <v>12.501200000000001</v>
      </c>
      <c r="AB65" s="123">
        <v>17.806999999999999</v>
      </c>
      <c r="AC65" s="123">
        <v>7.4682000000000004</v>
      </c>
      <c r="AD65" s="124"/>
      <c r="AE65" s="124"/>
      <c r="AF65" s="124"/>
    </row>
    <row r="66" spans="1:32" hidden="1" outlineLevel="1" collapsed="1">
      <c r="A66" s="9">
        <v>42217</v>
      </c>
      <c r="B66" s="123">
        <v>813482.57033859997</v>
      </c>
      <c r="C66" s="123">
        <v>374798.71693524998</v>
      </c>
      <c r="D66" s="123">
        <v>438683.85340334999</v>
      </c>
      <c r="E66" s="123">
        <v>200333.83497376999</v>
      </c>
      <c r="F66" s="123">
        <v>101043.46197888</v>
      </c>
      <c r="G66" s="123">
        <v>99290.37299489</v>
      </c>
      <c r="H66" s="123">
        <v>237764.66415164003</v>
      </c>
      <c r="I66" s="123">
        <v>149037.41439094002</v>
      </c>
      <c r="J66" s="123">
        <v>88727.249760700011</v>
      </c>
      <c r="K66" s="123">
        <v>397033.59114749008</v>
      </c>
      <c r="L66" s="123">
        <v>180848.39651989998</v>
      </c>
      <c r="M66" s="123">
        <v>216185.19462758998</v>
      </c>
      <c r="N66" s="123">
        <v>17.416699999999999</v>
      </c>
      <c r="O66" s="123">
        <v>21.5945</v>
      </c>
      <c r="P66" s="123">
        <v>20.8188</v>
      </c>
      <c r="Q66" s="123">
        <v>8.5152999999999999</v>
      </c>
      <c r="R66" s="123">
        <v>8.5505999999999993</v>
      </c>
      <c r="S66" s="123">
        <v>29.186299999999999</v>
      </c>
      <c r="T66" s="123">
        <v>29.251999999999999</v>
      </c>
      <c r="U66" s="123">
        <v>28.1038</v>
      </c>
      <c r="V66" s="123">
        <v>20.485900000000001</v>
      </c>
      <c r="W66" s="123">
        <v>13.2415</v>
      </c>
      <c r="X66" s="123">
        <v>12.122999999999999</v>
      </c>
      <c r="Y66" s="123">
        <v>12.805199999999999</v>
      </c>
      <c r="Z66" s="123">
        <v>3.6808000000000001</v>
      </c>
      <c r="AA66" s="123">
        <v>12.0288</v>
      </c>
      <c r="AB66" s="123">
        <v>17.39</v>
      </c>
      <c r="AC66" s="123">
        <v>7.1317000000000004</v>
      </c>
      <c r="AD66" s="124"/>
      <c r="AE66" s="124"/>
      <c r="AF66" s="124"/>
    </row>
    <row r="67" spans="1:32" hidden="1" outlineLevel="1" collapsed="1">
      <c r="A67" s="9">
        <v>42248</v>
      </c>
      <c r="B67" s="123">
        <v>791846.17255016998</v>
      </c>
      <c r="C67" s="123">
        <v>363955.23142804002</v>
      </c>
      <c r="D67" s="123">
        <v>427890.94112213003</v>
      </c>
      <c r="E67" s="123">
        <v>173520.12698736999</v>
      </c>
      <c r="F67" s="123">
        <v>82677.837224649993</v>
      </c>
      <c r="G67" s="123">
        <v>90842.28976272</v>
      </c>
      <c r="H67" s="123">
        <v>247677.82984767997</v>
      </c>
      <c r="I67" s="123">
        <v>153684.58603588998</v>
      </c>
      <c r="J67" s="123">
        <v>93993.243811789987</v>
      </c>
      <c r="K67" s="123">
        <v>382118.18605366</v>
      </c>
      <c r="L67" s="123">
        <v>177449.43758177001</v>
      </c>
      <c r="M67" s="123">
        <v>204668.74847188999</v>
      </c>
      <c r="N67" s="123">
        <v>17.989899999999999</v>
      </c>
      <c r="O67" s="123">
        <v>21.6569</v>
      </c>
      <c r="P67" s="123">
        <v>20.680099999999999</v>
      </c>
      <c r="Q67" s="123">
        <v>10.331799999999999</v>
      </c>
      <c r="R67" s="123">
        <v>10.430300000000001</v>
      </c>
      <c r="S67" s="123">
        <v>29.322099999999999</v>
      </c>
      <c r="T67" s="123">
        <v>29.407</v>
      </c>
      <c r="U67" s="123">
        <v>28.347899999999999</v>
      </c>
      <c r="V67" s="123">
        <v>16.272300000000001</v>
      </c>
      <c r="W67" s="123">
        <v>7.8226000000000004</v>
      </c>
      <c r="X67" s="123">
        <v>12.2712</v>
      </c>
      <c r="Y67" s="123">
        <v>12.7096</v>
      </c>
      <c r="Z67" s="123">
        <v>4.4843000000000002</v>
      </c>
      <c r="AA67" s="123">
        <v>11.499599999999999</v>
      </c>
      <c r="AB67" s="123">
        <v>17.523900000000001</v>
      </c>
      <c r="AC67" s="123">
        <v>6.8193000000000001</v>
      </c>
      <c r="AD67" s="124"/>
      <c r="AE67" s="124"/>
      <c r="AF67" s="124"/>
    </row>
    <row r="68" spans="1:32" hidden="1" outlineLevel="1" collapsed="1">
      <c r="A68" s="9">
        <v>42278</v>
      </c>
      <c r="B68" s="123">
        <v>817375.28602589003</v>
      </c>
      <c r="C68" s="123">
        <v>365737.44979296002</v>
      </c>
      <c r="D68" s="123">
        <v>451637.83623293001</v>
      </c>
      <c r="E68" s="123">
        <v>177547.67318851</v>
      </c>
      <c r="F68" s="123">
        <v>82296.419658960003</v>
      </c>
      <c r="G68" s="123">
        <v>95251.253529549998</v>
      </c>
      <c r="H68" s="123">
        <v>250266.77045242998</v>
      </c>
      <c r="I68" s="123">
        <v>155864.24437202001</v>
      </c>
      <c r="J68" s="123">
        <v>94402.526080409996</v>
      </c>
      <c r="K68" s="123">
        <v>399534.38061346998</v>
      </c>
      <c r="L68" s="123">
        <v>182882.35218800997</v>
      </c>
      <c r="M68" s="123">
        <v>216652.02842545998</v>
      </c>
      <c r="N68" s="123">
        <v>17.3718</v>
      </c>
      <c r="O68" s="123">
        <v>21.274100000000001</v>
      </c>
      <c r="P68" s="123">
        <v>20.3521</v>
      </c>
      <c r="Q68" s="123">
        <v>8.7603000000000009</v>
      </c>
      <c r="R68" s="123">
        <v>8.8104999999999993</v>
      </c>
      <c r="S68" s="123">
        <v>30.367000000000001</v>
      </c>
      <c r="T68" s="123">
        <v>30.587599999999998</v>
      </c>
      <c r="U68" s="123">
        <v>29.3797</v>
      </c>
      <c r="V68" s="123">
        <v>11.6973</v>
      </c>
      <c r="W68" s="123">
        <v>8.5983000000000001</v>
      </c>
      <c r="X68" s="123">
        <v>11.8207</v>
      </c>
      <c r="Y68" s="123">
        <v>12.269</v>
      </c>
      <c r="Z68" s="123">
        <v>4.1623000000000001</v>
      </c>
      <c r="AA68" s="123">
        <v>11.713800000000001</v>
      </c>
      <c r="AB68" s="123">
        <v>17.085100000000001</v>
      </c>
      <c r="AC68" s="123">
        <v>6.7378</v>
      </c>
      <c r="AD68" s="124"/>
      <c r="AE68" s="124"/>
      <c r="AF68" s="124"/>
    </row>
    <row r="69" spans="1:32" hidden="1" outlineLevel="1" collapsed="1">
      <c r="A69" s="9">
        <v>42309</v>
      </c>
      <c r="B69" s="123">
        <v>836026.13112697995</v>
      </c>
      <c r="C69" s="123">
        <v>365676.43233395001</v>
      </c>
      <c r="D69" s="123">
        <v>470349.69879302999</v>
      </c>
      <c r="E69" s="123">
        <v>182527.15290583001</v>
      </c>
      <c r="F69" s="123">
        <v>82452.835950670007</v>
      </c>
      <c r="G69" s="123">
        <v>100074.31695516</v>
      </c>
      <c r="H69" s="123">
        <v>255562.41793809997</v>
      </c>
      <c r="I69" s="123">
        <v>155896.78392744003</v>
      </c>
      <c r="J69" s="123">
        <v>99665.634010659996</v>
      </c>
      <c r="K69" s="123">
        <v>405080.00204863009</v>
      </c>
      <c r="L69" s="123">
        <v>184074.05624431995</v>
      </c>
      <c r="M69" s="123">
        <v>221005.94580430994</v>
      </c>
      <c r="N69" s="123">
        <v>17.114000000000001</v>
      </c>
      <c r="O69" s="123">
        <v>21.223400000000002</v>
      </c>
      <c r="P69" s="123">
        <v>20.197700000000001</v>
      </c>
      <c r="Q69" s="123">
        <v>9.3893000000000004</v>
      </c>
      <c r="R69" s="123">
        <v>9.4074000000000009</v>
      </c>
      <c r="S69" s="123">
        <v>30.191600000000001</v>
      </c>
      <c r="T69" s="123">
        <v>30.320599999999999</v>
      </c>
      <c r="U69" s="123">
        <v>29.450399999999998</v>
      </c>
      <c r="V69" s="123">
        <v>13.863</v>
      </c>
      <c r="W69" s="123">
        <v>7.3395000000000001</v>
      </c>
      <c r="X69" s="123">
        <v>11.3507</v>
      </c>
      <c r="Y69" s="123">
        <v>11.669600000000001</v>
      </c>
      <c r="Z69" s="123">
        <v>5.1444999999999999</v>
      </c>
      <c r="AA69" s="123">
        <v>11.342599999999999</v>
      </c>
      <c r="AB69" s="123">
        <v>16.8188</v>
      </c>
      <c r="AC69" s="123">
        <v>6.5016999999999996</v>
      </c>
      <c r="AD69" s="124"/>
      <c r="AE69" s="124"/>
      <c r="AF69" s="124"/>
    </row>
    <row r="70" spans="1:32" hidden="1" outlineLevel="1" collapsed="1">
      <c r="A70" s="9">
        <v>42339</v>
      </c>
      <c r="B70" s="123">
        <v>787795.15709313995</v>
      </c>
      <c r="C70" s="123">
        <v>338621.02937339002</v>
      </c>
      <c r="D70" s="123">
        <v>449174.12771974999</v>
      </c>
      <c r="E70" s="123">
        <v>174868.68097669</v>
      </c>
      <c r="F70" s="123">
        <v>80051.165590529999</v>
      </c>
      <c r="G70" s="123">
        <v>94817.515386159997</v>
      </c>
      <c r="H70" s="123">
        <v>265447.56507448002</v>
      </c>
      <c r="I70" s="123">
        <v>169079.92680220999</v>
      </c>
      <c r="J70" s="123">
        <v>96367.638272269978</v>
      </c>
      <c r="K70" s="123">
        <v>410895.48524955002</v>
      </c>
      <c r="L70" s="123">
        <v>198876.49731332995</v>
      </c>
      <c r="M70" s="123">
        <v>212018.98793622002</v>
      </c>
      <c r="N70" s="123">
        <v>17.671800000000001</v>
      </c>
      <c r="O70" s="123">
        <v>20.757999999999999</v>
      </c>
      <c r="P70" s="123">
        <v>19.9359</v>
      </c>
      <c r="Q70" s="123">
        <v>8.9541000000000004</v>
      </c>
      <c r="R70" s="123">
        <v>9.0070999999999994</v>
      </c>
      <c r="S70" s="123">
        <v>27.375699999999998</v>
      </c>
      <c r="T70" s="123">
        <v>27.493099999999998</v>
      </c>
      <c r="U70" s="123">
        <v>26.062899999999999</v>
      </c>
      <c r="V70" s="123">
        <v>11.179500000000001</v>
      </c>
      <c r="W70" s="123">
        <v>8.4047000000000001</v>
      </c>
      <c r="X70" s="123">
        <v>10.2547</v>
      </c>
      <c r="Y70" s="123">
        <v>10.6616</v>
      </c>
      <c r="Z70" s="123">
        <v>4.3422000000000001</v>
      </c>
      <c r="AA70" s="123">
        <v>11.269600000000001</v>
      </c>
      <c r="AB70" s="123">
        <v>16.6995</v>
      </c>
      <c r="AC70" s="123">
        <v>6.4715999999999996</v>
      </c>
      <c r="AD70" s="124"/>
      <c r="AE70" s="124"/>
      <c r="AF70" s="124"/>
    </row>
    <row r="71" spans="1:32" hidden="1" outlineLevel="1" collapsed="1">
      <c r="A71" s="9">
        <v>42370</v>
      </c>
      <c r="B71" s="123">
        <v>808208.21965617</v>
      </c>
      <c r="C71" s="123">
        <v>338257.35469120002</v>
      </c>
      <c r="D71" s="123">
        <v>469950.86496496998</v>
      </c>
      <c r="E71" s="123">
        <v>178440.11103090999</v>
      </c>
      <c r="F71" s="123">
        <v>79814.796657600004</v>
      </c>
      <c r="G71" s="123">
        <v>98625.314373310001</v>
      </c>
      <c r="H71" s="123">
        <v>273812.59953176999</v>
      </c>
      <c r="I71" s="123">
        <v>171818.41022809001</v>
      </c>
      <c r="J71" s="123">
        <v>101994.18930367999</v>
      </c>
      <c r="K71" s="123">
        <v>414018.13332985004</v>
      </c>
      <c r="L71" s="123">
        <v>190883.90399077002</v>
      </c>
      <c r="M71" s="123">
        <v>223134.22933907999</v>
      </c>
      <c r="N71" s="123">
        <v>16.739000000000001</v>
      </c>
      <c r="O71" s="123">
        <v>20.380700000000001</v>
      </c>
      <c r="P71" s="123">
        <v>19.421800000000001</v>
      </c>
      <c r="Q71" s="123">
        <v>8.8394999999999992</v>
      </c>
      <c r="R71" s="123">
        <v>8.9186999999999994</v>
      </c>
      <c r="S71" s="123">
        <v>31.176600000000001</v>
      </c>
      <c r="T71" s="123">
        <v>31.327100000000002</v>
      </c>
      <c r="U71" s="123">
        <v>30.777100000000001</v>
      </c>
      <c r="V71" s="123">
        <v>14.793799999999999</v>
      </c>
      <c r="W71" s="123">
        <v>10.283899999999999</v>
      </c>
      <c r="X71" s="123">
        <v>9.7041000000000004</v>
      </c>
      <c r="Y71" s="123">
        <v>9.9990000000000006</v>
      </c>
      <c r="Z71" s="123">
        <v>3.9933999999999998</v>
      </c>
      <c r="AA71" s="123">
        <v>10.516299999999999</v>
      </c>
      <c r="AB71" s="123">
        <v>15.6126</v>
      </c>
      <c r="AC71" s="123">
        <v>6.0003000000000002</v>
      </c>
      <c r="AD71" s="124"/>
      <c r="AE71" s="124"/>
      <c r="AF71" s="124"/>
    </row>
    <row r="72" spans="1:32" hidden="1" outlineLevel="1" collapsed="1">
      <c r="A72" s="9">
        <v>42401</v>
      </c>
      <c r="B72" s="123">
        <v>841972.82575248997</v>
      </c>
      <c r="C72" s="123">
        <v>341574.32453217998</v>
      </c>
      <c r="D72" s="123">
        <v>500398.50122030999</v>
      </c>
      <c r="E72" s="123">
        <v>184457.79975616999</v>
      </c>
      <c r="F72" s="123">
        <v>80000.269801989998</v>
      </c>
      <c r="G72" s="123">
        <v>104457.52995418001</v>
      </c>
      <c r="H72" s="123">
        <v>281817.83501232002</v>
      </c>
      <c r="I72" s="123">
        <v>171815.98721478999</v>
      </c>
      <c r="J72" s="123">
        <v>110001.84779753</v>
      </c>
      <c r="K72" s="123">
        <v>429165.72573353001</v>
      </c>
      <c r="L72" s="123">
        <v>190389.27050881</v>
      </c>
      <c r="M72" s="123">
        <v>238776.45522472</v>
      </c>
      <c r="N72" s="123">
        <v>16.395199999999999</v>
      </c>
      <c r="O72" s="123">
        <v>20.249400000000001</v>
      </c>
      <c r="P72" s="123">
        <v>19.1965</v>
      </c>
      <c r="Q72" s="123">
        <v>8.7035999999999998</v>
      </c>
      <c r="R72" s="123">
        <v>8.7515000000000001</v>
      </c>
      <c r="S72" s="123">
        <v>29.511199999999999</v>
      </c>
      <c r="T72" s="123">
        <v>29.6374</v>
      </c>
      <c r="U72" s="123">
        <v>28.655000000000001</v>
      </c>
      <c r="V72" s="123">
        <v>10.612500000000001</v>
      </c>
      <c r="W72" s="123">
        <v>7.2031999999999998</v>
      </c>
      <c r="X72" s="123">
        <v>10.163399999999999</v>
      </c>
      <c r="Y72" s="123">
        <v>10.5587</v>
      </c>
      <c r="Z72" s="123">
        <v>3.3614000000000002</v>
      </c>
      <c r="AA72" s="123">
        <v>11.0814</v>
      </c>
      <c r="AB72" s="123">
        <v>17.229299999999999</v>
      </c>
      <c r="AC72" s="123">
        <v>6.3033999999999999</v>
      </c>
      <c r="AD72" s="124"/>
      <c r="AE72" s="124"/>
      <c r="AF72" s="124"/>
    </row>
    <row r="73" spans="1:32" hidden="1" outlineLevel="1" collapsed="1">
      <c r="A73" s="9">
        <v>42430</v>
      </c>
      <c r="B73" s="123">
        <v>821723.26090934</v>
      </c>
      <c r="C73" s="123">
        <v>338733.31442313001</v>
      </c>
      <c r="D73" s="123">
        <v>482989.94648620998</v>
      </c>
      <c r="E73" s="123">
        <v>176878.30547326</v>
      </c>
      <c r="F73" s="123">
        <v>79691.291599260003</v>
      </c>
      <c r="G73" s="123">
        <v>97187.013873999997</v>
      </c>
      <c r="H73" s="123">
        <v>278618.69514152996</v>
      </c>
      <c r="I73" s="123">
        <v>164140.24281934995</v>
      </c>
      <c r="J73" s="123">
        <v>114478.45232218002</v>
      </c>
      <c r="K73" s="123">
        <v>423704.56580996996</v>
      </c>
      <c r="L73" s="123">
        <v>193164.98697925001</v>
      </c>
      <c r="M73" s="123">
        <v>230539.57883071993</v>
      </c>
      <c r="N73" s="123">
        <v>16.523599999999998</v>
      </c>
      <c r="O73" s="123">
        <v>20.554300000000001</v>
      </c>
      <c r="P73" s="123">
        <v>19.613900000000001</v>
      </c>
      <c r="Q73" s="123">
        <v>8.8603000000000005</v>
      </c>
      <c r="R73" s="123">
        <v>8.8920999999999992</v>
      </c>
      <c r="S73" s="123">
        <v>30.131699999999999</v>
      </c>
      <c r="T73" s="123">
        <v>30.275200000000002</v>
      </c>
      <c r="U73" s="123">
        <v>29.738800000000001</v>
      </c>
      <c r="V73" s="123">
        <v>12.5261</v>
      </c>
      <c r="W73" s="123">
        <v>8.0953999999999997</v>
      </c>
      <c r="X73" s="123">
        <v>11.5405</v>
      </c>
      <c r="Y73" s="123">
        <v>12.206</v>
      </c>
      <c r="Z73" s="123">
        <v>3.786</v>
      </c>
      <c r="AA73" s="123">
        <v>11.6851</v>
      </c>
      <c r="AB73" s="123">
        <v>17.279499999999999</v>
      </c>
      <c r="AC73" s="123">
        <v>6.4661</v>
      </c>
      <c r="AD73" s="124"/>
      <c r="AE73" s="124"/>
      <c r="AF73" s="124"/>
    </row>
    <row r="74" spans="1:32" hidden="1" outlineLevel="1" collapsed="1">
      <c r="A74" s="9">
        <v>42461</v>
      </c>
      <c r="B74" s="123">
        <v>802015.63475668</v>
      </c>
      <c r="C74" s="123">
        <v>336294.57058961998</v>
      </c>
      <c r="D74" s="123">
        <v>465721.06416706002</v>
      </c>
      <c r="E74" s="123">
        <v>170598.16983368999</v>
      </c>
      <c r="F74" s="123">
        <v>78576.680803419993</v>
      </c>
      <c r="G74" s="123">
        <v>92021.489030269993</v>
      </c>
      <c r="H74" s="123">
        <v>285303.53397803003</v>
      </c>
      <c r="I74" s="123">
        <v>169423.63493245997</v>
      </c>
      <c r="J74" s="123">
        <v>115879.89904557001</v>
      </c>
      <c r="K74" s="123">
        <v>419349.85728502006</v>
      </c>
      <c r="L74" s="123">
        <v>197228.63912054998</v>
      </c>
      <c r="M74" s="123">
        <v>222121.21816446999</v>
      </c>
      <c r="N74" s="123">
        <v>16.662099999999999</v>
      </c>
      <c r="O74" s="123">
        <v>21.194299999999998</v>
      </c>
      <c r="P74" s="123">
        <v>20.3383</v>
      </c>
      <c r="Q74" s="123">
        <v>9.0452999999999992</v>
      </c>
      <c r="R74" s="123">
        <v>9.0632999999999999</v>
      </c>
      <c r="S74" s="123">
        <v>29.698599999999999</v>
      </c>
      <c r="T74" s="123">
        <v>29.811</v>
      </c>
      <c r="U74" s="123">
        <v>29.103400000000001</v>
      </c>
      <c r="V74" s="123">
        <v>10.8163</v>
      </c>
      <c r="W74" s="123">
        <v>7.0462999999999996</v>
      </c>
      <c r="X74" s="123">
        <v>12.246</v>
      </c>
      <c r="Y74" s="123">
        <v>13.128</v>
      </c>
      <c r="Z74" s="123">
        <v>3.3052999999999999</v>
      </c>
      <c r="AA74" s="123">
        <v>11.9618</v>
      </c>
      <c r="AB74" s="123">
        <v>17.023499999999999</v>
      </c>
      <c r="AC74" s="123">
        <v>6.2061999999999999</v>
      </c>
      <c r="AD74" s="124"/>
      <c r="AE74" s="124"/>
      <c r="AF74" s="124"/>
    </row>
    <row r="75" spans="1:32" hidden="1" outlineLevel="1" collapsed="1">
      <c r="A75" s="9">
        <v>42491</v>
      </c>
      <c r="B75" s="123">
        <v>799483.96752641001</v>
      </c>
      <c r="C75" s="123">
        <v>336749.51642190001</v>
      </c>
      <c r="D75" s="123">
        <v>462734.45110450999</v>
      </c>
      <c r="E75" s="123">
        <v>169711.94608535999</v>
      </c>
      <c r="F75" s="123">
        <v>78804.863241159997</v>
      </c>
      <c r="G75" s="123">
        <v>90907.082844200006</v>
      </c>
      <c r="H75" s="123">
        <v>287919.16953124997</v>
      </c>
      <c r="I75" s="123">
        <v>177069.57458431998</v>
      </c>
      <c r="J75" s="123">
        <v>110849.59494692998</v>
      </c>
      <c r="K75" s="123">
        <v>419030.51304660016</v>
      </c>
      <c r="L75" s="123">
        <v>197478.24299735998</v>
      </c>
      <c r="M75" s="123">
        <v>221552.27004924003</v>
      </c>
      <c r="N75" s="123">
        <v>16.7654</v>
      </c>
      <c r="O75" s="123">
        <v>21.183800000000002</v>
      </c>
      <c r="P75" s="123">
        <v>20.317399999999999</v>
      </c>
      <c r="Q75" s="123">
        <v>9.0190999999999999</v>
      </c>
      <c r="R75" s="123">
        <v>9.0311000000000003</v>
      </c>
      <c r="S75" s="123">
        <v>31.668199999999999</v>
      </c>
      <c r="T75" s="123">
        <v>31.714300000000001</v>
      </c>
      <c r="U75" s="123">
        <v>32.145600000000002</v>
      </c>
      <c r="V75" s="123">
        <v>18.1694</v>
      </c>
      <c r="W75" s="123">
        <v>7.5183999999999997</v>
      </c>
      <c r="X75" s="123">
        <v>12.4651</v>
      </c>
      <c r="Y75" s="123">
        <v>13.128</v>
      </c>
      <c r="Z75" s="123">
        <v>2.9811000000000001</v>
      </c>
      <c r="AA75" s="123">
        <v>11.3308</v>
      </c>
      <c r="AB75" s="123">
        <v>16.290900000000001</v>
      </c>
      <c r="AC75" s="123">
        <v>5.7986000000000004</v>
      </c>
      <c r="AD75" s="124"/>
      <c r="AE75" s="124"/>
      <c r="AF75" s="124"/>
    </row>
    <row r="76" spans="1:32" hidden="1" outlineLevel="1" collapsed="1">
      <c r="A76" s="9">
        <v>42522</v>
      </c>
      <c r="B76" s="123">
        <v>779362.37075221003</v>
      </c>
      <c r="C76" s="123">
        <v>334394.33681682002</v>
      </c>
      <c r="D76" s="123">
        <v>444968.03393539001</v>
      </c>
      <c r="E76" s="123">
        <v>165611.3371256</v>
      </c>
      <c r="F76" s="123">
        <v>77737.552848299994</v>
      </c>
      <c r="G76" s="123">
        <v>87873.784277300001</v>
      </c>
      <c r="H76" s="123">
        <v>294641.05493541999</v>
      </c>
      <c r="I76" s="123">
        <v>178050.29702170996</v>
      </c>
      <c r="J76" s="123">
        <v>116590.75791371</v>
      </c>
      <c r="K76" s="123">
        <v>422448.56800773001</v>
      </c>
      <c r="L76" s="123">
        <v>203725.62582558001</v>
      </c>
      <c r="M76" s="123">
        <v>218722.94218215</v>
      </c>
      <c r="N76" s="123">
        <v>15.958500000000001</v>
      </c>
      <c r="O76" s="123">
        <v>20.402799999999999</v>
      </c>
      <c r="P76" s="123">
        <v>19.599499999999999</v>
      </c>
      <c r="Q76" s="123">
        <v>9.2599</v>
      </c>
      <c r="R76" s="123">
        <v>9.2720000000000002</v>
      </c>
      <c r="S76" s="123">
        <v>32.534799999999997</v>
      </c>
      <c r="T76" s="123">
        <v>32.608800000000002</v>
      </c>
      <c r="U76" s="123">
        <v>33.304699999999997</v>
      </c>
      <c r="V76" s="123">
        <v>16.422599999999999</v>
      </c>
      <c r="W76" s="123">
        <v>11.423299999999999</v>
      </c>
      <c r="X76" s="123">
        <v>11.612299999999999</v>
      </c>
      <c r="Y76" s="123">
        <v>12.1967</v>
      </c>
      <c r="Z76" s="123">
        <v>2.5537000000000001</v>
      </c>
      <c r="AA76" s="123">
        <v>10.4589</v>
      </c>
      <c r="AB76" s="123">
        <v>16.093</v>
      </c>
      <c r="AC76" s="123">
        <v>5.1516999999999999</v>
      </c>
      <c r="AD76" s="124"/>
      <c r="AE76" s="124"/>
      <c r="AF76" s="124"/>
    </row>
    <row r="77" spans="1:32" hidden="1" outlineLevel="1" collapsed="1">
      <c r="A77" s="9">
        <v>42552</v>
      </c>
      <c r="B77" s="123">
        <v>783991.90736717999</v>
      </c>
      <c r="C77" s="123">
        <v>341686.33485629997</v>
      </c>
      <c r="D77" s="123">
        <v>442305.57251088001</v>
      </c>
      <c r="E77" s="123">
        <v>161164.59014988001</v>
      </c>
      <c r="F77" s="123">
        <v>75908.457157280005</v>
      </c>
      <c r="G77" s="123">
        <v>85256.132992600003</v>
      </c>
      <c r="H77" s="123">
        <v>298831.06096155004</v>
      </c>
      <c r="I77" s="123">
        <v>182240.72983966995</v>
      </c>
      <c r="J77" s="123">
        <v>116590.33112187999</v>
      </c>
      <c r="K77" s="123">
        <v>421588.51156813995</v>
      </c>
      <c r="L77" s="123">
        <v>203347.93978100002</v>
      </c>
      <c r="M77" s="123">
        <v>218240.57178714001</v>
      </c>
      <c r="N77" s="123">
        <v>15.238799999999999</v>
      </c>
      <c r="O77" s="123">
        <v>18.177099999999999</v>
      </c>
      <c r="P77" s="123">
        <v>17.122499999999999</v>
      </c>
      <c r="Q77" s="123">
        <v>8.5923999999999996</v>
      </c>
      <c r="R77" s="123">
        <v>8.6029</v>
      </c>
      <c r="S77" s="123">
        <v>30.996200000000002</v>
      </c>
      <c r="T77" s="123">
        <v>31.010300000000001</v>
      </c>
      <c r="U77" s="123">
        <v>31.3413</v>
      </c>
      <c r="V77" s="123">
        <v>24.133600000000001</v>
      </c>
      <c r="W77" s="123">
        <v>9.7439</v>
      </c>
      <c r="X77" s="123">
        <v>10.443300000000001</v>
      </c>
      <c r="Y77" s="123">
        <v>10.966799999999999</v>
      </c>
      <c r="Z77" s="123">
        <v>2.6741000000000001</v>
      </c>
      <c r="AA77" s="123">
        <v>10.4046</v>
      </c>
      <c r="AB77" s="123">
        <v>15.348699999999999</v>
      </c>
      <c r="AC77" s="123">
        <v>5.0065</v>
      </c>
      <c r="AD77" s="124"/>
      <c r="AE77" s="124"/>
      <c r="AF77" s="124"/>
    </row>
    <row r="78" spans="1:32" hidden="1" outlineLevel="1" collapsed="1">
      <c r="A78" s="9">
        <v>42583</v>
      </c>
      <c r="B78" s="123">
        <v>807601.56701634999</v>
      </c>
      <c r="C78" s="123">
        <v>362760.66355167999</v>
      </c>
      <c r="D78" s="123">
        <v>444840.90346467</v>
      </c>
      <c r="E78" s="123">
        <v>164137.64186048001</v>
      </c>
      <c r="F78" s="123">
        <v>77218.623168260005</v>
      </c>
      <c r="G78" s="123">
        <v>86919.018692219994</v>
      </c>
      <c r="H78" s="123">
        <v>298323.10698776005</v>
      </c>
      <c r="I78" s="123">
        <v>176534.42863415001</v>
      </c>
      <c r="J78" s="123">
        <v>121788.67835361001</v>
      </c>
      <c r="K78" s="123">
        <v>426983.33925783995</v>
      </c>
      <c r="L78" s="123">
        <v>199671.95999696001</v>
      </c>
      <c r="M78" s="123">
        <v>227311.37926088003</v>
      </c>
      <c r="N78" s="123">
        <v>15.0701</v>
      </c>
      <c r="O78" s="123">
        <v>17.116900000000001</v>
      </c>
      <c r="P78" s="123">
        <v>16.051100000000002</v>
      </c>
      <c r="Q78" s="123">
        <v>8.4999000000000002</v>
      </c>
      <c r="R78" s="123">
        <v>8.4922000000000004</v>
      </c>
      <c r="S78" s="123">
        <v>30.639900000000001</v>
      </c>
      <c r="T78" s="123">
        <v>30.887899999999998</v>
      </c>
      <c r="U78" s="123">
        <v>31.297999999999998</v>
      </c>
      <c r="V78" s="123">
        <v>5.3902000000000001</v>
      </c>
      <c r="W78" s="123">
        <v>1.8118000000000001</v>
      </c>
      <c r="X78" s="123">
        <v>9.2065999999999999</v>
      </c>
      <c r="Y78" s="123">
        <v>9.7619000000000007</v>
      </c>
      <c r="Z78" s="123">
        <v>2.1888999999999998</v>
      </c>
      <c r="AA78" s="123">
        <v>9.5114000000000001</v>
      </c>
      <c r="AB78" s="123">
        <v>14.441000000000001</v>
      </c>
      <c r="AC78" s="123">
        <v>4.5738000000000003</v>
      </c>
      <c r="AD78" s="124"/>
      <c r="AE78" s="124"/>
      <c r="AF78" s="124"/>
    </row>
    <row r="79" spans="1:32" hidden="1" outlineLevel="1" collapsed="1">
      <c r="A79" s="9">
        <v>42614</v>
      </c>
      <c r="B79" s="123">
        <v>812080.32531599002</v>
      </c>
      <c r="C79" s="123">
        <v>368959.44371070003</v>
      </c>
      <c r="D79" s="123">
        <v>443120.88160528999</v>
      </c>
      <c r="E79" s="123">
        <v>163975.53593608999</v>
      </c>
      <c r="F79" s="123">
        <v>77287.336412119999</v>
      </c>
      <c r="G79" s="123">
        <v>86688.199523970005</v>
      </c>
      <c r="H79" s="123">
        <v>294808.31771666004</v>
      </c>
      <c r="I79" s="123">
        <v>174089.79604551999</v>
      </c>
      <c r="J79" s="123">
        <v>120718.52167114004</v>
      </c>
      <c r="K79" s="123">
        <v>433591.32958043006</v>
      </c>
      <c r="L79" s="123">
        <v>204190.05772626001</v>
      </c>
      <c r="M79" s="123">
        <v>229401.27185417002</v>
      </c>
      <c r="N79" s="123">
        <v>14.574</v>
      </c>
      <c r="O79" s="123">
        <v>16.9954</v>
      </c>
      <c r="P79" s="123">
        <v>15.917299999999999</v>
      </c>
      <c r="Q79" s="123">
        <v>8.3053000000000008</v>
      </c>
      <c r="R79" s="123">
        <v>8.3130000000000006</v>
      </c>
      <c r="S79" s="123">
        <v>30.6371</v>
      </c>
      <c r="T79" s="123">
        <v>30.696999999999999</v>
      </c>
      <c r="U79" s="123">
        <v>30.994299999999999</v>
      </c>
      <c r="V79" s="123">
        <v>20.5288</v>
      </c>
      <c r="W79" s="123">
        <v>10.3584</v>
      </c>
      <c r="X79" s="123">
        <v>9.7651000000000003</v>
      </c>
      <c r="Y79" s="123">
        <v>10.0969</v>
      </c>
      <c r="Z79" s="123">
        <v>3.5257000000000001</v>
      </c>
      <c r="AA79" s="123">
        <v>9.1587999999999994</v>
      </c>
      <c r="AB79" s="123">
        <v>14.0642</v>
      </c>
      <c r="AC79" s="123">
        <v>4.5773000000000001</v>
      </c>
      <c r="AD79" s="124"/>
      <c r="AE79" s="124"/>
      <c r="AF79" s="124"/>
    </row>
    <row r="80" spans="1:32" hidden="1" outlineLevel="1" collapsed="1">
      <c r="A80" s="9">
        <v>42644</v>
      </c>
      <c r="B80" s="123">
        <v>810118.42427995999</v>
      </c>
      <c r="C80" s="123">
        <v>392891.69650684</v>
      </c>
      <c r="D80" s="123">
        <v>417226.72777311999</v>
      </c>
      <c r="E80" s="123">
        <v>160996.33318918</v>
      </c>
      <c r="F80" s="123">
        <v>76874.586075209998</v>
      </c>
      <c r="G80" s="123">
        <v>84121.747113970006</v>
      </c>
      <c r="H80" s="123">
        <v>298179.17698900006</v>
      </c>
      <c r="I80" s="123">
        <v>182456.18724198002</v>
      </c>
      <c r="J80" s="123">
        <v>115722.98974701998</v>
      </c>
      <c r="K80" s="123">
        <v>430337.29319959995</v>
      </c>
      <c r="L80" s="123">
        <v>204240.1892393</v>
      </c>
      <c r="M80" s="123">
        <v>226097.10396030001</v>
      </c>
      <c r="N80" s="123">
        <v>13.2872</v>
      </c>
      <c r="O80" s="123">
        <v>14.398400000000001</v>
      </c>
      <c r="P80" s="123">
        <v>13.579800000000001</v>
      </c>
      <c r="Q80" s="123">
        <v>9.1119000000000003</v>
      </c>
      <c r="R80" s="123">
        <v>9.1306999999999992</v>
      </c>
      <c r="S80" s="123">
        <v>30.599399999999999</v>
      </c>
      <c r="T80" s="123">
        <v>30.613</v>
      </c>
      <c r="U80" s="123">
        <v>30.9239</v>
      </c>
      <c r="V80" s="123">
        <v>22.139700000000001</v>
      </c>
      <c r="W80" s="123">
        <v>10.5275</v>
      </c>
      <c r="X80" s="123">
        <v>9.8322000000000003</v>
      </c>
      <c r="Y80" s="123">
        <v>10.1111</v>
      </c>
      <c r="Z80" s="123">
        <v>3.4962</v>
      </c>
      <c r="AA80" s="123">
        <v>9.2509999999999994</v>
      </c>
      <c r="AB80" s="123">
        <v>14.0564</v>
      </c>
      <c r="AC80" s="123">
        <v>4.7159000000000004</v>
      </c>
      <c r="AD80" s="124"/>
      <c r="AE80" s="124"/>
      <c r="AF80" s="124"/>
    </row>
    <row r="81" spans="1:32" hidden="1" outlineLevel="1" collapsed="1">
      <c r="A81" s="9">
        <v>42675</v>
      </c>
      <c r="B81" s="123">
        <v>811140.45928388997</v>
      </c>
      <c r="C81" s="123">
        <v>423578.58986010001</v>
      </c>
      <c r="D81" s="123">
        <v>387561.86942379002</v>
      </c>
      <c r="E81" s="123">
        <v>160501.60117486</v>
      </c>
      <c r="F81" s="123">
        <v>77339.310872849994</v>
      </c>
      <c r="G81" s="123">
        <v>83162.290302010006</v>
      </c>
      <c r="H81" s="123">
        <v>290753.50515749003</v>
      </c>
      <c r="I81" s="123">
        <v>180194.03664106998</v>
      </c>
      <c r="J81" s="123">
        <v>110559.46851642001</v>
      </c>
      <c r="K81" s="123">
        <v>430962.07875067007</v>
      </c>
      <c r="L81" s="123">
        <v>205573.25148456002</v>
      </c>
      <c r="M81" s="123">
        <v>225388.82726611002</v>
      </c>
      <c r="N81" s="123">
        <v>13.1052</v>
      </c>
      <c r="O81" s="123">
        <v>14.005000000000001</v>
      </c>
      <c r="P81" s="123">
        <v>13.0869</v>
      </c>
      <c r="Q81" s="123">
        <v>8.7879000000000005</v>
      </c>
      <c r="R81" s="123">
        <v>8.8076000000000008</v>
      </c>
      <c r="S81" s="123">
        <v>30.499199999999998</v>
      </c>
      <c r="T81" s="123">
        <v>30.521100000000001</v>
      </c>
      <c r="U81" s="123">
        <v>30.970800000000001</v>
      </c>
      <c r="V81" s="123">
        <v>21.663900000000002</v>
      </c>
      <c r="W81" s="123">
        <v>10.934100000000001</v>
      </c>
      <c r="X81" s="123">
        <v>9.0198999999999998</v>
      </c>
      <c r="Y81" s="123">
        <v>9.3405000000000005</v>
      </c>
      <c r="Z81" s="123">
        <v>3.6394000000000002</v>
      </c>
      <c r="AA81" s="123">
        <v>9.6637000000000004</v>
      </c>
      <c r="AB81" s="123">
        <v>14.0098</v>
      </c>
      <c r="AC81" s="123">
        <v>5.0431999999999997</v>
      </c>
      <c r="AD81" s="124"/>
      <c r="AE81" s="124"/>
      <c r="AF81" s="124"/>
    </row>
    <row r="82" spans="1:32" hidden="1" outlineLevel="1" collapsed="1">
      <c r="A82" s="9">
        <v>42705</v>
      </c>
      <c r="B82" s="123">
        <v>822114.34799005999</v>
      </c>
      <c r="C82" s="123">
        <v>417431.67211027001</v>
      </c>
      <c r="D82" s="123">
        <v>404682.67587978998</v>
      </c>
      <c r="E82" s="123">
        <v>163333.08824734</v>
      </c>
      <c r="F82" s="123">
        <v>76709.869338010001</v>
      </c>
      <c r="G82" s="123">
        <v>86623.218909329997</v>
      </c>
      <c r="H82" s="123">
        <v>310559.13924365997</v>
      </c>
      <c r="I82" s="123">
        <v>193453.23654668999</v>
      </c>
      <c r="J82" s="123">
        <v>117105.90269696999</v>
      </c>
      <c r="K82" s="123">
        <v>444676.45596152003</v>
      </c>
      <c r="L82" s="123">
        <v>209601.25877749998</v>
      </c>
      <c r="M82" s="123">
        <v>235075.19718401998</v>
      </c>
      <c r="N82" s="123">
        <v>14.2075</v>
      </c>
      <c r="O82" s="123">
        <v>16.183199999999999</v>
      </c>
      <c r="P82" s="123">
        <v>15.1214</v>
      </c>
      <c r="Q82" s="123">
        <v>7.6665000000000001</v>
      </c>
      <c r="R82" s="123">
        <v>7.6788999999999996</v>
      </c>
      <c r="S82" s="123">
        <v>29.6708</v>
      </c>
      <c r="T82" s="123">
        <v>29.6828</v>
      </c>
      <c r="U82" s="123">
        <v>29.511099999999999</v>
      </c>
      <c r="V82" s="123">
        <v>24.743500000000001</v>
      </c>
      <c r="W82" s="123">
        <v>10.335100000000001</v>
      </c>
      <c r="X82" s="123">
        <v>8.9809000000000001</v>
      </c>
      <c r="Y82" s="123">
        <v>9.3917999999999999</v>
      </c>
      <c r="Z82" s="123">
        <v>3.7084999999999999</v>
      </c>
      <c r="AA82" s="123">
        <v>9.6812000000000005</v>
      </c>
      <c r="AB82" s="123">
        <v>13.913399999999999</v>
      </c>
      <c r="AC82" s="123">
        <v>5.1303000000000001</v>
      </c>
      <c r="AD82" s="124"/>
      <c r="AE82" s="124"/>
      <c r="AF82" s="124"/>
    </row>
    <row r="83" spans="1:32" hidden="1" outlineLevel="1" collapsed="1">
      <c r="A83" s="9">
        <v>42736</v>
      </c>
      <c r="B83" s="123">
        <v>808593.43913509999</v>
      </c>
      <c r="C83" s="123">
        <v>414668.75678713003</v>
      </c>
      <c r="D83" s="123">
        <v>393924.68234797003</v>
      </c>
      <c r="E83" s="123">
        <v>163657.82971809001</v>
      </c>
      <c r="F83" s="123">
        <v>77868.222369869996</v>
      </c>
      <c r="G83" s="123">
        <v>85789.607348220001</v>
      </c>
      <c r="H83" s="123">
        <v>299689.34646373999</v>
      </c>
      <c r="I83" s="123">
        <v>186394.67402969001</v>
      </c>
      <c r="J83" s="123">
        <v>113294.67243404996</v>
      </c>
      <c r="K83" s="123">
        <v>437688.87861632998</v>
      </c>
      <c r="L83" s="123">
        <v>206074.61423476</v>
      </c>
      <c r="M83" s="123">
        <v>231614.26438156996</v>
      </c>
      <c r="N83" s="123">
        <v>13.836</v>
      </c>
      <c r="O83" s="123">
        <v>16.0322</v>
      </c>
      <c r="P83" s="123">
        <v>14.7919</v>
      </c>
      <c r="Q83" s="123">
        <v>7.8324999999999996</v>
      </c>
      <c r="R83" s="123">
        <v>7.8532999999999999</v>
      </c>
      <c r="S83" s="123">
        <v>29.775200000000002</v>
      </c>
      <c r="T83" s="123">
        <v>29.799700000000001</v>
      </c>
      <c r="U83" s="123">
        <v>29.754799999999999</v>
      </c>
      <c r="V83" s="123">
        <v>18.597300000000001</v>
      </c>
      <c r="W83" s="123">
        <v>9.1569000000000003</v>
      </c>
      <c r="X83" s="123">
        <v>8.4543999999999997</v>
      </c>
      <c r="Y83" s="123">
        <v>8.7181999999999995</v>
      </c>
      <c r="Z83" s="123">
        <v>3.9683999999999999</v>
      </c>
      <c r="AA83" s="123">
        <v>9.6737000000000002</v>
      </c>
      <c r="AB83" s="123">
        <v>14.3835</v>
      </c>
      <c r="AC83" s="123">
        <v>4.7042000000000002</v>
      </c>
      <c r="AD83" s="124"/>
      <c r="AE83" s="124"/>
      <c r="AF83" s="124"/>
    </row>
    <row r="84" spans="1:32" hidden="1" outlineLevel="1" collapsed="1">
      <c r="A84" s="9">
        <v>42767</v>
      </c>
      <c r="B84" s="123">
        <v>800416.88833807001</v>
      </c>
      <c r="C84" s="123">
        <v>415110.48174870998</v>
      </c>
      <c r="D84" s="123">
        <v>385306.40658935998</v>
      </c>
      <c r="E84" s="123">
        <v>161936.75162190001</v>
      </c>
      <c r="F84" s="123">
        <v>78543.429897859998</v>
      </c>
      <c r="G84" s="123">
        <v>83393.321724039997</v>
      </c>
      <c r="H84" s="123">
        <v>298194.61718082998</v>
      </c>
      <c r="I84" s="123">
        <v>184287.67224168999</v>
      </c>
      <c r="J84" s="123">
        <v>113906.94493913997</v>
      </c>
      <c r="K84" s="123">
        <v>436924.30568922008</v>
      </c>
      <c r="L84" s="123">
        <v>208393.03055172006</v>
      </c>
      <c r="M84" s="123">
        <v>228531.27513750002</v>
      </c>
      <c r="N84" s="123">
        <v>13.905799999999999</v>
      </c>
      <c r="O84" s="123">
        <v>15.5913</v>
      </c>
      <c r="P84" s="123">
        <v>14.419700000000001</v>
      </c>
      <c r="Q84" s="123">
        <v>7.7782</v>
      </c>
      <c r="R84" s="123">
        <v>7.7990000000000004</v>
      </c>
      <c r="S84" s="123">
        <v>29.9543</v>
      </c>
      <c r="T84" s="123">
        <v>29.970199999999998</v>
      </c>
      <c r="U84" s="123">
        <v>30.189699999999998</v>
      </c>
      <c r="V84" s="123">
        <v>18.317299999999999</v>
      </c>
      <c r="W84" s="123">
        <v>6.8769</v>
      </c>
      <c r="X84" s="123">
        <v>8.5363000000000007</v>
      </c>
      <c r="Y84" s="123">
        <v>8.7627000000000006</v>
      </c>
      <c r="Z84" s="123">
        <v>3.4906000000000001</v>
      </c>
      <c r="AA84" s="123">
        <v>8.8742999999999999</v>
      </c>
      <c r="AB84" s="123">
        <v>13.579000000000001</v>
      </c>
      <c r="AC84" s="123">
        <v>4.3014000000000001</v>
      </c>
      <c r="AD84" s="124"/>
      <c r="AE84" s="124"/>
      <c r="AF84" s="124"/>
    </row>
    <row r="85" spans="1:32" hidden="1" outlineLevel="1" collapsed="1">
      <c r="A85" s="9">
        <v>42795</v>
      </c>
      <c r="B85" s="123">
        <v>793045.34146378003</v>
      </c>
      <c r="C85" s="123">
        <v>417288.33072822</v>
      </c>
      <c r="D85" s="123">
        <v>375757.01073555998</v>
      </c>
      <c r="E85" s="123">
        <v>161146.41091559001</v>
      </c>
      <c r="F85" s="123">
        <v>80269.073323079996</v>
      </c>
      <c r="G85" s="123">
        <v>80877.337592509997</v>
      </c>
      <c r="H85" s="123">
        <v>309396.51081345003</v>
      </c>
      <c r="I85" s="123">
        <v>192277.74400183</v>
      </c>
      <c r="J85" s="123">
        <v>117118.76681161999</v>
      </c>
      <c r="K85" s="123">
        <v>440537.72966690001</v>
      </c>
      <c r="L85" s="123">
        <v>213409.56192884</v>
      </c>
      <c r="M85" s="123">
        <v>227128.16773805997</v>
      </c>
      <c r="N85" s="123">
        <v>13.9884</v>
      </c>
      <c r="O85" s="123">
        <v>15.7919</v>
      </c>
      <c r="P85" s="123">
        <v>14.746</v>
      </c>
      <c r="Q85" s="123">
        <v>8.4216999999999995</v>
      </c>
      <c r="R85" s="123">
        <v>8.4383999999999997</v>
      </c>
      <c r="S85" s="123">
        <v>29.265000000000001</v>
      </c>
      <c r="T85" s="123">
        <v>29.273599999999998</v>
      </c>
      <c r="U85" s="123">
        <v>28.980699999999999</v>
      </c>
      <c r="V85" s="123">
        <v>27.592199999999998</v>
      </c>
      <c r="W85" s="123">
        <v>9.5050000000000008</v>
      </c>
      <c r="X85" s="123">
        <v>9.1259999999999994</v>
      </c>
      <c r="Y85" s="123">
        <v>9.3168000000000006</v>
      </c>
      <c r="Z85" s="123">
        <v>3.18</v>
      </c>
      <c r="AA85" s="123">
        <v>8.9192</v>
      </c>
      <c r="AB85" s="123">
        <v>13.464399999999999</v>
      </c>
      <c r="AC85" s="123">
        <v>3.7515000000000001</v>
      </c>
      <c r="AD85" s="124"/>
      <c r="AE85" s="124"/>
      <c r="AF85" s="124"/>
    </row>
    <row r="86" spans="1:32" hidden="1" outlineLevel="1" collapsed="1">
      <c r="A86" s="9">
        <v>42826</v>
      </c>
      <c r="B86" s="123">
        <v>788350.41833957005</v>
      </c>
      <c r="C86" s="123">
        <v>418623.64094216999</v>
      </c>
      <c r="D86" s="123">
        <v>369726.7773974</v>
      </c>
      <c r="E86" s="123">
        <v>159865.89404699</v>
      </c>
      <c r="F86" s="123">
        <v>80955.368573650005</v>
      </c>
      <c r="G86" s="123">
        <v>78910.525473340007</v>
      </c>
      <c r="H86" s="123">
        <v>311000.20236977993</v>
      </c>
      <c r="I86" s="123">
        <v>193387.50571512003</v>
      </c>
      <c r="J86" s="123">
        <v>117612.69665466002</v>
      </c>
      <c r="K86" s="123">
        <v>446486.03038549004</v>
      </c>
      <c r="L86" s="123">
        <v>221875.76207111002</v>
      </c>
      <c r="M86" s="123">
        <v>224610.26831437999</v>
      </c>
      <c r="N86" s="123">
        <v>13.5261</v>
      </c>
      <c r="O86" s="123">
        <v>15.2234</v>
      </c>
      <c r="P86" s="123">
        <v>14.234500000000001</v>
      </c>
      <c r="Q86" s="123">
        <v>8.7841000000000005</v>
      </c>
      <c r="R86" s="123">
        <v>8.7848000000000006</v>
      </c>
      <c r="S86" s="123">
        <v>29.575099999999999</v>
      </c>
      <c r="T86" s="123">
        <v>29.622900000000001</v>
      </c>
      <c r="U86" s="123">
        <v>29.667899999999999</v>
      </c>
      <c r="V86" s="123">
        <v>13.820600000000001</v>
      </c>
      <c r="W86" s="123">
        <v>8.6631999999999998</v>
      </c>
      <c r="X86" s="123">
        <v>8.7590000000000003</v>
      </c>
      <c r="Y86" s="123">
        <v>9.0375999999999994</v>
      </c>
      <c r="Z86" s="123">
        <v>3.2886000000000002</v>
      </c>
      <c r="AA86" s="123">
        <v>8.2120999999999995</v>
      </c>
      <c r="AB86" s="123">
        <v>12.5985</v>
      </c>
      <c r="AC86" s="123">
        <v>3.6663000000000001</v>
      </c>
      <c r="AD86" s="124"/>
      <c r="AE86" s="124"/>
      <c r="AF86" s="124"/>
    </row>
    <row r="87" spans="1:32" hidden="1" outlineLevel="1" collapsed="1">
      <c r="A87" s="9">
        <v>42856</v>
      </c>
      <c r="B87" s="123">
        <v>783718.83675185998</v>
      </c>
      <c r="C87" s="123">
        <v>416630.9877387</v>
      </c>
      <c r="D87" s="123">
        <v>367087.84901315998</v>
      </c>
      <c r="E87" s="123">
        <v>160027.88953057001</v>
      </c>
      <c r="F87" s="123">
        <v>83054.041231290001</v>
      </c>
      <c r="G87" s="123">
        <v>76973.848299279998</v>
      </c>
      <c r="H87" s="123">
        <v>309854.52749686997</v>
      </c>
      <c r="I87" s="123">
        <v>193133.31996807997</v>
      </c>
      <c r="J87" s="123">
        <v>116721.20752879001</v>
      </c>
      <c r="K87" s="123">
        <v>444550.57151836</v>
      </c>
      <c r="L87" s="123">
        <v>221509.48962840001</v>
      </c>
      <c r="M87" s="123">
        <v>223041.08188995995</v>
      </c>
      <c r="N87" s="123">
        <v>13.4841</v>
      </c>
      <c r="O87" s="123">
        <v>14.9307</v>
      </c>
      <c r="P87" s="123">
        <v>13.95</v>
      </c>
      <c r="Q87" s="123">
        <v>7.7797000000000001</v>
      </c>
      <c r="R87" s="123">
        <v>7.8061999999999996</v>
      </c>
      <c r="S87" s="123">
        <v>29.700399999999998</v>
      </c>
      <c r="T87" s="123">
        <v>29.7423</v>
      </c>
      <c r="U87" s="123">
        <v>29.693999999999999</v>
      </c>
      <c r="V87" s="123">
        <v>15.5404</v>
      </c>
      <c r="W87" s="123">
        <v>9.2598000000000003</v>
      </c>
      <c r="X87" s="123">
        <v>8.3841999999999999</v>
      </c>
      <c r="Y87" s="123">
        <v>8.6262000000000008</v>
      </c>
      <c r="Z87" s="123">
        <v>2.5341</v>
      </c>
      <c r="AA87" s="123">
        <v>7.8428000000000004</v>
      </c>
      <c r="AB87" s="123">
        <v>12.015000000000001</v>
      </c>
      <c r="AC87" s="123">
        <v>3.3799000000000001</v>
      </c>
      <c r="AD87" s="124"/>
      <c r="AE87" s="124"/>
      <c r="AF87" s="124"/>
    </row>
    <row r="88" spans="1:32" hidden="1" outlineLevel="1" collapsed="1">
      <c r="A88" s="9">
        <v>42887</v>
      </c>
      <c r="B88" s="123">
        <v>784033.61815550004</v>
      </c>
      <c r="C88" s="123">
        <v>424557.78886203002</v>
      </c>
      <c r="D88" s="123">
        <v>359475.82929347001</v>
      </c>
      <c r="E88" s="123">
        <v>159424.42763901001</v>
      </c>
      <c r="F88" s="123">
        <v>84263.466961300001</v>
      </c>
      <c r="G88" s="123">
        <v>75160.960677709998</v>
      </c>
      <c r="H88" s="123">
        <v>309865.69533067016</v>
      </c>
      <c r="I88" s="123">
        <v>192903.71310826996</v>
      </c>
      <c r="J88" s="123">
        <v>116961.98222239999</v>
      </c>
      <c r="K88" s="123">
        <v>451556.91485345992</v>
      </c>
      <c r="L88" s="123">
        <v>229741.01091064996</v>
      </c>
      <c r="M88" s="123">
        <v>221815.90394280996</v>
      </c>
      <c r="N88" s="123">
        <v>13.248100000000001</v>
      </c>
      <c r="O88" s="123">
        <v>14.521699999999999</v>
      </c>
      <c r="P88" s="123">
        <v>13.6577</v>
      </c>
      <c r="Q88" s="123">
        <v>7.3693</v>
      </c>
      <c r="R88" s="123">
        <v>7.4084000000000003</v>
      </c>
      <c r="S88" s="123">
        <v>29.4529</v>
      </c>
      <c r="T88" s="123">
        <v>29.481400000000001</v>
      </c>
      <c r="U88" s="123">
        <v>29.499099999999999</v>
      </c>
      <c r="V88" s="123">
        <v>17.647300000000001</v>
      </c>
      <c r="W88" s="123">
        <v>10.0914</v>
      </c>
      <c r="X88" s="123">
        <v>7.9032999999999998</v>
      </c>
      <c r="Y88" s="123">
        <v>8.1875</v>
      </c>
      <c r="Z88" s="123">
        <v>3.22</v>
      </c>
      <c r="AA88" s="123">
        <v>7.7716000000000003</v>
      </c>
      <c r="AB88" s="123">
        <v>12.133100000000001</v>
      </c>
      <c r="AC88" s="123">
        <v>3.3519000000000001</v>
      </c>
      <c r="AD88" s="124"/>
      <c r="AE88" s="124"/>
      <c r="AF88" s="124"/>
    </row>
    <row r="89" spans="1:32" hidden="1" outlineLevel="1" collapsed="1">
      <c r="A89" s="9">
        <v>42917</v>
      </c>
      <c r="B89" s="123">
        <v>783050.51627616002</v>
      </c>
      <c r="C89" s="123">
        <v>432130.71300694998</v>
      </c>
      <c r="D89" s="123">
        <v>350919.80326920998</v>
      </c>
      <c r="E89" s="123">
        <v>159935.11358157999</v>
      </c>
      <c r="F89" s="123">
        <v>86421.655451540006</v>
      </c>
      <c r="G89" s="123">
        <v>73513.458130040002</v>
      </c>
      <c r="H89" s="123">
        <v>319918.53517287999</v>
      </c>
      <c r="I89" s="123">
        <v>196687.98254958002</v>
      </c>
      <c r="J89" s="123">
        <v>123230.5526233</v>
      </c>
      <c r="K89" s="123">
        <v>448291.10114391003</v>
      </c>
      <c r="L89" s="123">
        <v>227757.94818286999</v>
      </c>
      <c r="M89" s="123">
        <v>220533.15296103997</v>
      </c>
      <c r="N89" s="123">
        <v>12.342000000000001</v>
      </c>
      <c r="O89" s="123">
        <v>13.872999999999999</v>
      </c>
      <c r="P89" s="123">
        <v>12.860200000000001</v>
      </c>
      <c r="Q89" s="123">
        <v>6.9329000000000001</v>
      </c>
      <c r="R89" s="123">
        <v>6.9542000000000002</v>
      </c>
      <c r="S89" s="123">
        <v>28.970199999999998</v>
      </c>
      <c r="T89" s="123">
        <v>28.987100000000002</v>
      </c>
      <c r="U89" s="123">
        <v>28.626100000000001</v>
      </c>
      <c r="V89" s="123">
        <v>19.741800000000001</v>
      </c>
      <c r="W89" s="123">
        <v>8.0970999999999993</v>
      </c>
      <c r="X89" s="123">
        <v>7.7527999999999997</v>
      </c>
      <c r="Y89" s="123">
        <v>7.9568000000000003</v>
      </c>
      <c r="Z89" s="123">
        <v>2.0398000000000001</v>
      </c>
      <c r="AA89" s="123">
        <v>7.6570999999999998</v>
      </c>
      <c r="AB89" s="123">
        <v>12.014799999999999</v>
      </c>
      <c r="AC89" s="123">
        <v>3.1103999999999998</v>
      </c>
      <c r="AD89" s="124"/>
      <c r="AE89" s="124"/>
      <c r="AF89" s="124"/>
    </row>
    <row r="90" spans="1:32" hidden="1" outlineLevel="1" collapsed="1">
      <c r="A90" s="9">
        <v>42948</v>
      </c>
      <c r="B90" s="123">
        <v>783501.67673555005</v>
      </c>
      <c r="C90" s="123">
        <v>437509.26131705998</v>
      </c>
      <c r="D90" s="123">
        <v>345992.41541849001</v>
      </c>
      <c r="E90" s="123">
        <v>161650.11380354999</v>
      </c>
      <c r="F90" s="123">
        <v>90167.475978240007</v>
      </c>
      <c r="G90" s="123">
        <v>71482.637825309997</v>
      </c>
      <c r="H90" s="123">
        <v>313279.85760887997</v>
      </c>
      <c r="I90" s="123">
        <v>188963.76543076994</v>
      </c>
      <c r="J90" s="123">
        <v>124316.09217810999</v>
      </c>
      <c r="K90" s="123">
        <v>447014.71888101997</v>
      </c>
      <c r="L90" s="123">
        <v>227808.51810262998</v>
      </c>
      <c r="M90" s="123">
        <v>219206.20077839002</v>
      </c>
      <c r="N90" s="123">
        <v>12.7258</v>
      </c>
      <c r="O90" s="123">
        <v>14.0845</v>
      </c>
      <c r="P90" s="123">
        <v>13.162800000000001</v>
      </c>
      <c r="Q90" s="123">
        <v>7.4949000000000003</v>
      </c>
      <c r="R90" s="123">
        <v>7.5189000000000004</v>
      </c>
      <c r="S90" s="123">
        <v>27.8398</v>
      </c>
      <c r="T90" s="123">
        <v>27.864100000000001</v>
      </c>
      <c r="U90" s="123">
        <v>27.1753</v>
      </c>
      <c r="V90" s="123">
        <v>15.478899999999999</v>
      </c>
      <c r="W90" s="123">
        <v>9.2950999999999997</v>
      </c>
      <c r="X90" s="123">
        <v>7.9836999999999998</v>
      </c>
      <c r="Y90" s="123">
        <v>8.2080000000000002</v>
      </c>
      <c r="Z90" s="123">
        <v>2.4857</v>
      </c>
      <c r="AA90" s="123">
        <v>7.2411000000000003</v>
      </c>
      <c r="AB90" s="123">
        <v>11.2829</v>
      </c>
      <c r="AC90" s="123">
        <v>3.0811999999999999</v>
      </c>
      <c r="AD90" s="124"/>
      <c r="AE90" s="124"/>
      <c r="AF90" s="124"/>
    </row>
    <row r="91" spans="1:32" hidden="1" outlineLevel="1" collapsed="1">
      <c r="A91" s="9">
        <v>42979</v>
      </c>
      <c r="B91" s="123">
        <v>796517.83809814998</v>
      </c>
      <c r="C91" s="123">
        <v>442782.64885741001</v>
      </c>
      <c r="D91" s="123">
        <v>353735.18924073997</v>
      </c>
      <c r="E91" s="123">
        <v>164590.43095129999</v>
      </c>
      <c r="F91" s="123">
        <v>92417.130601530007</v>
      </c>
      <c r="G91" s="123">
        <v>72173.300349769997</v>
      </c>
      <c r="H91" s="123">
        <v>321927.22870363994</v>
      </c>
      <c r="I91" s="123">
        <v>189588.18454823</v>
      </c>
      <c r="J91" s="123">
        <v>132339.04415541003</v>
      </c>
      <c r="K91" s="123">
        <v>459403.03176354</v>
      </c>
      <c r="L91" s="123">
        <v>231829.2933429</v>
      </c>
      <c r="M91" s="123">
        <v>227573.73842064</v>
      </c>
      <c r="N91" s="123">
        <v>13.0473</v>
      </c>
      <c r="O91" s="123">
        <v>14.530099999999999</v>
      </c>
      <c r="P91" s="123">
        <v>13.737299999999999</v>
      </c>
      <c r="Q91" s="123">
        <v>7.0887000000000002</v>
      </c>
      <c r="R91" s="123">
        <v>7.0876000000000001</v>
      </c>
      <c r="S91" s="123">
        <v>28.752700000000001</v>
      </c>
      <c r="T91" s="123">
        <v>28.8034</v>
      </c>
      <c r="U91" s="123">
        <v>28.431899999999999</v>
      </c>
      <c r="V91" s="123">
        <v>11.5908</v>
      </c>
      <c r="W91" s="123">
        <v>8.2140000000000004</v>
      </c>
      <c r="X91" s="123">
        <v>7.8836000000000004</v>
      </c>
      <c r="Y91" s="123">
        <v>8.0841999999999992</v>
      </c>
      <c r="Z91" s="123">
        <v>1.7769999999999999</v>
      </c>
      <c r="AA91" s="123">
        <v>6.6120999999999999</v>
      </c>
      <c r="AB91" s="123">
        <v>10.5274</v>
      </c>
      <c r="AC91" s="123">
        <v>2.8792</v>
      </c>
      <c r="AD91" s="124"/>
      <c r="AE91" s="124"/>
      <c r="AF91" s="124"/>
    </row>
    <row r="92" spans="1:32" hidden="1" outlineLevel="1" collapsed="1">
      <c r="A92" s="9">
        <v>43009</v>
      </c>
      <c r="B92" s="123">
        <v>810070.39522962004</v>
      </c>
      <c r="C92" s="123">
        <v>445596.82241115998</v>
      </c>
      <c r="D92" s="123">
        <v>364473.57281846</v>
      </c>
      <c r="E92" s="123">
        <v>167062.45399129001</v>
      </c>
      <c r="F92" s="123">
        <v>94988.685884179999</v>
      </c>
      <c r="G92" s="123">
        <v>72073.768107109994</v>
      </c>
      <c r="H92" s="123">
        <v>319108.89074076008</v>
      </c>
      <c r="I92" s="123">
        <v>191613.98821387</v>
      </c>
      <c r="J92" s="123">
        <v>127494.90252689001</v>
      </c>
      <c r="K92" s="123">
        <v>462075.16289083991</v>
      </c>
      <c r="L92" s="123">
        <v>231902.94083212997</v>
      </c>
      <c r="M92" s="123">
        <v>230172.22205871</v>
      </c>
      <c r="N92" s="123">
        <v>13.1427</v>
      </c>
      <c r="O92" s="123">
        <v>14.751799999999999</v>
      </c>
      <c r="P92" s="123">
        <v>14.090999999999999</v>
      </c>
      <c r="Q92" s="123">
        <v>7.4852999999999996</v>
      </c>
      <c r="R92" s="123">
        <v>7.4661</v>
      </c>
      <c r="S92" s="123">
        <v>29.027999999999999</v>
      </c>
      <c r="T92" s="123">
        <v>29.052199999999999</v>
      </c>
      <c r="U92" s="123">
        <v>28.657599999999999</v>
      </c>
      <c r="V92" s="123">
        <v>12.8508</v>
      </c>
      <c r="W92" s="123">
        <v>7.8766999999999996</v>
      </c>
      <c r="X92" s="123">
        <v>7.8384</v>
      </c>
      <c r="Y92" s="123">
        <v>8.0787999999999993</v>
      </c>
      <c r="Z92" s="123">
        <v>2.3294000000000001</v>
      </c>
      <c r="AA92" s="123">
        <v>6.5632999999999999</v>
      </c>
      <c r="AB92" s="123">
        <v>10.625</v>
      </c>
      <c r="AC92" s="123">
        <v>2.8772000000000002</v>
      </c>
      <c r="AD92" s="124"/>
      <c r="AE92" s="124"/>
      <c r="AF92" s="124"/>
    </row>
    <row r="93" spans="1:32" hidden="1" outlineLevel="1" collapsed="1">
      <c r="A93" s="9">
        <v>43040</v>
      </c>
      <c r="B93" s="123">
        <v>813424.44859037001</v>
      </c>
      <c r="C93" s="123">
        <v>446703.69885223999</v>
      </c>
      <c r="D93" s="123">
        <v>366720.74973813002</v>
      </c>
      <c r="E93" s="123">
        <v>163604.55740240001</v>
      </c>
      <c r="F93" s="123">
        <v>97570.410596729998</v>
      </c>
      <c r="G93" s="123">
        <v>66034.146805669996</v>
      </c>
      <c r="H93" s="123">
        <v>312359.92577930004</v>
      </c>
      <c r="I93" s="123">
        <v>186912.89521031998</v>
      </c>
      <c r="J93" s="123">
        <v>125447.03056898</v>
      </c>
      <c r="K93" s="123">
        <v>469975.08612801001</v>
      </c>
      <c r="L93" s="123">
        <v>236990.82191728998</v>
      </c>
      <c r="M93" s="123">
        <v>232984.26421071996</v>
      </c>
      <c r="N93" s="123">
        <v>14.0518</v>
      </c>
      <c r="O93" s="123">
        <v>15.7919</v>
      </c>
      <c r="P93" s="123">
        <v>15.2501</v>
      </c>
      <c r="Q93" s="123">
        <v>6.3909000000000002</v>
      </c>
      <c r="R93" s="123">
        <v>6.3746999999999998</v>
      </c>
      <c r="S93" s="123">
        <v>28.132899999999999</v>
      </c>
      <c r="T93" s="123">
        <v>28.215199999999999</v>
      </c>
      <c r="U93" s="123">
        <v>27.8748</v>
      </c>
      <c r="V93" s="123">
        <v>10.303900000000001</v>
      </c>
      <c r="W93" s="123">
        <v>8.0823999999999998</v>
      </c>
      <c r="X93" s="123">
        <v>8.4593000000000007</v>
      </c>
      <c r="Y93" s="123">
        <v>8.6834000000000007</v>
      </c>
      <c r="Z93" s="123">
        <v>2.2946</v>
      </c>
      <c r="AA93" s="123">
        <v>6.9362000000000004</v>
      </c>
      <c r="AB93" s="123">
        <v>11.1737</v>
      </c>
      <c r="AC93" s="123">
        <v>2.7280000000000002</v>
      </c>
      <c r="AD93" s="124"/>
      <c r="AE93" s="124"/>
      <c r="AF93" s="124"/>
    </row>
    <row r="94" spans="1:32" hidden="1" outlineLevel="1" collapsed="1">
      <c r="A94" s="9">
        <v>43070</v>
      </c>
      <c r="B94" s="123">
        <v>829932.02096091001</v>
      </c>
      <c r="C94" s="123">
        <v>455094.58583995001</v>
      </c>
      <c r="D94" s="123">
        <v>374837.43512096</v>
      </c>
      <c r="E94" s="123">
        <v>174181.85180860999</v>
      </c>
      <c r="F94" s="123">
        <v>106285.54500486</v>
      </c>
      <c r="G94" s="123">
        <v>67896.306803750005</v>
      </c>
      <c r="H94" s="123">
        <v>343758.21693201998</v>
      </c>
      <c r="I94" s="123">
        <v>211173.27041606998</v>
      </c>
      <c r="J94" s="123">
        <v>132584.94651595</v>
      </c>
      <c r="K94" s="123">
        <v>495313.10327557003</v>
      </c>
      <c r="L94" s="123">
        <v>252438.65892826999</v>
      </c>
      <c r="M94" s="123">
        <v>242874.44434730004</v>
      </c>
      <c r="N94" s="123">
        <v>14.123200000000001</v>
      </c>
      <c r="O94" s="123">
        <v>16.175999999999998</v>
      </c>
      <c r="P94" s="123">
        <v>15.7197</v>
      </c>
      <c r="Q94" s="123">
        <v>6.5404</v>
      </c>
      <c r="R94" s="123">
        <v>6.5609000000000002</v>
      </c>
      <c r="S94" s="123">
        <v>29.693100000000001</v>
      </c>
      <c r="T94" s="123">
        <v>29.747699999999998</v>
      </c>
      <c r="U94" s="123">
        <v>30.394100000000002</v>
      </c>
      <c r="V94" s="123">
        <v>11.2102</v>
      </c>
      <c r="W94" s="123">
        <v>8.8946000000000005</v>
      </c>
      <c r="X94" s="123">
        <v>8.9183000000000003</v>
      </c>
      <c r="Y94" s="123">
        <v>9.2077000000000009</v>
      </c>
      <c r="Z94" s="123">
        <v>2.4214000000000002</v>
      </c>
      <c r="AA94" s="123">
        <v>7.1287000000000003</v>
      </c>
      <c r="AB94" s="123">
        <v>11.3851</v>
      </c>
      <c r="AC94" s="123">
        <v>2.7334999999999998</v>
      </c>
      <c r="AD94" s="124"/>
      <c r="AE94" s="124"/>
      <c r="AF94" s="124"/>
    </row>
    <row r="95" spans="1:32" hidden="1" outlineLevel="1" collapsed="1">
      <c r="A95" s="9">
        <v>43101</v>
      </c>
      <c r="B95" s="123">
        <v>857152.04576669005</v>
      </c>
      <c r="C95" s="123">
        <v>458159.85977674002</v>
      </c>
      <c r="D95" s="123">
        <v>398992.18598995003</v>
      </c>
      <c r="E95" s="123">
        <v>179063.33452969001</v>
      </c>
      <c r="F95" s="123">
        <v>110429.03107259001</v>
      </c>
      <c r="G95" s="123">
        <v>68634.303457100003</v>
      </c>
      <c r="H95" s="123">
        <v>325294.15974701004</v>
      </c>
      <c r="I95" s="123">
        <v>200123.33808935</v>
      </c>
      <c r="J95" s="123">
        <v>125170.82165766001</v>
      </c>
      <c r="K95" s="123">
        <v>491669.55481504998</v>
      </c>
      <c r="L95" s="123">
        <v>248278.83133478998</v>
      </c>
      <c r="M95" s="123">
        <v>243390.72348026</v>
      </c>
      <c r="N95" s="123">
        <v>14.628399999999999</v>
      </c>
      <c r="O95" s="123">
        <v>15.721500000000001</v>
      </c>
      <c r="P95" s="123">
        <v>15.2258</v>
      </c>
      <c r="Q95" s="123">
        <v>6.0575999999999999</v>
      </c>
      <c r="R95" s="123">
        <v>6.0965999999999996</v>
      </c>
      <c r="S95" s="123">
        <v>29.346599999999999</v>
      </c>
      <c r="T95" s="123">
        <v>29.404299999999999</v>
      </c>
      <c r="U95" s="123">
        <v>29.6843</v>
      </c>
      <c r="V95" s="123">
        <v>11.286899999999999</v>
      </c>
      <c r="W95" s="123">
        <v>8.4229000000000003</v>
      </c>
      <c r="X95" s="123">
        <v>9.2894000000000005</v>
      </c>
      <c r="Y95" s="123">
        <v>9.4878</v>
      </c>
      <c r="Z95" s="123">
        <v>2.2995999999999999</v>
      </c>
      <c r="AA95" s="123">
        <v>7.1565000000000003</v>
      </c>
      <c r="AB95" s="123">
        <v>11.5777</v>
      </c>
      <c r="AC95" s="123">
        <v>2.6633</v>
      </c>
      <c r="AD95" s="124"/>
      <c r="AE95" s="124"/>
      <c r="AF95" s="124"/>
    </row>
    <row r="96" spans="1:32" hidden="1" outlineLevel="1" collapsed="1">
      <c r="A96" s="9">
        <v>43132</v>
      </c>
      <c r="B96" s="123">
        <v>844088.83046017995</v>
      </c>
      <c r="C96" s="123">
        <v>461623.67177844001</v>
      </c>
      <c r="D96" s="123">
        <v>382465.15868173999</v>
      </c>
      <c r="E96" s="123">
        <v>177367.35803373001</v>
      </c>
      <c r="F96" s="123">
        <v>111759.45277954001</v>
      </c>
      <c r="G96" s="123">
        <v>65607.905254190002</v>
      </c>
      <c r="H96" s="123">
        <v>322905.19426614</v>
      </c>
      <c r="I96" s="123">
        <v>201531.00210822999</v>
      </c>
      <c r="J96" s="123">
        <v>121374.19215791</v>
      </c>
      <c r="K96" s="123">
        <v>488534.56093011994</v>
      </c>
      <c r="L96" s="123">
        <v>253821.75401234004</v>
      </c>
      <c r="M96" s="123">
        <v>234712.80691777999</v>
      </c>
      <c r="N96" s="123">
        <v>15.020799999999999</v>
      </c>
      <c r="O96" s="123">
        <v>16.3291</v>
      </c>
      <c r="P96" s="123">
        <v>15.9513</v>
      </c>
      <c r="Q96" s="123">
        <v>6.4447000000000001</v>
      </c>
      <c r="R96" s="123">
        <v>6.4667000000000003</v>
      </c>
      <c r="S96" s="123">
        <v>30.330200000000001</v>
      </c>
      <c r="T96" s="123">
        <v>30.473800000000001</v>
      </c>
      <c r="U96" s="123">
        <v>31.6295</v>
      </c>
      <c r="V96" s="123">
        <v>8.4846000000000004</v>
      </c>
      <c r="W96" s="123">
        <v>6.7476000000000003</v>
      </c>
      <c r="X96" s="123">
        <v>9.9305000000000003</v>
      </c>
      <c r="Y96" s="123">
        <v>10.178699999999999</v>
      </c>
      <c r="Z96" s="123">
        <v>2.7166999999999999</v>
      </c>
      <c r="AA96" s="123">
        <v>6.9935999999999998</v>
      </c>
      <c r="AB96" s="123">
        <v>11.3628</v>
      </c>
      <c r="AC96" s="123">
        <v>2.6215999999999999</v>
      </c>
      <c r="AD96" s="124"/>
      <c r="AE96" s="124"/>
      <c r="AF96" s="124"/>
    </row>
    <row r="97" spans="1:32" hidden="1" outlineLevel="1" collapsed="1">
      <c r="A97" s="9">
        <v>43160</v>
      </c>
      <c r="B97" s="123">
        <v>839344.90904775006</v>
      </c>
      <c r="C97" s="123">
        <v>460507.55479274999</v>
      </c>
      <c r="D97" s="123">
        <v>378837.35425500001</v>
      </c>
      <c r="E97" s="123">
        <v>179134.84700561999</v>
      </c>
      <c r="F97" s="123">
        <v>114662.89599849</v>
      </c>
      <c r="G97" s="123">
        <v>64471.951007130003</v>
      </c>
      <c r="H97" s="123">
        <v>318168.49965250003</v>
      </c>
      <c r="I97" s="123">
        <v>200012.44290553004</v>
      </c>
      <c r="J97" s="123">
        <v>118156.05674696999</v>
      </c>
      <c r="K97" s="123">
        <v>489355.78866953007</v>
      </c>
      <c r="L97" s="123">
        <v>257274.86812013999</v>
      </c>
      <c r="M97" s="123">
        <v>232080.92054938996</v>
      </c>
      <c r="N97" s="123">
        <v>15.5779</v>
      </c>
      <c r="O97" s="123">
        <v>16.889800000000001</v>
      </c>
      <c r="P97" s="123">
        <v>16.575900000000001</v>
      </c>
      <c r="Q97" s="123">
        <v>6.6769999999999996</v>
      </c>
      <c r="R97" s="123">
        <v>6.7038000000000002</v>
      </c>
      <c r="S97" s="123">
        <v>29.901</v>
      </c>
      <c r="T97" s="123">
        <v>29.951499999999999</v>
      </c>
      <c r="U97" s="123">
        <v>31.224</v>
      </c>
      <c r="V97" s="123">
        <v>8.6359999999999992</v>
      </c>
      <c r="W97" s="123">
        <v>6.4051</v>
      </c>
      <c r="X97" s="123">
        <v>10.770799999999999</v>
      </c>
      <c r="Y97" s="123">
        <v>11.002000000000001</v>
      </c>
      <c r="Z97" s="123">
        <v>2.2829000000000002</v>
      </c>
      <c r="AA97" s="123">
        <v>7.0029000000000003</v>
      </c>
      <c r="AB97" s="123">
        <v>10.8405</v>
      </c>
      <c r="AC97" s="123">
        <v>2.3982000000000001</v>
      </c>
      <c r="AD97" s="124"/>
      <c r="AE97" s="124"/>
      <c r="AF97" s="124"/>
    </row>
    <row r="98" spans="1:32" hidden="1" outlineLevel="1" collapsed="1">
      <c r="A98" s="9">
        <v>43191</v>
      </c>
      <c r="B98" s="123">
        <v>839813.55544426001</v>
      </c>
      <c r="C98" s="123">
        <v>463203.27020135999</v>
      </c>
      <c r="D98" s="123">
        <v>376610.28524290002</v>
      </c>
      <c r="E98" s="123">
        <v>180233.42504248</v>
      </c>
      <c r="F98" s="123">
        <v>116574.91630779</v>
      </c>
      <c r="G98" s="123">
        <v>63658.508734690004</v>
      </c>
      <c r="H98" s="123">
        <v>327876.88866378006</v>
      </c>
      <c r="I98" s="123">
        <v>208815.81961270003</v>
      </c>
      <c r="J98" s="123">
        <v>119061.06905107999</v>
      </c>
      <c r="K98" s="123">
        <v>496049.17026993004</v>
      </c>
      <c r="L98" s="123">
        <v>266118.33009960997</v>
      </c>
      <c r="M98" s="123">
        <v>229930.84017032004</v>
      </c>
      <c r="N98" s="123">
        <v>15.432</v>
      </c>
      <c r="O98" s="123">
        <v>16.965699999999998</v>
      </c>
      <c r="P98" s="123">
        <v>16.640599999999999</v>
      </c>
      <c r="Q98" s="123">
        <v>6.6886999999999999</v>
      </c>
      <c r="R98" s="123">
        <v>6.7156000000000002</v>
      </c>
      <c r="S98" s="123">
        <v>29.988700000000001</v>
      </c>
      <c r="T98" s="123">
        <v>30.083200000000001</v>
      </c>
      <c r="U98" s="123">
        <v>31.4514</v>
      </c>
      <c r="V98" s="123">
        <v>9.5487000000000002</v>
      </c>
      <c r="W98" s="123">
        <v>7.6303999999999998</v>
      </c>
      <c r="X98" s="123">
        <v>10.9208</v>
      </c>
      <c r="Y98" s="123">
        <v>11.323</v>
      </c>
      <c r="Z98" s="123">
        <v>2.0988000000000002</v>
      </c>
      <c r="AA98" s="123">
        <v>6.8205</v>
      </c>
      <c r="AB98" s="123">
        <v>10.9818</v>
      </c>
      <c r="AC98" s="123">
        <v>2.3250000000000002</v>
      </c>
      <c r="AD98" s="124"/>
      <c r="AE98" s="124"/>
      <c r="AF98" s="124"/>
    </row>
    <row r="99" spans="1:32" hidden="1" outlineLevel="1" collapsed="1">
      <c r="A99" s="9">
        <v>43221</v>
      </c>
      <c r="B99" s="123">
        <v>840722.69866111001</v>
      </c>
      <c r="C99" s="123">
        <v>465062.21406463999</v>
      </c>
      <c r="D99" s="123">
        <v>375660.48459647002</v>
      </c>
      <c r="E99" s="123">
        <v>183308.92567811001</v>
      </c>
      <c r="F99" s="123">
        <v>120601.81160725</v>
      </c>
      <c r="G99" s="123">
        <v>62707.11407086</v>
      </c>
      <c r="H99" s="123">
        <v>336405.70479176001</v>
      </c>
      <c r="I99" s="123">
        <v>215598.97909685006</v>
      </c>
      <c r="J99" s="123">
        <v>120806.72569491</v>
      </c>
      <c r="K99" s="123">
        <v>490544.04171952006</v>
      </c>
      <c r="L99" s="123">
        <v>264537.68166245008</v>
      </c>
      <c r="M99" s="123">
        <v>226006.36005707004</v>
      </c>
      <c r="N99" s="123">
        <v>15.962300000000001</v>
      </c>
      <c r="O99" s="123">
        <v>17.2027</v>
      </c>
      <c r="P99" s="123">
        <v>16.947199999999999</v>
      </c>
      <c r="Q99" s="123">
        <v>6.4230999999999998</v>
      </c>
      <c r="R99" s="123">
        <v>6.4657</v>
      </c>
      <c r="S99" s="123">
        <v>29.625</v>
      </c>
      <c r="T99" s="123">
        <v>29.659700000000001</v>
      </c>
      <c r="U99" s="123">
        <v>31.185099999999998</v>
      </c>
      <c r="V99" s="123">
        <v>17.566600000000001</v>
      </c>
      <c r="W99" s="123">
        <v>8.1217000000000006</v>
      </c>
      <c r="X99" s="123">
        <v>11.131500000000001</v>
      </c>
      <c r="Y99" s="123">
        <v>11.4185</v>
      </c>
      <c r="Z99" s="123">
        <v>2.2147000000000001</v>
      </c>
      <c r="AA99" s="123">
        <v>6.8567999999999998</v>
      </c>
      <c r="AB99" s="123">
        <v>10.786</v>
      </c>
      <c r="AC99" s="123">
        <v>2.2280000000000002</v>
      </c>
      <c r="AD99" s="124"/>
      <c r="AE99" s="124"/>
      <c r="AF99" s="124"/>
    </row>
    <row r="100" spans="1:32" hidden="1" outlineLevel="1" collapsed="1">
      <c r="A100" s="9">
        <v>43252</v>
      </c>
      <c r="B100" s="123">
        <v>829718.55033503997</v>
      </c>
      <c r="C100" s="123">
        <v>455169.81829082</v>
      </c>
      <c r="D100" s="123">
        <v>374548.73204422003</v>
      </c>
      <c r="E100" s="123">
        <v>183478.49226244001</v>
      </c>
      <c r="F100" s="123">
        <v>121687.37361184</v>
      </c>
      <c r="G100" s="123">
        <v>61791.118650600001</v>
      </c>
      <c r="H100" s="123">
        <v>322893.50158134004</v>
      </c>
      <c r="I100" s="123">
        <v>200476.02081123</v>
      </c>
      <c r="J100" s="123">
        <v>122417.48077011001</v>
      </c>
      <c r="K100" s="123">
        <v>507439.59050936991</v>
      </c>
      <c r="L100" s="123">
        <v>280173.40766172006</v>
      </c>
      <c r="M100" s="123">
        <v>227266.18284764999</v>
      </c>
      <c r="N100" s="123">
        <v>15.904500000000001</v>
      </c>
      <c r="O100" s="123">
        <v>17.147099999999998</v>
      </c>
      <c r="P100" s="123">
        <v>16.8688</v>
      </c>
      <c r="Q100" s="123">
        <v>6.4870999999999999</v>
      </c>
      <c r="R100" s="123">
        <v>6.5198999999999998</v>
      </c>
      <c r="S100" s="123">
        <v>30.104900000000001</v>
      </c>
      <c r="T100" s="123">
        <v>30.130299999999998</v>
      </c>
      <c r="U100" s="123">
        <v>31.762</v>
      </c>
      <c r="V100" s="123">
        <v>10.5961</v>
      </c>
      <c r="W100" s="123">
        <v>5.6562000000000001</v>
      </c>
      <c r="X100" s="123">
        <v>11.2881</v>
      </c>
      <c r="Y100" s="123">
        <v>11.613300000000001</v>
      </c>
      <c r="Z100" s="123">
        <v>2.1238000000000001</v>
      </c>
      <c r="AA100" s="123">
        <v>6.8891</v>
      </c>
      <c r="AB100" s="123">
        <v>10.7515</v>
      </c>
      <c r="AC100" s="123">
        <v>2.3378999999999999</v>
      </c>
      <c r="AD100" s="124"/>
      <c r="AE100" s="124"/>
      <c r="AF100" s="124"/>
    </row>
    <row r="101" spans="1:32" hidden="1" outlineLevel="1" collapsed="1">
      <c r="A101" s="9">
        <v>43282</v>
      </c>
      <c r="B101" s="123">
        <v>844938.25603563001</v>
      </c>
      <c r="C101" s="123">
        <v>460357.03060280002</v>
      </c>
      <c r="D101" s="123">
        <v>384581.22543282999</v>
      </c>
      <c r="E101" s="123">
        <v>187294.77887077001</v>
      </c>
      <c r="F101" s="123">
        <v>125430.01392981999</v>
      </c>
      <c r="G101" s="123">
        <v>61864.764940950001</v>
      </c>
      <c r="H101" s="123">
        <v>337402.19202600012</v>
      </c>
      <c r="I101" s="123">
        <v>215705.01243890004</v>
      </c>
      <c r="J101" s="123">
        <v>121697.17958710002</v>
      </c>
      <c r="K101" s="123">
        <v>506464.88343380985</v>
      </c>
      <c r="L101" s="123">
        <v>272592.71089987003</v>
      </c>
      <c r="M101" s="123">
        <v>233872.17253393997</v>
      </c>
      <c r="N101" s="123">
        <v>15.854799999999999</v>
      </c>
      <c r="O101" s="123">
        <v>17.204599999999999</v>
      </c>
      <c r="P101" s="123">
        <v>16.918800000000001</v>
      </c>
      <c r="Q101" s="123">
        <v>6.0491000000000001</v>
      </c>
      <c r="R101" s="123">
        <v>6.0808999999999997</v>
      </c>
      <c r="S101" s="123">
        <v>30.3597</v>
      </c>
      <c r="T101" s="123">
        <v>30.377800000000001</v>
      </c>
      <c r="U101" s="123">
        <v>32.006999999999998</v>
      </c>
      <c r="V101" s="123">
        <v>16.8977</v>
      </c>
      <c r="W101" s="123">
        <v>9.9826999999999995</v>
      </c>
      <c r="X101" s="123">
        <v>11.583600000000001</v>
      </c>
      <c r="Y101" s="123">
        <v>11.9795</v>
      </c>
      <c r="Z101" s="123">
        <v>1.9296</v>
      </c>
      <c r="AA101" s="123">
        <v>6.8855000000000004</v>
      </c>
      <c r="AB101" s="123">
        <v>10.7279</v>
      </c>
      <c r="AC101" s="123">
        <v>2.3087</v>
      </c>
      <c r="AD101" s="124"/>
      <c r="AE101" s="124"/>
      <c r="AF101" s="124"/>
    </row>
    <row r="102" spans="1:32" hidden="1" outlineLevel="1" collapsed="1">
      <c r="A102" s="9">
        <v>43313</v>
      </c>
      <c r="B102" s="123">
        <v>874717.47592034005</v>
      </c>
      <c r="C102" s="123">
        <v>468325.92877738999</v>
      </c>
      <c r="D102" s="123">
        <v>406391.54714295</v>
      </c>
      <c r="E102" s="123">
        <v>202682.56071881999</v>
      </c>
      <c r="F102" s="123">
        <v>130438.85134595</v>
      </c>
      <c r="G102" s="123">
        <v>72243.709372869998</v>
      </c>
      <c r="H102" s="123">
        <v>330374.2081486301</v>
      </c>
      <c r="I102" s="123">
        <v>198507.18698606998</v>
      </c>
      <c r="J102" s="123">
        <v>131867.02116256001</v>
      </c>
      <c r="K102" s="123">
        <v>520037.70390149008</v>
      </c>
      <c r="L102" s="123">
        <v>269339.87824562006</v>
      </c>
      <c r="M102" s="123">
        <v>250697.82565587002</v>
      </c>
      <c r="N102" s="123">
        <v>16.636700000000001</v>
      </c>
      <c r="O102" s="123">
        <v>18.074999999999999</v>
      </c>
      <c r="P102" s="123">
        <v>17.898599999999998</v>
      </c>
      <c r="Q102" s="123">
        <v>5.8853999999999997</v>
      </c>
      <c r="R102" s="123">
        <v>5.9126000000000003</v>
      </c>
      <c r="S102" s="123">
        <v>30.644300000000001</v>
      </c>
      <c r="T102" s="123">
        <v>30.664899999999999</v>
      </c>
      <c r="U102" s="123">
        <v>31.7942</v>
      </c>
      <c r="V102" s="123">
        <v>14.5351</v>
      </c>
      <c r="W102" s="123">
        <v>8.3719999999999999</v>
      </c>
      <c r="X102" s="123">
        <v>12.053800000000001</v>
      </c>
      <c r="Y102" s="123">
        <v>12.379</v>
      </c>
      <c r="Z102" s="123">
        <v>1.7984</v>
      </c>
      <c r="AA102" s="123">
        <v>6.68</v>
      </c>
      <c r="AB102" s="123">
        <v>10.7744</v>
      </c>
      <c r="AC102" s="123">
        <v>2.5076000000000001</v>
      </c>
      <c r="AD102" s="124"/>
      <c r="AE102" s="124"/>
      <c r="AF102" s="124"/>
    </row>
    <row r="103" spans="1:32" hidden="1" outlineLevel="1" collapsed="1">
      <c r="A103" s="9">
        <v>43344</v>
      </c>
      <c r="B103" s="123">
        <v>885251.60095852998</v>
      </c>
      <c r="C103" s="123">
        <v>473265.88334006001</v>
      </c>
      <c r="D103" s="123">
        <v>411985.71761847002</v>
      </c>
      <c r="E103" s="123">
        <v>203687.51518242</v>
      </c>
      <c r="F103" s="123">
        <v>132988.55289331</v>
      </c>
      <c r="G103" s="123">
        <v>70698.962289110001</v>
      </c>
      <c r="H103" s="123">
        <v>333054.19315782009</v>
      </c>
      <c r="I103" s="123">
        <v>197893.84706389005</v>
      </c>
      <c r="J103" s="123">
        <v>135160.34609393001</v>
      </c>
      <c r="K103" s="123">
        <v>528856.02111006004</v>
      </c>
      <c r="L103" s="123">
        <v>277767.35873919999</v>
      </c>
      <c r="M103" s="123">
        <v>251088.66237085994</v>
      </c>
      <c r="N103" s="123">
        <v>17.395600000000002</v>
      </c>
      <c r="O103" s="123">
        <v>19.698799999999999</v>
      </c>
      <c r="P103" s="123">
        <v>19.754799999999999</v>
      </c>
      <c r="Q103" s="123">
        <v>5.8901000000000003</v>
      </c>
      <c r="R103" s="123">
        <v>5.9076000000000004</v>
      </c>
      <c r="S103" s="123">
        <v>30.017800000000001</v>
      </c>
      <c r="T103" s="123">
        <v>30.059799999999999</v>
      </c>
      <c r="U103" s="123">
        <v>32.079700000000003</v>
      </c>
      <c r="V103" s="123">
        <v>10.7194</v>
      </c>
      <c r="W103" s="123">
        <v>8.8400999999999996</v>
      </c>
      <c r="X103" s="123">
        <v>12.5067</v>
      </c>
      <c r="Y103" s="123">
        <v>12.973000000000001</v>
      </c>
      <c r="Z103" s="123">
        <v>1.8503000000000001</v>
      </c>
      <c r="AA103" s="123">
        <v>6.7081999999999997</v>
      </c>
      <c r="AB103" s="123">
        <v>10.6347</v>
      </c>
      <c r="AC103" s="123">
        <v>2.3927999999999998</v>
      </c>
      <c r="AD103" s="124"/>
      <c r="AE103" s="124"/>
      <c r="AF103" s="124"/>
    </row>
    <row r="104" spans="1:32" hidden="1" outlineLevel="1" collapsed="1">
      <c r="A104" s="9">
        <v>43374</v>
      </c>
      <c r="B104" s="123">
        <v>890169.02144402999</v>
      </c>
      <c r="C104" s="123">
        <v>474016.05411700998</v>
      </c>
      <c r="D104" s="123">
        <v>416152.96732702001</v>
      </c>
      <c r="E104" s="123">
        <v>205346.00540349001</v>
      </c>
      <c r="F104" s="123">
        <v>135860.70080990001</v>
      </c>
      <c r="G104" s="123">
        <v>69485.304593590001</v>
      </c>
      <c r="H104" s="123">
        <v>331408.5945636899</v>
      </c>
      <c r="I104" s="123">
        <v>199048.39515351001</v>
      </c>
      <c r="J104" s="123">
        <v>132360.19941017998</v>
      </c>
      <c r="K104" s="123">
        <v>525428.00658085011</v>
      </c>
      <c r="L104" s="123">
        <v>276702.31547229999</v>
      </c>
      <c r="M104" s="123">
        <v>248725.69110855</v>
      </c>
      <c r="N104" s="123">
        <v>16.459299999999999</v>
      </c>
      <c r="O104" s="123">
        <v>19.506699999999999</v>
      </c>
      <c r="P104" s="123">
        <v>19.509499999999999</v>
      </c>
      <c r="Q104" s="123">
        <v>5.3975999999999997</v>
      </c>
      <c r="R104" s="123">
        <v>5.407</v>
      </c>
      <c r="S104" s="123">
        <v>31.3096</v>
      </c>
      <c r="T104" s="123">
        <v>31.3307</v>
      </c>
      <c r="U104" s="123">
        <v>32.629399999999997</v>
      </c>
      <c r="V104" s="123">
        <v>12.918100000000001</v>
      </c>
      <c r="W104" s="123">
        <v>9.5434000000000001</v>
      </c>
      <c r="X104" s="123">
        <v>13.1393</v>
      </c>
      <c r="Y104" s="123">
        <v>13.6167</v>
      </c>
      <c r="Z104" s="123">
        <v>2.2551000000000001</v>
      </c>
      <c r="AA104" s="123">
        <v>6.8430999999999997</v>
      </c>
      <c r="AB104" s="123">
        <v>10.9773</v>
      </c>
      <c r="AC104" s="123">
        <v>2.4403000000000001</v>
      </c>
      <c r="AD104" s="124"/>
      <c r="AE104" s="124"/>
      <c r="AF104" s="124"/>
    </row>
    <row r="105" spans="1:32" hidden="1" outlineLevel="1" collapsed="1">
      <c r="A105" s="9">
        <v>43405</v>
      </c>
      <c r="B105" s="123">
        <v>899823.02813543996</v>
      </c>
      <c r="C105" s="123">
        <v>474762.90051655</v>
      </c>
      <c r="D105" s="123">
        <v>425060.12761889002</v>
      </c>
      <c r="E105" s="123">
        <v>208518.67793184001</v>
      </c>
      <c r="F105" s="123">
        <v>139147.57225175001</v>
      </c>
      <c r="G105" s="123">
        <v>69371.105680089997</v>
      </c>
      <c r="H105" s="123">
        <v>312382.86737943994</v>
      </c>
      <c r="I105" s="123">
        <v>189073.34096425999</v>
      </c>
      <c r="J105" s="123">
        <v>123309.52641518001</v>
      </c>
      <c r="K105" s="123">
        <v>524580.43009937007</v>
      </c>
      <c r="L105" s="123">
        <v>277122.04777665006</v>
      </c>
      <c r="M105" s="123">
        <v>247458.38232271999</v>
      </c>
      <c r="N105" s="123">
        <v>16.510200000000001</v>
      </c>
      <c r="O105" s="123">
        <v>19.698399999999999</v>
      </c>
      <c r="P105" s="123">
        <v>19.731999999999999</v>
      </c>
      <c r="Q105" s="123">
        <v>5.0018000000000002</v>
      </c>
      <c r="R105" s="123">
        <v>5.0094000000000003</v>
      </c>
      <c r="S105" s="123">
        <v>30.8856</v>
      </c>
      <c r="T105" s="123">
        <v>30.918500000000002</v>
      </c>
      <c r="U105" s="123">
        <v>33.102699999999999</v>
      </c>
      <c r="V105" s="123">
        <v>10.964</v>
      </c>
      <c r="W105" s="123">
        <v>9.2820999999999998</v>
      </c>
      <c r="X105" s="123">
        <v>13.771800000000001</v>
      </c>
      <c r="Y105" s="123">
        <v>14.339</v>
      </c>
      <c r="Z105" s="123">
        <v>2.0388999999999999</v>
      </c>
      <c r="AA105" s="123">
        <v>7.2847</v>
      </c>
      <c r="AB105" s="123">
        <v>11.369300000000001</v>
      </c>
      <c r="AC105" s="123">
        <v>2.5407999999999999</v>
      </c>
      <c r="AD105" s="124"/>
      <c r="AE105" s="124"/>
      <c r="AF105" s="124"/>
    </row>
    <row r="106" spans="1:32" hidden="1" outlineLevel="1" collapsed="1">
      <c r="A106" s="9">
        <v>43435</v>
      </c>
      <c r="B106" s="123">
        <v>859740.40512497001</v>
      </c>
      <c r="C106" s="123">
        <v>464023.41328641999</v>
      </c>
      <c r="D106" s="123">
        <v>395716.99183855002</v>
      </c>
      <c r="E106" s="123">
        <v>201101.79745576999</v>
      </c>
      <c r="F106" s="123">
        <v>140012.35520734999</v>
      </c>
      <c r="G106" s="123">
        <v>61089.442248419997</v>
      </c>
      <c r="H106" s="123">
        <v>342503.12691800989</v>
      </c>
      <c r="I106" s="123">
        <v>222419.67173669001</v>
      </c>
      <c r="J106" s="123">
        <v>120083.45518131999</v>
      </c>
      <c r="K106" s="123">
        <v>530249.63393507001</v>
      </c>
      <c r="L106" s="123">
        <v>289416.46528071002</v>
      </c>
      <c r="M106" s="123">
        <v>240833.16865435999</v>
      </c>
      <c r="N106" s="123">
        <v>16.913599999999999</v>
      </c>
      <c r="O106" s="123">
        <v>20.761800000000001</v>
      </c>
      <c r="P106" s="123">
        <v>20.906199999999998</v>
      </c>
      <c r="Q106" s="123">
        <v>5.6993</v>
      </c>
      <c r="R106" s="123">
        <v>5.7080000000000002</v>
      </c>
      <c r="S106" s="123">
        <v>31.3887</v>
      </c>
      <c r="T106" s="123">
        <v>31.463799999999999</v>
      </c>
      <c r="U106" s="123">
        <v>33.123699999999999</v>
      </c>
      <c r="V106" s="123">
        <v>12.172700000000001</v>
      </c>
      <c r="W106" s="123">
        <v>10.8728</v>
      </c>
      <c r="X106" s="123">
        <v>13.8735</v>
      </c>
      <c r="Y106" s="123">
        <v>14.472</v>
      </c>
      <c r="Z106" s="123">
        <v>2.4672999999999998</v>
      </c>
      <c r="AA106" s="123">
        <v>7.8639000000000001</v>
      </c>
      <c r="AB106" s="123">
        <v>11.748200000000001</v>
      </c>
      <c r="AC106" s="123">
        <v>2.6730999999999998</v>
      </c>
      <c r="AD106" s="124"/>
      <c r="AE106" s="124"/>
      <c r="AF106" s="124"/>
    </row>
    <row r="107" spans="1:32" hidden="1" outlineLevel="1" collapsed="1">
      <c r="A107" s="9">
        <v>43466</v>
      </c>
      <c r="B107" s="123">
        <v>845506.27030772995</v>
      </c>
      <c r="C107" s="123">
        <v>450206.24859962001</v>
      </c>
      <c r="D107" s="123">
        <v>395300.02170811</v>
      </c>
      <c r="E107" s="123">
        <v>202882.69153735001</v>
      </c>
      <c r="F107" s="123">
        <v>141830.87056913</v>
      </c>
      <c r="G107" s="123">
        <v>61051.820968220003</v>
      </c>
      <c r="H107" s="123">
        <v>335472.28273212997</v>
      </c>
      <c r="I107" s="123">
        <v>219114.01825251</v>
      </c>
      <c r="J107" s="123">
        <v>116358.26447962</v>
      </c>
      <c r="K107" s="123">
        <v>530731.16199284</v>
      </c>
      <c r="L107" s="123">
        <v>288838.52151603997</v>
      </c>
      <c r="M107" s="123">
        <v>241892.64047680004</v>
      </c>
      <c r="N107" s="123">
        <v>16.258600000000001</v>
      </c>
      <c r="O107" s="123">
        <v>19.881900000000002</v>
      </c>
      <c r="P107" s="123">
        <v>19.8353</v>
      </c>
      <c r="Q107" s="123">
        <v>5.2049000000000003</v>
      </c>
      <c r="R107" s="123">
        <v>5.2145999999999999</v>
      </c>
      <c r="S107" s="123">
        <v>32.095199999999998</v>
      </c>
      <c r="T107" s="123">
        <v>32.1265</v>
      </c>
      <c r="U107" s="123">
        <v>34.120899999999999</v>
      </c>
      <c r="V107" s="123">
        <v>9.9536999999999995</v>
      </c>
      <c r="W107" s="123">
        <v>6.9093</v>
      </c>
      <c r="X107" s="123">
        <v>12.947900000000001</v>
      </c>
      <c r="Y107" s="123">
        <v>13.69</v>
      </c>
      <c r="Z107" s="123">
        <v>2.2389000000000001</v>
      </c>
      <c r="AA107" s="123">
        <v>7.8667999999999996</v>
      </c>
      <c r="AB107" s="123">
        <v>11.929399999999999</v>
      </c>
      <c r="AC107" s="123">
        <v>2.6554000000000002</v>
      </c>
      <c r="AD107" s="124"/>
      <c r="AE107" s="124"/>
      <c r="AF107" s="124"/>
    </row>
    <row r="108" spans="1:32" hidden="1" outlineLevel="1" collapsed="1">
      <c r="A108" s="9">
        <v>43497</v>
      </c>
      <c r="B108" s="123">
        <v>822855.06195437</v>
      </c>
      <c r="C108" s="123">
        <v>450484.23857083003</v>
      </c>
      <c r="D108" s="123">
        <v>372370.82338353997</v>
      </c>
      <c r="E108" s="123">
        <v>202530.80513679999</v>
      </c>
      <c r="F108" s="123">
        <v>143711.25490356001</v>
      </c>
      <c r="G108" s="123">
        <v>58819.550233239999</v>
      </c>
      <c r="H108" s="123">
        <v>337650.38800957007</v>
      </c>
      <c r="I108" s="123">
        <v>220388.61664033</v>
      </c>
      <c r="J108" s="123">
        <v>117261.77136924</v>
      </c>
      <c r="K108" s="123">
        <v>531219.28882427001</v>
      </c>
      <c r="L108" s="123">
        <v>293387.80633914995</v>
      </c>
      <c r="M108" s="123">
        <v>237831.48248512004</v>
      </c>
      <c r="N108" s="123">
        <v>15.7089</v>
      </c>
      <c r="O108" s="123">
        <v>18.213999999999999</v>
      </c>
      <c r="P108" s="123">
        <v>17.906199999999998</v>
      </c>
      <c r="Q108" s="123">
        <v>5.6771000000000003</v>
      </c>
      <c r="R108" s="123">
        <v>5.6901999999999999</v>
      </c>
      <c r="S108" s="123">
        <v>29.710699999999999</v>
      </c>
      <c r="T108" s="123">
        <v>29.700800000000001</v>
      </c>
      <c r="U108" s="123">
        <v>31.549399999999999</v>
      </c>
      <c r="V108" s="123">
        <v>31.532</v>
      </c>
      <c r="W108" s="123">
        <v>8.5183</v>
      </c>
      <c r="X108" s="123">
        <v>13.077400000000001</v>
      </c>
      <c r="Y108" s="123">
        <v>13.6021</v>
      </c>
      <c r="Z108" s="123">
        <v>2.0101</v>
      </c>
      <c r="AA108" s="123">
        <v>7.5517000000000003</v>
      </c>
      <c r="AB108" s="123">
        <v>11.6206</v>
      </c>
      <c r="AC108" s="123">
        <v>2.6402999999999999</v>
      </c>
      <c r="AD108" s="124"/>
      <c r="AE108" s="124"/>
      <c r="AF108" s="124"/>
    </row>
    <row r="109" spans="1:32" hidden="1" outlineLevel="1" collapsed="1">
      <c r="A109" s="9">
        <v>43525</v>
      </c>
      <c r="B109" s="123">
        <v>836013.71013611997</v>
      </c>
      <c r="C109" s="123">
        <v>453347.35854402999</v>
      </c>
      <c r="D109" s="123">
        <v>382666.35159208998</v>
      </c>
      <c r="E109" s="123">
        <v>206571.48862888999</v>
      </c>
      <c r="F109" s="123">
        <v>147546.44662614999</v>
      </c>
      <c r="G109" s="123">
        <v>59025.042002740003</v>
      </c>
      <c r="H109" s="123">
        <v>330528.46346331009</v>
      </c>
      <c r="I109" s="123">
        <v>213944.80052141001</v>
      </c>
      <c r="J109" s="123">
        <v>116583.66294189999</v>
      </c>
      <c r="K109" s="123">
        <v>537027.60936377011</v>
      </c>
      <c r="L109" s="123">
        <v>296247.37942124996</v>
      </c>
      <c r="M109" s="123">
        <v>240780.22994252</v>
      </c>
      <c r="N109" s="123">
        <v>16.1874</v>
      </c>
      <c r="O109" s="123">
        <v>18.3095</v>
      </c>
      <c r="P109" s="123">
        <v>17.9863</v>
      </c>
      <c r="Q109" s="123">
        <v>6.1364999999999998</v>
      </c>
      <c r="R109" s="123">
        <v>6.1558999999999999</v>
      </c>
      <c r="S109" s="123">
        <v>28.378599999999999</v>
      </c>
      <c r="T109" s="123">
        <v>28.328800000000001</v>
      </c>
      <c r="U109" s="123">
        <v>29.5746</v>
      </c>
      <c r="V109" s="123">
        <v>41.244799999999998</v>
      </c>
      <c r="W109" s="123">
        <v>8.1577000000000002</v>
      </c>
      <c r="X109" s="123">
        <v>13.1744</v>
      </c>
      <c r="Y109" s="123">
        <v>13.705</v>
      </c>
      <c r="Z109" s="123">
        <v>2.0358000000000001</v>
      </c>
      <c r="AA109" s="123">
        <v>7.4775</v>
      </c>
      <c r="AB109" s="123">
        <v>11.0739</v>
      </c>
      <c r="AC109" s="123">
        <v>2.4727999999999999</v>
      </c>
      <c r="AD109" s="124"/>
      <c r="AE109" s="124"/>
      <c r="AF109" s="124"/>
    </row>
    <row r="110" spans="1:32" hidden="1" outlineLevel="1" collapsed="1">
      <c r="A110" s="9">
        <v>43556</v>
      </c>
      <c r="B110" s="123">
        <v>830052.23999320006</v>
      </c>
      <c r="C110" s="123">
        <v>456493.62262332003</v>
      </c>
      <c r="D110" s="123">
        <v>373558.61736988003</v>
      </c>
      <c r="E110" s="123">
        <v>204787.42135091999</v>
      </c>
      <c r="F110" s="123">
        <v>149831.30571300999</v>
      </c>
      <c r="G110" s="123">
        <v>54956.115637909999</v>
      </c>
      <c r="H110" s="123">
        <v>334004.31237001996</v>
      </c>
      <c r="I110" s="123">
        <v>215197.23413037998</v>
      </c>
      <c r="J110" s="123">
        <v>118807.07823964</v>
      </c>
      <c r="K110" s="123">
        <v>538315.56522655988</v>
      </c>
      <c r="L110" s="123">
        <v>302614.38331473002</v>
      </c>
      <c r="M110" s="123">
        <v>235701.18191183</v>
      </c>
      <c r="N110" s="123">
        <v>16.238</v>
      </c>
      <c r="O110" s="123">
        <v>18.398900000000001</v>
      </c>
      <c r="P110" s="123">
        <v>18.154599999999999</v>
      </c>
      <c r="Q110" s="123">
        <v>5.4074</v>
      </c>
      <c r="R110" s="123">
        <v>5.4204999999999997</v>
      </c>
      <c r="S110" s="123">
        <v>29.363099999999999</v>
      </c>
      <c r="T110" s="123">
        <v>29.4328</v>
      </c>
      <c r="U110" s="123">
        <v>31.2456</v>
      </c>
      <c r="V110" s="123">
        <v>7.3338000000000001</v>
      </c>
      <c r="W110" s="123">
        <v>5.7652999999999999</v>
      </c>
      <c r="X110" s="123">
        <v>12.405900000000001</v>
      </c>
      <c r="Y110" s="123">
        <v>13.1797</v>
      </c>
      <c r="Z110" s="123">
        <v>2.3075000000000001</v>
      </c>
      <c r="AA110" s="123">
        <v>7.2480000000000002</v>
      </c>
      <c r="AB110" s="123">
        <v>11.199</v>
      </c>
      <c r="AC110" s="123">
        <v>2.5766</v>
      </c>
      <c r="AD110" s="124"/>
      <c r="AE110" s="124"/>
      <c r="AF110" s="124"/>
    </row>
    <row r="111" spans="1:32" hidden="1" outlineLevel="1" collapsed="1">
      <c r="A111" s="9">
        <v>43586</v>
      </c>
      <c r="B111" s="123">
        <v>808222.76679535001</v>
      </c>
      <c r="C111" s="123">
        <v>437598.54785366001</v>
      </c>
      <c r="D111" s="123">
        <v>370624.21894168999</v>
      </c>
      <c r="E111" s="123">
        <v>208259.17164464001</v>
      </c>
      <c r="F111" s="123">
        <v>153737.83403132</v>
      </c>
      <c r="G111" s="123">
        <v>54521.33761332</v>
      </c>
      <c r="H111" s="123">
        <v>337087.19771258999</v>
      </c>
      <c r="I111" s="123">
        <v>219017.53713579994</v>
      </c>
      <c r="J111" s="123">
        <v>118069.66057678999</v>
      </c>
      <c r="K111" s="123">
        <v>532910.66438517009</v>
      </c>
      <c r="L111" s="123">
        <v>294590.29624704004</v>
      </c>
      <c r="M111" s="123">
        <v>238320.36813812997</v>
      </c>
      <c r="N111" s="123">
        <v>16.151599999999998</v>
      </c>
      <c r="O111" s="123">
        <v>18.347300000000001</v>
      </c>
      <c r="P111" s="123">
        <v>18.044599999999999</v>
      </c>
      <c r="Q111" s="123">
        <v>5.3010999999999999</v>
      </c>
      <c r="R111" s="123">
        <v>5.3091999999999997</v>
      </c>
      <c r="S111" s="123">
        <v>30.5016</v>
      </c>
      <c r="T111" s="123">
        <v>30.556699999999999</v>
      </c>
      <c r="U111" s="123">
        <v>32.975900000000003</v>
      </c>
      <c r="V111" s="123">
        <v>12.026300000000001</v>
      </c>
      <c r="W111" s="123">
        <v>9.9846000000000004</v>
      </c>
      <c r="X111" s="123">
        <v>12.6563</v>
      </c>
      <c r="Y111" s="123">
        <v>13.2029</v>
      </c>
      <c r="Z111" s="123">
        <v>2.0981000000000001</v>
      </c>
      <c r="AA111" s="123">
        <v>7.4390999999999998</v>
      </c>
      <c r="AB111" s="123">
        <v>11.412800000000001</v>
      </c>
      <c r="AC111" s="123">
        <v>2.5137999999999998</v>
      </c>
      <c r="AD111" s="124"/>
      <c r="AE111" s="124"/>
      <c r="AF111" s="124"/>
    </row>
    <row r="112" spans="1:32" hidden="1" outlineLevel="1" collapsed="1">
      <c r="A112" s="9">
        <v>43617</v>
      </c>
      <c r="B112" s="123">
        <v>804710.89455192001</v>
      </c>
      <c r="C112" s="123">
        <v>444295.21883045998</v>
      </c>
      <c r="D112" s="123">
        <v>360415.67572146002</v>
      </c>
      <c r="E112" s="123">
        <v>208196.80814666001</v>
      </c>
      <c r="F112" s="123">
        <v>155872.2543649</v>
      </c>
      <c r="G112" s="123">
        <v>52324.553781759998</v>
      </c>
      <c r="H112" s="123">
        <v>338554.57920556993</v>
      </c>
      <c r="I112" s="123">
        <v>214657.99787672001</v>
      </c>
      <c r="J112" s="123">
        <v>123896.58132884998</v>
      </c>
      <c r="K112" s="123">
        <v>548865.59660119994</v>
      </c>
      <c r="L112" s="123">
        <v>313197.45071534999</v>
      </c>
      <c r="M112" s="123">
        <v>235668.14588584998</v>
      </c>
      <c r="N112" s="123">
        <v>15.888299999999999</v>
      </c>
      <c r="O112" s="123">
        <v>18.633099999999999</v>
      </c>
      <c r="P112" s="123">
        <v>18.367599999999999</v>
      </c>
      <c r="Q112" s="123">
        <v>5.4413</v>
      </c>
      <c r="R112" s="123">
        <v>5.4494999999999996</v>
      </c>
      <c r="S112" s="123">
        <v>29.310099999999998</v>
      </c>
      <c r="T112" s="123">
        <v>29.351800000000001</v>
      </c>
      <c r="U112" s="123">
        <v>31.461099999999998</v>
      </c>
      <c r="V112" s="123">
        <v>13.583399999999999</v>
      </c>
      <c r="W112" s="123">
        <v>10.172000000000001</v>
      </c>
      <c r="X112" s="123">
        <v>12.8405</v>
      </c>
      <c r="Y112" s="123">
        <v>13.4457</v>
      </c>
      <c r="Z112" s="123">
        <v>2.4159999999999999</v>
      </c>
      <c r="AA112" s="123">
        <v>7.8470000000000004</v>
      </c>
      <c r="AB112" s="123">
        <v>12.159000000000001</v>
      </c>
      <c r="AC112" s="123">
        <v>2.4327999999999999</v>
      </c>
      <c r="AD112" s="124"/>
      <c r="AE112" s="124"/>
      <c r="AF112" s="124"/>
    </row>
    <row r="113" spans="1:32" hidden="1" outlineLevel="1" collapsed="1">
      <c r="A113" s="9">
        <v>43647</v>
      </c>
      <c r="B113" s="123">
        <v>788774.69460163999</v>
      </c>
      <c r="C113" s="123">
        <v>445287.91175208002</v>
      </c>
      <c r="D113" s="123">
        <v>343486.78284956003</v>
      </c>
      <c r="E113" s="123">
        <v>209250.98574179999</v>
      </c>
      <c r="F113" s="123">
        <v>159496.35106834001</v>
      </c>
      <c r="G113" s="123">
        <v>49754.634673460001</v>
      </c>
      <c r="H113" s="123">
        <v>377910.01231505006</v>
      </c>
      <c r="I113" s="123">
        <v>222911.50171034998</v>
      </c>
      <c r="J113" s="123">
        <v>154998.51060470002</v>
      </c>
      <c r="K113" s="123">
        <v>535578.04470261</v>
      </c>
      <c r="L113" s="123">
        <v>305579.24823545001</v>
      </c>
      <c r="M113" s="123">
        <v>229998.79646716002</v>
      </c>
      <c r="N113" s="123">
        <v>15.5321</v>
      </c>
      <c r="O113" s="123">
        <v>18.452100000000002</v>
      </c>
      <c r="P113" s="123">
        <v>18.127500000000001</v>
      </c>
      <c r="Q113" s="123">
        <v>5.2567000000000004</v>
      </c>
      <c r="R113" s="123">
        <v>5.2591000000000001</v>
      </c>
      <c r="S113" s="123">
        <v>31.097899999999999</v>
      </c>
      <c r="T113" s="123">
        <v>31.1297</v>
      </c>
      <c r="U113" s="123">
        <v>33.224200000000003</v>
      </c>
      <c r="V113" s="123">
        <v>10.640700000000001</v>
      </c>
      <c r="W113" s="123">
        <v>8.7067999999999994</v>
      </c>
      <c r="X113" s="123">
        <v>12.528499999999999</v>
      </c>
      <c r="Y113" s="123">
        <v>13.3531</v>
      </c>
      <c r="Z113" s="123">
        <v>1.8648</v>
      </c>
      <c r="AA113" s="123">
        <v>8.2334999999999994</v>
      </c>
      <c r="AB113" s="123">
        <v>12.579800000000001</v>
      </c>
      <c r="AC113" s="123">
        <v>2.5489999999999999</v>
      </c>
      <c r="AD113" s="124"/>
      <c r="AE113" s="124"/>
      <c r="AF113" s="124"/>
    </row>
    <row r="114" spans="1:32" hidden="1" outlineLevel="1" collapsed="1">
      <c r="A114" s="9">
        <v>43678</v>
      </c>
      <c r="B114" s="123">
        <v>786806.89470875997</v>
      </c>
      <c r="C114" s="123">
        <v>444766.00649592001</v>
      </c>
      <c r="D114" s="123">
        <v>342040.88821284001</v>
      </c>
      <c r="E114" s="123">
        <v>213250.17705445</v>
      </c>
      <c r="F114" s="123">
        <v>163647.95447090999</v>
      </c>
      <c r="G114" s="123">
        <v>49602.222583540002</v>
      </c>
      <c r="H114" s="123">
        <v>362291.94357575994</v>
      </c>
      <c r="I114" s="123">
        <v>215253.87938783001</v>
      </c>
      <c r="J114" s="123">
        <v>147038.06418792999</v>
      </c>
      <c r="K114" s="123">
        <v>544935.29058645002</v>
      </c>
      <c r="L114" s="123">
        <v>308963.18865574</v>
      </c>
      <c r="M114" s="123">
        <v>235972.10193070999</v>
      </c>
      <c r="N114" s="123">
        <v>16.107600000000001</v>
      </c>
      <c r="O114" s="123">
        <v>18.4375</v>
      </c>
      <c r="P114" s="123">
        <v>18.0852</v>
      </c>
      <c r="Q114" s="123">
        <v>5.3613999999999997</v>
      </c>
      <c r="R114" s="123">
        <v>5.3693</v>
      </c>
      <c r="S114" s="123">
        <v>33.768099999999997</v>
      </c>
      <c r="T114" s="123">
        <v>33.794600000000003</v>
      </c>
      <c r="U114" s="123">
        <v>35.774500000000003</v>
      </c>
      <c r="V114" s="123">
        <v>9.1216000000000008</v>
      </c>
      <c r="W114" s="123">
        <v>6.9476000000000004</v>
      </c>
      <c r="X114" s="123">
        <v>12.6373</v>
      </c>
      <c r="Y114" s="123">
        <v>13.3325</v>
      </c>
      <c r="Z114" s="123">
        <v>1.8304</v>
      </c>
      <c r="AA114" s="123">
        <v>8.1107999999999993</v>
      </c>
      <c r="AB114" s="123">
        <v>12.944100000000001</v>
      </c>
      <c r="AC114" s="123">
        <v>2.6924999999999999</v>
      </c>
      <c r="AD114" s="124"/>
      <c r="AE114" s="124"/>
      <c r="AF114" s="124"/>
    </row>
    <row r="115" spans="1:32" hidden="1" outlineLevel="1" collapsed="1">
      <c r="A115" s="9">
        <v>43709</v>
      </c>
      <c r="B115" s="123">
        <v>765907.37124297</v>
      </c>
      <c r="C115" s="123">
        <v>441772.58017078001</v>
      </c>
      <c r="D115" s="123">
        <v>324134.79107218998</v>
      </c>
      <c r="E115" s="123">
        <v>212480.30404305999</v>
      </c>
      <c r="F115" s="123">
        <v>166989.33326077001</v>
      </c>
      <c r="G115" s="123">
        <v>45490.970782290002</v>
      </c>
      <c r="H115" s="123">
        <v>365418.74609741988</v>
      </c>
      <c r="I115" s="123">
        <v>227658.55328831001</v>
      </c>
      <c r="J115" s="123">
        <v>137760.19280911001</v>
      </c>
      <c r="K115" s="123">
        <v>539994.61130509002</v>
      </c>
      <c r="L115" s="123">
        <v>311864.02690753003</v>
      </c>
      <c r="M115" s="123">
        <v>228130.58439755999</v>
      </c>
      <c r="N115" s="123">
        <v>14.870799999999999</v>
      </c>
      <c r="O115" s="123">
        <v>18.0855</v>
      </c>
      <c r="P115" s="123">
        <v>17.695699999999999</v>
      </c>
      <c r="Q115" s="123">
        <v>4.7667999999999999</v>
      </c>
      <c r="R115" s="123">
        <v>4.7686999999999999</v>
      </c>
      <c r="S115" s="123">
        <v>33.444400000000002</v>
      </c>
      <c r="T115" s="123">
        <v>33.516399999999997</v>
      </c>
      <c r="U115" s="123">
        <v>35.521799999999999</v>
      </c>
      <c r="V115" s="123">
        <v>8.5364000000000004</v>
      </c>
      <c r="W115" s="123">
        <v>7.6689999999999996</v>
      </c>
      <c r="X115" s="123">
        <v>11.9374</v>
      </c>
      <c r="Y115" s="123">
        <v>12.9833</v>
      </c>
      <c r="Z115" s="123">
        <v>1.6948000000000001</v>
      </c>
      <c r="AA115" s="123">
        <v>9.6666000000000007</v>
      </c>
      <c r="AB115" s="123">
        <v>14.4925</v>
      </c>
      <c r="AC115" s="123">
        <v>2.7597</v>
      </c>
      <c r="AD115" s="124"/>
      <c r="AE115" s="124"/>
      <c r="AF115" s="124"/>
    </row>
    <row r="116" spans="1:32" hidden="1" outlineLevel="1" collapsed="1">
      <c r="A116" s="9">
        <v>43739</v>
      </c>
      <c r="B116" s="123">
        <v>781881.90564400004</v>
      </c>
      <c r="C116" s="123">
        <v>442104.45546681999</v>
      </c>
      <c r="D116" s="123">
        <v>339777.45017718</v>
      </c>
      <c r="E116" s="123">
        <v>217157.58590311999</v>
      </c>
      <c r="F116" s="123">
        <v>170478.55511267</v>
      </c>
      <c r="G116" s="123">
        <v>46679.03079045</v>
      </c>
      <c r="H116" s="123">
        <v>372037.98514543998</v>
      </c>
      <c r="I116" s="123">
        <v>227891.59975555996</v>
      </c>
      <c r="J116" s="123">
        <v>144146.38538987996</v>
      </c>
      <c r="K116" s="123">
        <v>558949.91124329017</v>
      </c>
      <c r="L116" s="123">
        <v>316407.05185003998</v>
      </c>
      <c r="M116" s="123">
        <v>242542.85939324999</v>
      </c>
      <c r="N116" s="123">
        <v>13.875299999999999</v>
      </c>
      <c r="O116" s="123">
        <v>17.451599999999999</v>
      </c>
      <c r="P116" s="123">
        <v>16.952000000000002</v>
      </c>
      <c r="Q116" s="123">
        <v>4.2523</v>
      </c>
      <c r="R116" s="123">
        <v>4.2507000000000001</v>
      </c>
      <c r="S116" s="123">
        <v>33.5167</v>
      </c>
      <c r="T116" s="123">
        <v>33.581099999999999</v>
      </c>
      <c r="U116" s="123">
        <v>35.728099999999998</v>
      </c>
      <c r="V116" s="123">
        <v>9.8985000000000003</v>
      </c>
      <c r="W116" s="123">
        <v>9.3363999999999994</v>
      </c>
      <c r="X116" s="123">
        <v>11.831</v>
      </c>
      <c r="Y116" s="123">
        <v>12.471</v>
      </c>
      <c r="Z116" s="123">
        <v>1.8572</v>
      </c>
      <c r="AA116" s="123">
        <v>9.2736999999999998</v>
      </c>
      <c r="AB116" s="123">
        <v>14.3881</v>
      </c>
      <c r="AC116" s="123">
        <v>2.7025000000000001</v>
      </c>
      <c r="AD116" s="124"/>
      <c r="AE116" s="124"/>
      <c r="AF116" s="124"/>
    </row>
    <row r="117" spans="1:32" hidden="1" outlineLevel="1" collapsed="1">
      <c r="A117" s="9">
        <v>43770</v>
      </c>
      <c r="B117" s="123">
        <v>768102.91892529</v>
      </c>
      <c r="C117" s="123">
        <v>441575.73317063</v>
      </c>
      <c r="D117" s="123">
        <v>326527.18575465999</v>
      </c>
      <c r="E117" s="123">
        <v>217686.23169081999</v>
      </c>
      <c r="F117" s="123">
        <v>173402.12519227999</v>
      </c>
      <c r="G117" s="123">
        <v>44284.106498540001</v>
      </c>
      <c r="H117" s="123">
        <v>365534.74840333004</v>
      </c>
      <c r="I117" s="123">
        <v>222315.94598124002</v>
      </c>
      <c r="J117" s="123">
        <v>143218.80242209</v>
      </c>
      <c r="K117" s="123">
        <v>563318.96884162002</v>
      </c>
      <c r="L117" s="123">
        <v>327177.62697268999</v>
      </c>
      <c r="M117" s="123">
        <v>236141.34186892997</v>
      </c>
      <c r="N117" s="123">
        <v>13.2813</v>
      </c>
      <c r="O117" s="123">
        <v>16.470400000000001</v>
      </c>
      <c r="P117" s="123">
        <v>15.841699999999999</v>
      </c>
      <c r="Q117" s="123">
        <v>4.3223000000000003</v>
      </c>
      <c r="R117" s="123">
        <v>4.3244999999999996</v>
      </c>
      <c r="S117" s="123">
        <v>33.087400000000002</v>
      </c>
      <c r="T117" s="123">
        <v>33.1233</v>
      </c>
      <c r="U117" s="123">
        <v>35.386000000000003</v>
      </c>
      <c r="V117" s="123">
        <v>8.2642000000000007</v>
      </c>
      <c r="W117" s="123">
        <v>7.5145</v>
      </c>
      <c r="X117" s="123">
        <v>10.775600000000001</v>
      </c>
      <c r="Y117" s="123">
        <v>11.257099999999999</v>
      </c>
      <c r="Z117" s="123">
        <v>1.6422000000000001</v>
      </c>
      <c r="AA117" s="123">
        <v>9.4719999999999995</v>
      </c>
      <c r="AB117" s="123">
        <v>14.1798</v>
      </c>
      <c r="AC117" s="123">
        <v>2.6171000000000002</v>
      </c>
      <c r="AD117" s="124"/>
      <c r="AE117" s="124"/>
      <c r="AF117" s="124"/>
    </row>
    <row r="118" spans="1:32" hidden="1" outlineLevel="1" collapsed="1">
      <c r="A118" s="9">
        <v>43800</v>
      </c>
      <c r="B118" s="123">
        <v>744647.76789361995</v>
      </c>
      <c r="C118" s="123">
        <v>426513.92528112</v>
      </c>
      <c r="D118" s="123">
        <v>318133.84261250001</v>
      </c>
      <c r="E118" s="123">
        <v>212515.08549354001</v>
      </c>
      <c r="F118" s="123">
        <v>174821.07853097</v>
      </c>
      <c r="G118" s="123">
        <v>37694.006962569998</v>
      </c>
      <c r="H118" s="123">
        <v>433730.56950888009</v>
      </c>
      <c r="I118" s="123">
        <v>268172.10697214009</v>
      </c>
      <c r="J118" s="123">
        <v>165558.46253674</v>
      </c>
      <c r="K118" s="123">
        <v>576125.91768798989</v>
      </c>
      <c r="L118" s="123">
        <v>339167.99580519006</v>
      </c>
      <c r="M118" s="123">
        <v>236957.92188279997</v>
      </c>
      <c r="N118" s="123">
        <v>13.5107</v>
      </c>
      <c r="O118" s="123">
        <v>15.6774</v>
      </c>
      <c r="P118" s="123">
        <v>15.0191</v>
      </c>
      <c r="Q118" s="123">
        <v>5.0453999999999999</v>
      </c>
      <c r="R118" s="123">
        <v>5.0486000000000004</v>
      </c>
      <c r="S118" s="123">
        <v>33.108699999999999</v>
      </c>
      <c r="T118" s="123">
        <v>33.133000000000003</v>
      </c>
      <c r="U118" s="123">
        <v>35.112900000000003</v>
      </c>
      <c r="V118" s="123">
        <v>9.0312999999999999</v>
      </c>
      <c r="W118" s="123">
        <v>6.9410999999999996</v>
      </c>
      <c r="X118" s="123">
        <v>10.0221</v>
      </c>
      <c r="Y118" s="123">
        <v>10.267899999999999</v>
      </c>
      <c r="Z118" s="123">
        <v>2.3083</v>
      </c>
      <c r="AA118" s="123">
        <v>9.6301000000000005</v>
      </c>
      <c r="AB118" s="123">
        <v>13.640599999999999</v>
      </c>
      <c r="AC118" s="123">
        <v>2.4407000000000001</v>
      </c>
      <c r="AD118" s="124"/>
      <c r="AE118" s="124"/>
      <c r="AF118" s="124"/>
    </row>
    <row r="119" spans="1:32" hidden="1" outlineLevel="1" collapsed="1">
      <c r="A119" s="9">
        <v>43831</v>
      </c>
      <c r="B119" s="123">
        <v>743379.54265919002</v>
      </c>
      <c r="C119" s="123">
        <v>413689.70203198999</v>
      </c>
      <c r="D119" s="123">
        <v>329689.84062720003</v>
      </c>
      <c r="E119" s="123">
        <v>217035.34637976001</v>
      </c>
      <c r="F119" s="123">
        <v>177486.45327775</v>
      </c>
      <c r="G119" s="123">
        <v>39548.893102009999</v>
      </c>
      <c r="H119" s="123">
        <v>455570.95094267</v>
      </c>
      <c r="I119" s="123">
        <v>272389.15658274997</v>
      </c>
      <c r="J119" s="123">
        <v>183181.79435992002</v>
      </c>
      <c r="K119" s="123">
        <v>592633.80434650998</v>
      </c>
      <c r="L119" s="123">
        <v>341350.91199274</v>
      </c>
      <c r="M119" s="123">
        <v>251282.89235377</v>
      </c>
      <c r="N119" s="123">
        <v>11.8659</v>
      </c>
      <c r="O119" s="123">
        <v>14.0358</v>
      </c>
      <c r="P119" s="123">
        <v>13.147600000000001</v>
      </c>
      <c r="Q119" s="123">
        <v>4.1131000000000002</v>
      </c>
      <c r="R119" s="123">
        <v>4.1124999999999998</v>
      </c>
      <c r="S119" s="123">
        <v>33.432200000000002</v>
      </c>
      <c r="T119" s="123">
        <v>33.456600000000002</v>
      </c>
      <c r="U119" s="123">
        <v>36.429299999999998</v>
      </c>
      <c r="V119" s="123">
        <v>8.1965000000000003</v>
      </c>
      <c r="W119" s="123">
        <v>6.9185999999999996</v>
      </c>
      <c r="X119" s="123">
        <v>8.1940000000000008</v>
      </c>
      <c r="Y119" s="123">
        <v>8.6306999999999992</v>
      </c>
      <c r="Z119" s="123">
        <v>1.7587999999999999</v>
      </c>
      <c r="AA119" s="123">
        <v>9.1575000000000006</v>
      </c>
      <c r="AB119" s="123">
        <v>13.428699999999999</v>
      </c>
      <c r="AC119" s="123">
        <v>2.2227999999999999</v>
      </c>
      <c r="AD119" s="124"/>
      <c r="AE119" s="124"/>
      <c r="AF119" s="124"/>
    </row>
    <row r="120" spans="1:32" hidden="1" outlineLevel="1" collapsed="1">
      <c r="A120" s="9">
        <v>43862</v>
      </c>
      <c r="B120" s="123">
        <v>738317.04007609002</v>
      </c>
      <c r="C120" s="123">
        <v>416959.91037558002</v>
      </c>
      <c r="D120" s="123">
        <v>321357.12970051001</v>
      </c>
      <c r="E120" s="123">
        <v>217694.09010348999</v>
      </c>
      <c r="F120" s="123">
        <v>178813.84097670999</v>
      </c>
      <c r="G120" s="123">
        <v>38880.24912678</v>
      </c>
      <c r="H120" s="123">
        <v>453615.21960920008</v>
      </c>
      <c r="I120" s="123">
        <v>270260.92827709997</v>
      </c>
      <c r="J120" s="123">
        <v>183354.29133209999</v>
      </c>
      <c r="K120" s="123">
        <v>601350.60820866015</v>
      </c>
      <c r="L120" s="123">
        <v>351949.18667196995</v>
      </c>
      <c r="M120" s="123">
        <v>249401.42153668997</v>
      </c>
      <c r="N120" s="123">
        <v>11.680999999999999</v>
      </c>
      <c r="O120" s="123">
        <v>12.9163</v>
      </c>
      <c r="P120" s="123">
        <v>11.892300000000001</v>
      </c>
      <c r="Q120" s="123">
        <v>5.0197000000000003</v>
      </c>
      <c r="R120" s="123">
        <v>5.0239000000000003</v>
      </c>
      <c r="S120" s="123">
        <v>33.56</v>
      </c>
      <c r="T120" s="123">
        <v>33.592199999999998</v>
      </c>
      <c r="U120" s="123">
        <v>36.681199999999997</v>
      </c>
      <c r="V120" s="123">
        <v>10.3874</v>
      </c>
      <c r="W120" s="123">
        <v>8.9735999999999994</v>
      </c>
      <c r="X120" s="123">
        <v>5.9196</v>
      </c>
      <c r="Y120" s="123">
        <v>6.3849</v>
      </c>
      <c r="Z120" s="123">
        <v>1.5450999999999999</v>
      </c>
      <c r="AA120" s="123">
        <v>8.5162999999999993</v>
      </c>
      <c r="AB120" s="123">
        <v>12.4292</v>
      </c>
      <c r="AC120" s="123">
        <v>2.0587</v>
      </c>
      <c r="AD120" s="124"/>
      <c r="AE120" s="124"/>
      <c r="AF120" s="124"/>
    </row>
    <row r="121" spans="1:32" hidden="1" outlineLevel="1" collapsed="1">
      <c r="A121" s="9">
        <v>43891</v>
      </c>
      <c r="B121" s="123">
        <v>797636.57285836001</v>
      </c>
      <c r="C121" s="123">
        <v>433682.32336018002</v>
      </c>
      <c r="D121" s="123">
        <v>363954.24949818</v>
      </c>
      <c r="E121" s="123">
        <v>224515.35508852999</v>
      </c>
      <c r="F121" s="123">
        <v>180272.14983236999</v>
      </c>
      <c r="G121" s="123">
        <v>44243.205256159999</v>
      </c>
      <c r="H121" s="123">
        <v>446059.37423554005</v>
      </c>
      <c r="I121" s="123">
        <v>249338.91897334001</v>
      </c>
      <c r="J121" s="123">
        <v>196720.4552622</v>
      </c>
      <c r="K121" s="123">
        <v>634380.34028703009</v>
      </c>
      <c r="L121" s="123">
        <v>349019.18267290998</v>
      </c>
      <c r="M121" s="123">
        <v>285361.15761412005</v>
      </c>
      <c r="N121" s="123">
        <v>12.853300000000001</v>
      </c>
      <c r="O121" s="123">
        <v>13.9773</v>
      </c>
      <c r="P121" s="123">
        <v>13.232200000000001</v>
      </c>
      <c r="Q121" s="123">
        <v>5.4465000000000003</v>
      </c>
      <c r="R121" s="123">
        <v>5.4520999999999997</v>
      </c>
      <c r="S121" s="123">
        <v>33.334099999999999</v>
      </c>
      <c r="T121" s="123">
        <v>33.3476</v>
      </c>
      <c r="U121" s="123">
        <v>36.765000000000001</v>
      </c>
      <c r="V121" s="123">
        <v>13.948600000000001</v>
      </c>
      <c r="W121" s="123">
        <v>8.5303000000000004</v>
      </c>
      <c r="X121" s="123">
        <v>6.8148999999999997</v>
      </c>
      <c r="Y121" s="123">
        <v>7.0773999999999999</v>
      </c>
      <c r="Z121" s="123">
        <v>1.3194999999999999</v>
      </c>
      <c r="AA121" s="123">
        <v>7.4931999999999999</v>
      </c>
      <c r="AB121" s="123">
        <v>11.4498</v>
      </c>
      <c r="AC121" s="123">
        <v>1.7075</v>
      </c>
      <c r="AD121" s="124"/>
      <c r="AE121" s="124"/>
      <c r="AF121" s="124"/>
    </row>
    <row r="122" spans="1:32" hidden="1" outlineLevel="1" collapsed="1">
      <c r="A122" s="9">
        <v>43922</v>
      </c>
      <c r="B122" s="123">
        <v>773308.39082603005</v>
      </c>
      <c r="C122" s="123">
        <v>426013.67570453999</v>
      </c>
      <c r="D122" s="123">
        <v>347294.71512149001</v>
      </c>
      <c r="E122" s="123">
        <v>217315.74228872001</v>
      </c>
      <c r="F122" s="123">
        <v>174840.68740768</v>
      </c>
      <c r="G122" s="123">
        <v>42475.05488104</v>
      </c>
      <c r="H122" s="123">
        <v>439322.10907116003</v>
      </c>
      <c r="I122" s="123">
        <v>249358.73278555</v>
      </c>
      <c r="J122" s="123">
        <v>189963.37628560996</v>
      </c>
      <c r="K122" s="123">
        <v>641059.32977890002</v>
      </c>
      <c r="L122" s="123">
        <v>372079.92341037001</v>
      </c>
      <c r="M122" s="123">
        <v>268979.40636853001</v>
      </c>
      <c r="N122" s="123">
        <v>12.2263</v>
      </c>
      <c r="O122" s="123">
        <v>13.5077</v>
      </c>
      <c r="P122" s="123">
        <v>12.855499999999999</v>
      </c>
      <c r="Q122" s="123">
        <v>4.7103000000000002</v>
      </c>
      <c r="R122" s="123">
        <v>4.7191000000000001</v>
      </c>
      <c r="S122" s="123">
        <v>33.665700000000001</v>
      </c>
      <c r="T122" s="123">
        <v>33.711399999999998</v>
      </c>
      <c r="U122" s="123">
        <v>37.6126</v>
      </c>
      <c r="V122" s="123">
        <v>14.5671</v>
      </c>
      <c r="W122" s="123">
        <v>4.0236000000000001</v>
      </c>
      <c r="X122" s="123">
        <v>7.0167000000000002</v>
      </c>
      <c r="Y122" s="123">
        <v>7.1816000000000004</v>
      </c>
      <c r="Z122" s="123">
        <v>1.3130999999999999</v>
      </c>
      <c r="AA122" s="123">
        <v>7.7854000000000001</v>
      </c>
      <c r="AB122" s="123">
        <v>11.479200000000001</v>
      </c>
      <c r="AC122" s="123">
        <v>2.1882999999999999</v>
      </c>
      <c r="AD122" s="124"/>
      <c r="AE122" s="124"/>
      <c r="AF122" s="124"/>
    </row>
    <row r="123" spans="1:32" hidden="1" outlineLevel="1" collapsed="1">
      <c r="A123" s="9">
        <v>43952</v>
      </c>
      <c r="B123" s="123">
        <v>762953.26654513006</v>
      </c>
      <c r="C123" s="123">
        <v>420329.08822475001</v>
      </c>
      <c r="D123" s="123">
        <v>342624.17832037999</v>
      </c>
      <c r="E123" s="123">
        <v>217122.13294467999</v>
      </c>
      <c r="F123" s="123">
        <v>174782.17724372001</v>
      </c>
      <c r="G123" s="123">
        <v>42339.955700960003</v>
      </c>
      <c r="H123" s="123">
        <v>448879.58643852017</v>
      </c>
      <c r="I123" s="123">
        <v>258234.02112210001</v>
      </c>
      <c r="J123" s="123">
        <v>190645.56531641999</v>
      </c>
      <c r="K123" s="123">
        <v>647388.71970390005</v>
      </c>
      <c r="L123" s="123">
        <v>378079.04525557999</v>
      </c>
      <c r="M123" s="123">
        <v>269309.67444831994</v>
      </c>
      <c r="N123" s="123">
        <v>10.9862</v>
      </c>
      <c r="O123" s="123">
        <v>11.7521</v>
      </c>
      <c r="P123" s="123">
        <v>10.904400000000001</v>
      </c>
      <c r="Q123" s="123">
        <v>4.8163</v>
      </c>
      <c r="R123" s="123">
        <v>4.8235000000000001</v>
      </c>
      <c r="S123" s="123">
        <v>32.880099999999999</v>
      </c>
      <c r="T123" s="123">
        <v>32.910499999999999</v>
      </c>
      <c r="U123" s="123">
        <v>36.593200000000003</v>
      </c>
      <c r="V123" s="123">
        <v>16.5961</v>
      </c>
      <c r="W123" s="123">
        <v>6.1170999999999998</v>
      </c>
      <c r="X123" s="123">
        <v>6.0315000000000003</v>
      </c>
      <c r="Y123" s="123">
        <v>6.1768999999999998</v>
      </c>
      <c r="Z123" s="123">
        <v>1.8355999999999999</v>
      </c>
      <c r="AA123" s="123">
        <v>7.4074</v>
      </c>
      <c r="AB123" s="123">
        <v>11.0822</v>
      </c>
      <c r="AC123" s="123">
        <v>1.9429000000000001</v>
      </c>
      <c r="AD123" s="124"/>
      <c r="AE123" s="124"/>
      <c r="AF123" s="124"/>
    </row>
    <row r="124" spans="1:32" hidden="1" outlineLevel="1" collapsed="1">
      <c r="A124" s="9">
        <v>43983</v>
      </c>
      <c r="B124" s="123">
        <v>761426.42581418995</v>
      </c>
      <c r="C124" s="123">
        <v>419840.58494827</v>
      </c>
      <c r="D124" s="123">
        <v>341585.84086592001</v>
      </c>
      <c r="E124" s="123">
        <v>218179.63544541999</v>
      </c>
      <c r="F124" s="123">
        <v>176495.00299956001</v>
      </c>
      <c r="G124" s="123">
        <v>41684.632445859999</v>
      </c>
      <c r="H124" s="123">
        <v>454322.75363361003</v>
      </c>
      <c r="I124" s="123">
        <v>269515.06638024002</v>
      </c>
      <c r="J124" s="123">
        <v>184807.68725337007</v>
      </c>
      <c r="K124" s="123">
        <v>658210.05956180987</v>
      </c>
      <c r="L124" s="123">
        <v>389740.55336853996</v>
      </c>
      <c r="M124" s="123">
        <v>268469.50619326998</v>
      </c>
      <c r="N124" s="123">
        <v>10.065099999999999</v>
      </c>
      <c r="O124" s="123">
        <v>10.8355</v>
      </c>
      <c r="P124" s="123">
        <v>9.9339999999999993</v>
      </c>
      <c r="Q124" s="123">
        <v>5.1361999999999997</v>
      </c>
      <c r="R124" s="123">
        <v>5.1432000000000002</v>
      </c>
      <c r="S124" s="123">
        <v>32.408000000000001</v>
      </c>
      <c r="T124" s="123">
        <v>32.449199999999998</v>
      </c>
      <c r="U124" s="123">
        <v>36.072000000000003</v>
      </c>
      <c r="V124" s="123">
        <v>12.692299999999999</v>
      </c>
      <c r="W124" s="123">
        <v>7.2605000000000004</v>
      </c>
      <c r="X124" s="123">
        <v>5.1371000000000002</v>
      </c>
      <c r="Y124" s="123">
        <v>5.2550999999999997</v>
      </c>
      <c r="Z124" s="123">
        <v>1.8669</v>
      </c>
      <c r="AA124" s="123">
        <v>7.0949</v>
      </c>
      <c r="AB124" s="123">
        <v>10.4247</v>
      </c>
      <c r="AC124" s="123">
        <v>1.7178</v>
      </c>
      <c r="AD124" s="124"/>
      <c r="AE124" s="124"/>
      <c r="AF124" s="124"/>
    </row>
    <row r="125" spans="1:32" hidden="1" outlineLevel="1" collapsed="1">
      <c r="A125" s="9">
        <v>44013</v>
      </c>
      <c r="B125" s="123">
        <v>779999.87813269999</v>
      </c>
      <c r="C125" s="123">
        <v>422588.15666805999</v>
      </c>
      <c r="D125" s="123">
        <v>357411.72146464</v>
      </c>
      <c r="E125" s="123">
        <v>221179.79364392001</v>
      </c>
      <c r="F125" s="123">
        <v>178333.04554533001</v>
      </c>
      <c r="G125" s="123">
        <v>42846.748098589997</v>
      </c>
      <c r="H125" s="123">
        <v>479634.45632659009</v>
      </c>
      <c r="I125" s="123">
        <v>283505.31477264001</v>
      </c>
      <c r="J125" s="123">
        <v>196129.14155394997</v>
      </c>
      <c r="K125" s="123">
        <v>673267.88615323009</v>
      </c>
      <c r="L125" s="123">
        <v>389989.65719016001</v>
      </c>
      <c r="M125" s="123">
        <v>283278.22896306997</v>
      </c>
      <c r="N125" s="123">
        <v>9.6591000000000005</v>
      </c>
      <c r="O125" s="123">
        <v>10.2049</v>
      </c>
      <c r="P125" s="123">
        <v>9.2352000000000007</v>
      </c>
      <c r="Q125" s="123">
        <v>5.3555999999999999</v>
      </c>
      <c r="R125" s="123">
        <v>5.3716999999999997</v>
      </c>
      <c r="S125" s="123">
        <v>31.567</v>
      </c>
      <c r="T125" s="123">
        <v>31.598800000000001</v>
      </c>
      <c r="U125" s="123">
        <v>35.1297</v>
      </c>
      <c r="V125" s="123">
        <v>18.994900000000001</v>
      </c>
      <c r="W125" s="123">
        <v>7.2302</v>
      </c>
      <c r="X125" s="123">
        <v>4.3017000000000003</v>
      </c>
      <c r="Y125" s="123">
        <v>4.3864999999999998</v>
      </c>
      <c r="Z125" s="123">
        <v>1.2785</v>
      </c>
      <c r="AA125" s="123">
        <v>6.1714000000000002</v>
      </c>
      <c r="AB125" s="123">
        <v>9.3796999999999997</v>
      </c>
      <c r="AC125" s="123">
        <v>1.4708000000000001</v>
      </c>
      <c r="AD125" s="124"/>
      <c r="AE125" s="124"/>
      <c r="AF125" s="124"/>
    </row>
    <row r="126" spans="1:32" hidden="1" outlineLevel="1" collapsed="1">
      <c r="A126" s="9">
        <v>44044</v>
      </c>
      <c r="B126" s="123">
        <v>779261.08391743002</v>
      </c>
      <c r="C126" s="123">
        <v>420954.51301245001</v>
      </c>
      <c r="D126" s="123">
        <v>358306.57090498001</v>
      </c>
      <c r="E126" s="123">
        <v>223787.57861266</v>
      </c>
      <c r="F126" s="123">
        <v>181427.5432358</v>
      </c>
      <c r="G126" s="123">
        <v>42360.035376860003</v>
      </c>
      <c r="H126" s="123">
        <v>481696.26803346002</v>
      </c>
      <c r="I126" s="123">
        <v>291832.75655086001</v>
      </c>
      <c r="J126" s="123">
        <v>189863.51148260001</v>
      </c>
      <c r="K126" s="123">
        <v>671974.50525606005</v>
      </c>
      <c r="L126" s="123">
        <v>389931.05189615005</v>
      </c>
      <c r="M126" s="123">
        <v>282043.45335991005</v>
      </c>
      <c r="N126" s="123">
        <v>9.2220999999999993</v>
      </c>
      <c r="O126" s="123">
        <v>9.7736000000000001</v>
      </c>
      <c r="P126" s="123">
        <v>8.8474000000000004</v>
      </c>
      <c r="Q126" s="123">
        <v>5.343</v>
      </c>
      <c r="R126" s="123">
        <v>5.3506</v>
      </c>
      <c r="S126" s="123">
        <v>31.270700000000001</v>
      </c>
      <c r="T126" s="123">
        <v>31.284700000000001</v>
      </c>
      <c r="U126" s="123">
        <v>35.081499999999998</v>
      </c>
      <c r="V126" s="123">
        <v>21.869900000000001</v>
      </c>
      <c r="W126" s="123">
        <v>7.6631</v>
      </c>
      <c r="X126" s="123">
        <v>3.8477999999999999</v>
      </c>
      <c r="Y126" s="123">
        <v>3.9365999999999999</v>
      </c>
      <c r="Z126" s="123">
        <v>1.5048999999999999</v>
      </c>
      <c r="AA126" s="123">
        <v>6.0182000000000002</v>
      </c>
      <c r="AB126" s="123">
        <v>9.1652000000000005</v>
      </c>
      <c r="AC126" s="123">
        <v>1.415</v>
      </c>
      <c r="AD126" s="124"/>
      <c r="AE126" s="124"/>
      <c r="AF126" s="124"/>
    </row>
    <row r="127" spans="1:32" hidden="1" outlineLevel="1" collapsed="1">
      <c r="A127" s="9">
        <v>44075</v>
      </c>
      <c r="B127" s="123">
        <v>743245.69780589</v>
      </c>
      <c r="C127" s="123">
        <v>415548.32581587002</v>
      </c>
      <c r="D127" s="123">
        <v>327697.37199001998</v>
      </c>
      <c r="E127" s="123">
        <v>221849.03112651</v>
      </c>
      <c r="F127" s="123">
        <v>179654.8871235</v>
      </c>
      <c r="G127" s="123">
        <v>42194.144003009998</v>
      </c>
      <c r="H127" s="123">
        <v>506702.72790784994</v>
      </c>
      <c r="I127" s="123">
        <v>304740.27101390006</v>
      </c>
      <c r="J127" s="123">
        <v>201962.45689395</v>
      </c>
      <c r="K127" s="123">
        <v>686575.68184257997</v>
      </c>
      <c r="L127" s="123">
        <v>397367.48894782003</v>
      </c>
      <c r="M127" s="123">
        <v>289208.19289476</v>
      </c>
      <c r="N127" s="123">
        <v>9.1129999999999995</v>
      </c>
      <c r="O127" s="123">
        <v>9.6631</v>
      </c>
      <c r="P127" s="123">
        <v>8.7123000000000008</v>
      </c>
      <c r="Q127" s="123">
        <v>5.1932999999999998</v>
      </c>
      <c r="R127" s="123">
        <v>5.1994999999999996</v>
      </c>
      <c r="S127" s="123">
        <v>30.276</v>
      </c>
      <c r="T127" s="123">
        <v>30.308800000000002</v>
      </c>
      <c r="U127" s="123">
        <v>34.651299999999999</v>
      </c>
      <c r="V127" s="123">
        <v>15.813000000000001</v>
      </c>
      <c r="W127" s="123">
        <v>8.0417000000000005</v>
      </c>
      <c r="X127" s="123">
        <v>3.726</v>
      </c>
      <c r="Y127" s="123">
        <v>3.8128000000000002</v>
      </c>
      <c r="Z127" s="123">
        <v>1.1169</v>
      </c>
      <c r="AA127" s="123">
        <v>5.8593000000000002</v>
      </c>
      <c r="AB127" s="123">
        <v>8.7880000000000003</v>
      </c>
      <c r="AC127" s="123">
        <v>1.282</v>
      </c>
      <c r="AD127" s="124"/>
      <c r="AE127" s="124"/>
      <c r="AF127" s="124"/>
    </row>
    <row r="128" spans="1:32" hidden="1" outlineLevel="1" collapsed="1">
      <c r="A128" s="9">
        <v>44105</v>
      </c>
      <c r="B128" s="123">
        <v>738451.42991884996</v>
      </c>
      <c r="C128" s="123">
        <v>414141.41356184997</v>
      </c>
      <c r="D128" s="123">
        <v>324310.01635699999</v>
      </c>
      <c r="E128" s="123">
        <v>209414.67688439001</v>
      </c>
      <c r="F128" s="123">
        <v>172022.73348117</v>
      </c>
      <c r="G128" s="123">
        <v>37391.943403220001</v>
      </c>
      <c r="H128" s="123">
        <v>519921.44653289986</v>
      </c>
      <c r="I128" s="123">
        <v>318051.65548193001</v>
      </c>
      <c r="J128" s="123">
        <v>201869.79105096997</v>
      </c>
      <c r="K128" s="123">
        <v>695779.58551934012</v>
      </c>
      <c r="L128" s="123">
        <v>404111.13540610007</v>
      </c>
      <c r="M128" s="123">
        <v>291668.45011324005</v>
      </c>
      <c r="N128" s="123">
        <v>8.9901</v>
      </c>
      <c r="O128" s="123">
        <v>9.4671000000000003</v>
      </c>
      <c r="P128" s="123">
        <v>8.6252999999999993</v>
      </c>
      <c r="Q128" s="123">
        <v>5.1920000000000002</v>
      </c>
      <c r="R128" s="123">
        <v>5.2030000000000003</v>
      </c>
      <c r="S128" s="123">
        <v>29.520399999999999</v>
      </c>
      <c r="T128" s="123">
        <v>29.5395</v>
      </c>
      <c r="U128" s="123">
        <v>34.5062</v>
      </c>
      <c r="V128" s="123">
        <v>17.4999</v>
      </c>
      <c r="W128" s="123">
        <v>7.6332000000000004</v>
      </c>
      <c r="X128" s="123">
        <v>3.6652</v>
      </c>
      <c r="Y128" s="123">
        <v>3.7789999999999999</v>
      </c>
      <c r="Z128" s="123">
        <v>1.1329</v>
      </c>
      <c r="AA128" s="123">
        <v>5.7938000000000001</v>
      </c>
      <c r="AB128" s="123">
        <v>8.6166999999999998</v>
      </c>
      <c r="AC128" s="123">
        <v>1.3319000000000001</v>
      </c>
      <c r="AD128" s="124"/>
      <c r="AE128" s="124"/>
      <c r="AF128" s="124"/>
    </row>
    <row r="129" spans="1:32" hidden="1" outlineLevel="1" collapsed="1">
      <c r="A129" s="9">
        <v>44136</v>
      </c>
      <c r="B129" s="123">
        <v>742171.70762286999</v>
      </c>
      <c r="C129" s="123">
        <v>417904.29535469</v>
      </c>
      <c r="D129" s="123">
        <v>324267.41226817999</v>
      </c>
      <c r="E129" s="123">
        <v>210001.07928273</v>
      </c>
      <c r="F129" s="123">
        <v>174588.99992469</v>
      </c>
      <c r="G129" s="123">
        <v>35412.079358039999</v>
      </c>
      <c r="H129" s="123">
        <v>517423.21614030993</v>
      </c>
      <c r="I129" s="123">
        <v>314743.04072227003</v>
      </c>
      <c r="J129" s="123">
        <v>202680.17541803999</v>
      </c>
      <c r="K129" s="123">
        <v>703305.81260094</v>
      </c>
      <c r="L129" s="123">
        <v>409358.47800210002</v>
      </c>
      <c r="M129" s="123">
        <v>293947.33459884004</v>
      </c>
      <c r="N129" s="123">
        <v>8.9572000000000003</v>
      </c>
      <c r="O129" s="123">
        <v>9.3713999999999995</v>
      </c>
      <c r="P129" s="123">
        <v>8.4320000000000004</v>
      </c>
      <c r="Q129" s="123">
        <v>5.0228000000000002</v>
      </c>
      <c r="R129" s="123">
        <v>5.0335999999999999</v>
      </c>
      <c r="S129" s="123">
        <v>30.421500000000002</v>
      </c>
      <c r="T129" s="123">
        <v>30.438099999999999</v>
      </c>
      <c r="U129" s="123">
        <v>34.193300000000001</v>
      </c>
      <c r="V129" s="123">
        <v>21.596699999999998</v>
      </c>
      <c r="W129" s="123">
        <v>7.1017000000000001</v>
      </c>
      <c r="X129" s="123">
        <v>3.6294</v>
      </c>
      <c r="Y129" s="123">
        <v>3.7351000000000001</v>
      </c>
      <c r="Z129" s="123">
        <v>1.4325000000000001</v>
      </c>
      <c r="AA129" s="123">
        <v>5.2141999999999999</v>
      </c>
      <c r="AB129" s="123">
        <v>7.8779000000000003</v>
      </c>
      <c r="AC129" s="123">
        <v>1.2428999999999999</v>
      </c>
      <c r="AD129" s="124"/>
      <c r="AE129" s="124"/>
      <c r="AF129" s="124"/>
    </row>
    <row r="130" spans="1:32" hidden="1" outlineLevel="1" collapsed="1">
      <c r="A130" s="9">
        <v>44166</v>
      </c>
      <c r="B130" s="123">
        <v>724156.53419985995</v>
      </c>
      <c r="C130" s="123">
        <v>409517.02830577001</v>
      </c>
      <c r="D130" s="123">
        <v>314639.50589408999</v>
      </c>
      <c r="E130" s="123">
        <v>206471.43665319</v>
      </c>
      <c r="F130" s="123">
        <v>174432.28626188001</v>
      </c>
      <c r="G130" s="123">
        <v>32039.150391309999</v>
      </c>
      <c r="H130" s="123">
        <v>549487.70555002009</v>
      </c>
      <c r="I130" s="123">
        <v>361293.08521366009</v>
      </c>
      <c r="J130" s="123">
        <v>188194.62033636001</v>
      </c>
      <c r="K130" s="123">
        <v>730317.48483752017</v>
      </c>
      <c r="L130" s="123">
        <v>433416.66656522994</v>
      </c>
      <c r="M130" s="123">
        <v>296900.81827229005</v>
      </c>
      <c r="N130" s="123">
        <v>8.7912999999999997</v>
      </c>
      <c r="O130" s="123">
        <v>9.2462999999999997</v>
      </c>
      <c r="P130" s="123">
        <v>8.3917000000000002</v>
      </c>
      <c r="Q130" s="123">
        <v>5.1380999999999997</v>
      </c>
      <c r="R130" s="123">
        <v>5.1565000000000003</v>
      </c>
      <c r="S130" s="123">
        <v>29.901199999999999</v>
      </c>
      <c r="T130" s="123">
        <v>29.918900000000001</v>
      </c>
      <c r="U130" s="123">
        <v>33.261000000000003</v>
      </c>
      <c r="V130" s="123">
        <v>21.6633</v>
      </c>
      <c r="W130" s="123">
        <v>5.8192000000000004</v>
      </c>
      <c r="X130" s="123">
        <v>3.6208</v>
      </c>
      <c r="Y130" s="123">
        <v>3.7334999999999998</v>
      </c>
      <c r="Z130" s="123">
        <v>1.1157999999999999</v>
      </c>
      <c r="AA130" s="123">
        <v>5.2933000000000003</v>
      </c>
      <c r="AB130" s="123">
        <v>7.6353999999999997</v>
      </c>
      <c r="AC130" s="123">
        <v>1.1996</v>
      </c>
      <c r="AD130" s="124"/>
      <c r="AE130" s="124"/>
      <c r="AF130" s="124"/>
    </row>
    <row r="131" spans="1:32" hidden="1" outlineLevel="1" collapsed="1">
      <c r="A131" s="9">
        <v>44197</v>
      </c>
      <c r="B131" s="123">
        <v>723308.41639847006</v>
      </c>
      <c r="C131" s="123">
        <v>414073.32060618</v>
      </c>
      <c r="D131" s="123">
        <v>309235.09579229</v>
      </c>
      <c r="E131" s="123">
        <v>207869.59497931</v>
      </c>
      <c r="F131" s="123">
        <v>175997.01528202</v>
      </c>
      <c r="G131" s="123">
        <v>31872.579697289999</v>
      </c>
      <c r="H131" s="123">
        <v>541403.6336249701</v>
      </c>
      <c r="I131" s="123">
        <v>348489.74900257995</v>
      </c>
      <c r="J131" s="123">
        <v>192913.88462239</v>
      </c>
      <c r="K131" s="123">
        <v>726782.33731419011</v>
      </c>
      <c r="L131" s="123">
        <v>430926.88749612006</v>
      </c>
      <c r="M131" s="123">
        <v>295855.44981806999</v>
      </c>
      <c r="N131" s="123">
        <v>8.8432999999999993</v>
      </c>
      <c r="O131" s="123">
        <v>9.3579000000000008</v>
      </c>
      <c r="P131" s="123">
        <v>8.5547000000000004</v>
      </c>
      <c r="Q131" s="123">
        <v>4.3632</v>
      </c>
      <c r="R131" s="123">
        <v>4.3905000000000003</v>
      </c>
      <c r="S131" s="123">
        <v>30.324300000000001</v>
      </c>
      <c r="T131" s="123">
        <v>30.349799999999998</v>
      </c>
      <c r="U131" s="123">
        <v>34.204000000000001</v>
      </c>
      <c r="V131" s="123">
        <v>18.7227</v>
      </c>
      <c r="W131" s="123">
        <v>6.0799000000000003</v>
      </c>
      <c r="X131" s="123">
        <v>3.6623999999999999</v>
      </c>
      <c r="Y131" s="123">
        <v>3.7410000000000001</v>
      </c>
      <c r="Z131" s="123">
        <v>1.1922999999999999</v>
      </c>
      <c r="AA131" s="123">
        <v>5.4889000000000001</v>
      </c>
      <c r="AB131" s="123">
        <v>7.7215999999999996</v>
      </c>
      <c r="AC131" s="123">
        <v>1.1680999999999999</v>
      </c>
      <c r="AD131" s="124"/>
      <c r="AE131" s="124"/>
      <c r="AF131" s="124"/>
    </row>
    <row r="132" spans="1:32" hidden="1" outlineLevel="1" collapsed="1">
      <c r="A132" s="9">
        <v>44228</v>
      </c>
      <c r="B132" s="123">
        <v>722715.07665394002</v>
      </c>
      <c r="C132" s="123">
        <v>417037.54916523001</v>
      </c>
      <c r="D132" s="123">
        <v>305677.52748871001</v>
      </c>
      <c r="E132" s="123">
        <v>209115.18424954001</v>
      </c>
      <c r="F132" s="123">
        <v>178888.10569549</v>
      </c>
      <c r="G132" s="123">
        <v>30227.07855405</v>
      </c>
      <c r="H132" s="123">
        <v>534953.35369519994</v>
      </c>
      <c r="I132" s="123">
        <v>346583.32708254992</v>
      </c>
      <c r="J132" s="123">
        <v>188370.02661265002</v>
      </c>
      <c r="K132" s="123">
        <v>733252.23713928007</v>
      </c>
      <c r="L132" s="123">
        <v>437738.57198924996</v>
      </c>
      <c r="M132" s="123">
        <v>295513.66515003005</v>
      </c>
      <c r="N132" s="123">
        <v>8.4046000000000003</v>
      </c>
      <c r="O132" s="123">
        <v>8.9293999999999993</v>
      </c>
      <c r="P132" s="123">
        <v>8.0982000000000003</v>
      </c>
      <c r="Q132" s="123">
        <v>4.3179999999999996</v>
      </c>
      <c r="R132" s="123">
        <v>4.3320999999999996</v>
      </c>
      <c r="S132" s="123">
        <v>29.7986</v>
      </c>
      <c r="T132" s="123">
        <v>29.798100000000002</v>
      </c>
      <c r="U132" s="123">
        <v>34.130400000000002</v>
      </c>
      <c r="V132" s="123">
        <v>30.1968</v>
      </c>
      <c r="W132" s="123">
        <v>5.9287999999999998</v>
      </c>
      <c r="X132" s="123">
        <v>3.6189</v>
      </c>
      <c r="Y132" s="123">
        <v>3.7006000000000001</v>
      </c>
      <c r="Z132" s="123">
        <v>1.1984999999999999</v>
      </c>
      <c r="AA132" s="123">
        <v>5.0811999999999999</v>
      </c>
      <c r="AB132" s="123">
        <v>7.4698000000000002</v>
      </c>
      <c r="AC132" s="123">
        <v>1.0429999999999999</v>
      </c>
      <c r="AD132" s="124"/>
      <c r="AE132" s="124"/>
      <c r="AF132" s="124"/>
    </row>
    <row r="133" spans="1:32" hidden="1" outlineLevel="1" collapsed="1">
      <c r="A133" s="9">
        <v>44256</v>
      </c>
      <c r="B133" s="123">
        <v>717798.50758729002</v>
      </c>
      <c r="C133" s="123">
        <v>417519.12782171997</v>
      </c>
      <c r="D133" s="123">
        <v>300279.37976556999</v>
      </c>
      <c r="E133" s="123">
        <v>213605.88205203999</v>
      </c>
      <c r="F133" s="123">
        <v>184124.19999930999</v>
      </c>
      <c r="G133" s="123">
        <v>29481.682052730001</v>
      </c>
      <c r="H133" s="123">
        <v>549709.48050824006</v>
      </c>
      <c r="I133" s="123">
        <v>350689.71785297</v>
      </c>
      <c r="J133" s="123">
        <v>199019.76265526999</v>
      </c>
      <c r="K133" s="123">
        <v>732758.83592674986</v>
      </c>
      <c r="L133" s="123">
        <v>439621.71406239999</v>
      </c>
      <c r="M133" s="123">
        <v>293137.12186435005</v>
      </c>
      <c r="N133" s="123">
        <v>8.4741999999999997</v>
      </c>
      <c r="O133" s="123">
        <v>8.9739000000000004</v>
      </c>
      <c r="P133" s="123">
        <v>8.2355</v>
      </c>
      <c r="Q133" s="123">
        <v>4.327</v>
      </c>
      <c r="R133" s="123">
        <v>4.3278999999999996</v>
      </c>
      <c r="S133" s="123">
        <v>29.762899999999998</v>
      </c>
      <c r="T133" s="123">
        <v>29.775200000000002</v>
      </c>
      <c r="U133" s="123">
        <v>33.700499999999998</v>
      </c>
      <c r="V133" s="123">
        <v>22.7654</v>
      </c>
      <c r="W133" s="123">
        <v>6.1738</v>
      </c>
      <c r="X133" s="123">
        <v>3.6440999999999999</v>
      </c>
      <c r="Y133" s="123">
        <v>3.7471999999999999</v>
      </c>
      <c r="Z133" s="123">
        <v>0.93879999999999997</v>
      </c>
      <c r="AA133" s="123">
        <v>4.6679000000000004</v>
      </c>
      <c r="AB133" s="123">
        <v>6.9992999999999999</v>
      </c>
      <c r="AC133" s="123">
        <v>0.71630000000000005</v>
      </c>
      <c r="AD133" s="124"/>
      <c r="AE133" s="124"/>
      <c r="AF133" s="124"/>
    </row>
    <row r="134" spans="1:32" hidden="1" outlineLevel="1" collapsed="1">
      <c r="A134" s="9">
        <v>44287</v>
      </c>
      <c r="B134" s="123">
        <v>733228.17118754005</v>
      </c>
      <c r="C134" s="123">
        <v>427738.71962982998</v>
      </c>
      <c r="D134" s="123">
        <v>305489.45155771001</v>
      </c>
      <c r="E134" s="123">
        <v>216625.58356748</v>
      </c>
      <c r="F134" s="123">
        <v>187622.09374551999</v>
      </c>
      <c r="G134" s="123">
        <v>29003.48982196</v>
      </c>
      <c r="H134" s="123">
        <v>555029.82336463989</v>
      </c>
      <c r="I134" s="123">
        <v>350338.99989964999</v>
      </c>
      <c r="J134" s="123">
        <v>204690.82346498998</v>
      </c>
      <c r="K134" s="123">
        <v>743472.6450052599</v>
      </c>
      <c r="L134" s="123">
        <v>452762.91431708005</v>
      </c>
      <c r="M134" s="123">
        <v>290709.73068817996</v>
      </c>
      <c r="N134" s="123">
        <v>8.8503000000000007</v>
      </c>
      <c r="O134" s="123">
        <v>9.3800000000000008</v>
      </c>
      <c r="P134" s="123">
        <v>8.6851000000000003</v>
      </c>
      <c r="Q134" s="123">
        <v>4.8898000000000001</v>
      </c>
      <c r="R134" s="123">
        <v>4.8959999999999999</v>
      </c>
      <c r="S134" s="123">
        <v>29.582699999999999</v>
      </c>
      <c r="T134" s="123">
        <v>29.587399999999999</v>
      </c>
      <c r="U134" s="123">
        <v>33.175600000000003</v>
      </c>
      <c r="V134" s="123">
        <v>25.2425</v>
      </c>
      <c r="W134" s="123">
        <v>7.1649000000000003</v>
      </c>
      <c r="X134" s="123">
        <v>3.7595000000000001</v>
      </c>
      <c r="Y134" s="123">
        <v>3.8780999999999999</v>
      </c>
      <c r="Z134" s="123">
        <v>1.0031000000000001</v>
      </c>
      <c r="AA134" s="123">
        <v>4.5719000000000003</v>
      </c>
      <c r="AB134" s="123">
        <v>6.7096</v>
      </c>
      <c r="AC134" s="123">
        <v>0.72150000000000003</v>
      </c>
      <c r="AD134" s="124"/>
      <c r="AE134" s="124"/>
      <c r="AF134" s="124"/>
    </row>
    <row r="135" spans="1:32" hidden="1" outlineLevel="1" collapsed="1">
      <c r="A135" s="9">
        <v>44317</v>
      </c>
      <c r="B135" s="123">
        <v>729349.98783781996</v>
      </c>
      <c r="C135" s="123">
        <v>439329.36086016998</v>
      </c>
      <c r="D135" s="123">
        <v>290020.62697764998</v>
      </c>
      <c r="E135" s="123">
        <v>222419.95783686999</v>
      </c>
      <c r="F135" s="123">
        <v>194137.59524947</v>
      </c>
      <c r="G135" s="123">
        <v>28282.362587399999</v>
      </c>
      <c r="H135" s="123">
        <v>563973.99888236029</v>
      </c>
      <c r="I135" s="123">
        <v>360206.8338070999</v>
      </c>
      <c r="J135" s="123">
        <v>203767.16507526001</v>
      </c>
      <c r="K135" s="123">
        <v>737440.04464366008</v>
      </c>
      <c r="L135" s="123">
        <v>449994.57968534995</v>
      </c>
      <c r="M135" s="123">
        <v>287445.46495831001</v>
      </c>
      <c r="N135" s="123">
        <v>8.9526000000000003</v>
      </c>
      <c r="O135" s="123">
        <v>9.5662000000000003</v>
      </c>
      <c r="P135" s="123">
        <v>8.7309000000000001</v>
      </c>
      <c r="Q135" s="123">
        <v>4.7492999999999999</v>
      </c>
      <c r="R135" s="123">
        <v>4.7676999999999996</v>
      </c>
      <c r="S135" s="123">
        <v>29.621300000000002</v>
      </c>
      <c r="T135" s="123">
        <v>29.626899999999999</v>
      </c>
      <c r="U135" s="123">
        <v>33.557000000000002</v>
      </c>
      <c r="V135" s="123">
        <v>24.798100000000002</v>
      </c>
      <c r="W135" s="123">
        <v>5.9448999999999996</v>
      </c>
      <c r="X135" s="123">
        <v>3.8254000000000001</v>
      </c>
      <c r="Y135" s="123">
        <v>3.9558</v>
      </c>
      <c r="Z135" s="123">
        <v>1.0176000000000001</v>
      </c>
      <c r="AA135" s="123">
        <v>4.8627000000000002</v>
      </c>
      <c r="AB135" s="123">
        <v>6.9375999999999998</v>
      </c>
      <c r="AC135" s="123">
        <v>0.61980000000000002</v>
      </c>
      <c r="AD135" s="124"/>
      <c r="AE135" s="124"/>
      <c r="AF135" s="124"/>
    </row>
    <row r="136" spans="1:32" hidden="1" outlineLevel="1" collapsed="1">
      <c r="A136" s="9">
        <v>44348</v>
      </c>
      <c r="B136" s="123">
        <v>731998.72738638998</v>
      </c>
      <c r="C136" s="123">
        <v>452200.27157858998</v>
      </c>
      <c r="D136" s="123">
        <v>279798.4558078</v>
      </c>
      <c r="E136" s="123">
        <v>227125.90144623999</v>
      </c>
      <c r="F136" s="123">
        <v>199801.83518257001</v>
      </c>
      <c r="G136" s="123">
        <v>27324.06626367</v>
      </c>
      <c r="H136" s="123">
        <v>561884.59274354007</v>
      </c>
      <c r="I136" s="123">
        <v>365793.28781817993</v>
      </c>
      <c r="J136" s="123">
        <v>196091.30492535996</v>
      </c>
      <c r="K136" s="123">
        <v>749817.20242912997</v>
      </c>
      <c r="L136" s="123">
        <v>465792.59020998003</v>
      </c>
      <c r="M136" s="123">
        <v>284024.61221914995</v>
      </c>
      <c r="N136" s="123">
        <v>9.0413999999999994</v>
      </c>
      <c r="O136" s="123">
        <v>9.6135000000000002</v>
      </c>
      <c r="P136" s="123">
        <v>8.8646999999999991</v>
      </c>
      <c r="Q136" s="123">
        <v>5.2954999999999997</v>
      </c>
      <c r="R136" s="123">
        <v>5.3239999999999998</v>
      </c>
      <c r="S136" s="123">
        <v>30.081900000000001</v>
      </c>
      <c r="T136" s="123">
        <v>30.080500000000001</v>
      </c>
      <c r="U136" s="123">
        <v>33.997999999999998</v>
      </c>
      <c r="V136" s="123">
        <v>31.5916</v>
      </c>
      <c r="W136" s="123">
        <v>7.5067000000000004</v>
      </c>
      <c r="X136" s="123">
        <v>3.8062</v>
      </c>
      <c r="Y136" s="123">
        <v>3.9218999999999999</v>
      </c>
      <c r="Z136" s="123">
        <v>1.0444</v>
      </c>
      <c r="AA136" s="123">
        <v>4.9154999999999998</v>
      </c>
      <c r="AB136" s="123">
        <v>6.8551000000000002</v>
      </c>
      <c r="AC136" s="123">
        <v>0.67910000000000004</v>
      </c>
      <c r="AD136" s="124"/>
      <c r="AE136" s="124"/>
      <c r="AF136" s="124"/>
    </row>
    <row r="137" spans="1:32" hidden="1" outlineLevel="1" collapsed="1">
      <c r="A137" s="9">
        <v>44378</v>
      </c>
      <c r="B137" s="123">
        <v>728742.07286563003</v>
      </c>
      <c r="C137" s="123">
        <v>457207.77681930002</v>
      </c>
      <c r="D137" s="123">
        <v>271534.29604633001</v>
      </c>
      <c r="E137" s="123">
        <v>231139.07931621</v>
      </c>
      <c r="F137" s="123">
        <v>204905.28604968</v>
      </c>
      <c r="G137" s="123">
        <v>26233.79326653</v>
      </c>
      <c r="H137" s="123">
        <v>573030.51870927005</v>
      </c>
      <c r="I137" s="123">
        <v>378662.91893136007</v>
      </c>
      <c r="J137" s="123">
        <v>194367.59977791004</v>
      </c>
      <c r="K137" s="123">
        <v>743425.68556754012</v>
      </c>
      <c r="L137" s="123">
        <v>461491.83961228002</v>
      </c>
      <c r="M137" s="123">
        <v>281933.84595525998</v>
      </c>
      <c r="N137" s="123">
        <v>9.1355000000000004</v>
      </c>
      <c r="O137" s="123">
        <v>9.9144000000000005</v>
      </c>
      <c r="P137" s="123">
        <v>9.2157</v>
      </c>
      <c r="Q137" s="123">
        <v>4.8490000000000002</v>
      </c>
      <c r="R137" s="123">
        <v>4.8609</v>
      </c>
      <c r="S137" s="123">
        <v>29.592700000000001</v>
      </c>
      <c r="T137" s="123">
        <v>29.603400000000001</v>
      </c>
      <c r="U137" s="123">
        <v>33.176099999999998</v>
      </c>
      <c r="V137" s="123">
        <v>21.7638</v>
      </c>
      <c r="W137" s="123">
        <v>4.9218000000000002</v>
      </c>
      <c r="X137" s="123">
        <v>3.9504999999999999</v>
      </c>
      <c r="Y137" s="123">
        <v>4.0540000000000003</v>
      </c>
      <c r="Z137" s="123">
        <v>1.01</v>
      </c>
      <c r="AA137" s="123">
        <v>4.8592000000000004</v>
      </c>
      <c r="AB137" s="123">
        <v>6.7811000000000003</v>
      </c>
      <c r="AC137" s="123">
        <v>0.59289999999999998</v>
      </c>
      <c r="AD137" s="124"/>
      <c r="AE137" s="124"/>
      <c r="AF137" s="124"/>
    </row>
    <row r="138" spans="1:32" hidden="1" outlineLevel="1" collapsed="1">
      <c r="A138" s="9">
        <v>44409</v>
      </c>
      <c r="B138" s="123">
        <v>749205.40850559995</v>
      </c>
      <c r="C138" s="123">
        <v>472670.6106291</v>
      </c>
      <c r="D138" s="123">
        <v>276534.7978765</v>
      </c>
      <c r="E138" s="123">
        <v>236757.68944844001</v>
      </c>
      <c r="F138" s="123">
        <v>212543.77782913001</v>
      </c>
      <c r="G138" s="123">
        <v>24213.911619310002</v>
      </c>
      <c r="H138" s="123">
        <v>558086.09699549014</v>
      </c>
      <c r="I138" s="123">
        <v>374392.83560303005</v>
      </c>
      <c r="J138" s="123">
        <v>183693.26139245997</v>
      </c>
      <c r="K138" s="123">
        <v>739629.63760259002</v>
      </c>
      <c r="L138" s="123">
        <v>455643.95747874002</v>
      </c>
      <c r="M138" s="123">
        <v>283985.68012385</v>
      </c>
      <c r="N138" s="123">
        <v>8.8557000000000006</v>
      </c>
      <c r="O138" s="123">
        <v>10.066599999999999</v>
      </c>
      <c r="P138" s="123">
        <v>9.3928999999999991</v>
      </c>
      <c r="Q138" s="123">
        <v>3.1655000000000002</v>
      </c>
      <c r="R138" s="123">
        <v>3.1659999999999999</v>
      </c>
      <c r="S138" s="123">
        <v>29.734100000000002</v>
      </c>
      <c r="T138" s="123">
        <v>29.741099999999999</v>
      </c>
      <c r="U138" s="123">
        <v>33.275100000000002</v>
      </c>
      <c r="V138" s="123">
        <v>25.488600000000002</v>
      </c>
      <c r="W138" s="123">
        <v>5.8457999999999997</v>
      </c>
      <c r="X138" s="123">
        <v>4.4138999999999999</v>
      </c>
      <c r="Y138" s="123">
        <v>4.5723000000000003</v>
      </c>
      <c r="Z138" s="123">
        <v>0.80420000000000003</v>
      </c>
      <c r="AA138" s="123">
        <v>4.6451000000000002</v>
      </c>
      <c r="AB138" s="123">
        <v>6.7146999999999997</v>
      </c>
      <c r="AC138" s="123">
        <v>0.54779999999999995</v>
      </c>
      <c r="AD138" s="124"/>
      <c r="AE138" s="124"/>
      <c r="AF138" s="124"/>
    </row>
    <row r="139" spans="1:32" hidden="1" outlineLevel="1" collapsed="1">
      <c r="A139" s="9">
        <v>44440</v>
      </c>
      <c r="B139" s="123">
        <v>746727.78377873998</v>
      </c>
      <c r="C139" s="123">
        <v>482573.73557233001</v>
      </c>
      <c r="D139" s="123">
        <v>264154.04820641002</v>
      </c>
      <c r="E139" s="123">
        <v>240346.56317581999</v>
      </c>
      <c r="F139" s="123">
        <v>216979.31312949999</v>
      </c>
      <c r="G139" s="123">
        <v>23367.250046320001</v>
      </c>
      <c r="H139" s="123">
        <v>577189.17555379018</v>
      </c>
      <c r="I139" s="123">
        <v>393078.33311342006</v>
      </c>
      <c r="J139" s="123">
        <v>184110.84244036995</v>
      </c>
      <c r="K139" s="123">
        <v>743830.71660060994</v>
      </c>
      <c r="L139" s="123">
        <v>463897.03236983996</v>
      </c>
      <c r="M139" s="123">
        <v>279933.68423076998</v>
      </c>
      <c r="N139" s="123">
        <v>8.8695000000000004</v>
      </c>
      <c r="O139" s="123">
        <v>9.7022999999999993</v>
      </c>
      <c r="P139" s="123">
        <v>9.0338999999999992</v>
      </c>
      <c r="Q139" s="123">
        <v>3.7423000000000002</v>
      </c>
      <c r="R139" s="123">
        <v>3.7443</v>
      </c>
      <c r="S139" s="123">
        <v>29.643799999999999</v>
      </c>
      <c r="T139" s="123">
        <v>29.645299999999999</v>
      </c>
      <c r="U139" s="123">
        <v>33.261000000000003</v>
      </c>
      <c r="V139" s="123">
        <v>28.518000000000001</v>
      </c>
      <c r="W139" s="123">
        <v>7.9147999999999996</v>
      </c>
      <c r="X139" s="123">
        <v>4.5819999999999999</v>
      </c>
      <c r="Y139" s="123">
        <v>4.7481</v>
      </c>
      <c r="Z139" s="123">
        <v>0.77559999999999996</v>
      </c>
      <c r="AA139" s="123">
        <v>4.7403000000000004</v>
      </c>
      <c r="AB139" s="123">
        <v>6.7553999999999998</v>
      </c>
      <c r="AC139" s="123">
        <v>0.49359999999999998</v>
      </c>
      <c r="AD139" s="124"/>
      <c r="AE139" s="124"/>
      <c r="AF139" s="124"/>
    </row>
    <row r="140" spans="1:32" hidden="1" outlineLevel="1" collapsed="1">
      <c r="A140" s="9">
        <v>44470</v>
      </c>
      <c r="B140" s="123">
        <v>755513.23521634995</v>
      </c>
      <c r="C140" s="123">
        <v>488159.20844279998</v>
      </c>
      <c r="D140" s="123">
        <v>267354.02677355002</v>
      </c>
      <c r="E140" s="123">
        <v>242819.02299478001</v>
      </c>
      <c r="F140" s="123">
        <v>221109.69845846001</v>
      </c>
      <c r="G140" s="123">
        <v>21709.32453632</v>
      </c>
      <c r="H140" s="123">
        <v>581753.5908486502</v>
      </c>
      <c r="I140" s="123">
        <v>398574.14930309</v>
      </c>
      <c r="J140" s="123">
        <v>183179.44154555997</v>
      </c>
      <c r="K140" s="123">
        <v>745101.41704116017</v>
      </c>
      <c r="L140" s="123">
        <v>465850.86396767996</v>
      </c>
      <c r="M140" s="123">
        <v>279250.55307348003</v>
      </c>
      <c r="N140" s="123">
        <v>9.2322000000000006</v>
      </c>
      <c r="O140" s="123">
        <v>10.011900000000001</v>
      </c>
      <c r="P140" s="123">
        <v>9.4162999999999997</v>
      </c>
      <c r="Q140" s="123">
        <v>3.9460999999999999</v>
      </c>
      <c r="R140" s="123">
        <v>3.9491999999999998</v>
      </c>
      <c r="S140" s="123">
        <v>29.631599999999999</v>
      </c>
      <c r="T140" s="123">
        <v>29.648800000000001</v>
      </c>
      <c r="U140" s="123">
        <v>33.271900000000002</v>
      </c>
      <c r="V140" s="123">
        <v>20.6143</v>
      </c>
      <c r="W140" s="123">
        <v>6.1428000000000003</v>
      </c>
      <c r="X140" s="123">
        <v>4.6452</v>
      </c>
      <c r="Y140" s="123">
        <v>4.7587000000000002</v>
      </c>
      <c r="Z140" s="123">
        <v>0.71970000000000001</v>
      </c>
      <c r="AA140" s="123">
        <v>4.8615000000000004</v>
      </c>
      <c r="AB140" s="123">
        <v>6.7606999999999999</v>
      </c>
      <c r="AC140" s="123">
        <v>0.5494</v>
      </c>
      <c r="AD140" s="124"/>
      <c r="AE140" s="124"/>
      <c r="AF140" s="124"/>
    </row>
    <row r="141" spans="1:32" hidden="1" outlineLevel="1" collapsed="1">
      <c r="A141" s="9">
        <v>44501</v>
      </c>
      <c r="B141" s="123">
        <v>761537.61189228995</v>
      </c>
      <c r="C141" s="123">
        <v>496235.26181587001</v>
      </c>
      <c r="D141" s="123">
        <v>265302.35007642</v>
      </c>
      <c r="E141" s="123">
        <v>250573.70021740001</v>
      </c>
      <c r="F141" s="123">
        <v>228804.45577104</v>
      </c>
      <c r="G141" s="123">
        <v>21769.24444636</v>
      </c>
      <c r="H141" s="123">
        <v>590102.37891186995</v>
      </c>
      <c r="I141" s="123">
        <v>409512.74833037995</v>
      </c>
      <c r="J141" s="123">
        <v>180589.63058148997</v>
      </c>
      <c r="K141" s="123">
        <v>757040.97679992986</v>
      </c>
      <c r="L141" s="123">
        <v>469045.61940349999</v>
      </c>
      <c r="M141" s="123">
        <v>287995.35739643004</v>
      </c>
      <c r="N141" s="123">
        <v>9.0797000000000008</v>
      </c>
      <c r="O141" s="123">
        <v>9.9853000000000005</v>
      </c>
      <c r="P141" s="123">
        <v>9.4392999999999994</v>
      </c>
      <c r="Q141" s="123">
        <v>3.2498999999999998</v>
      </c>
      <c r="R141" s="123">
        <v>3.2505999999999999</v>
      </c>
      <c r="S141" s="123">
        <v>28.336600000000001</v>
      </c>
      <c r="T141" s="123">
        <v>28.3491</v>
      </c>
      <c r="U141" s="123">
        <v>31.51</v>
      </c>
      <c r="V141" s="123">
        <v>18.270800000000001</v>
      </c>
      <c r="W141" s="123">
        <v>5.9080000000000004</v>
      </c>
      <c r="X141" s="123">
        <v>4.7561999999999998</v>
      </c>
      <c r="Y141" s="123">
        <v>4.8521000000000001</v>
      </c>
      <c r="Z141" s="123">
        <v>1.0256000000000001</v>
      </c>
      <c r="AA141" s="123">
        <v>5.0197000000000003</v>
      </c>
      <c r="AB141" s="123">
        <v>6.9683000000000002</v>
      </c>
      <c r="AC141" s="123">
        <v>0.62239999999999995</v>
      </c>
      <c r="AD141" s="124"/>
      <c r="AE141" s="124"/>
      <c r="AF141" s="124"/>
    </row>
    <row r="142" spans="1:32" hidden="1" outlineLevel="1" collapsed="1">
      <c r="A142" s="9">
        <v>44531</v>
      </c>
      <c r="B142" s="123">
        <v>752324.27137451002</v>
      </c>
      <c r="C142" s="123">
        <v>484060.07121442002</v>
      </c>
      <c r="D142" s="123">
        <v>268264.20016009</v>
      </c>
      <c r="E142" s="123">
        <v>254385.18023961</v>
      </c>
      <c r="F142" s="123">
        <v>232914.11796569001</v>
      </c>
      <c r="G142" s="123">
        <v>21471.062273920001</v>
      </c>
      <c r="H142" s="123">
        <v>633805.71783009009</v>
      </c>
      <c r="I142" s="123">
        <v>456470.90545160009</v>
      </c>
      <c r="J142" s="123">
        <v>177334.81237849005</v>
      </c>
      <c r="K142" s="123">
        <v>794151.81397308025</v>
      </c>
      <c r="L142" s="123">
        <v>506980.23351185001</v>
      </c>
      <c r="M142" s="123">
        <v>287171.58046123001</v>
      </c>
      <c r="N142" s="123">
        <v>9.0725999999999996</v>
      </c>
      <c r="O142" s="123">
        <v>10.480399999999999</v>
      </c>
      <c r="P142" s="123">
        <v>9.8962000000000003</v>
      </c>
      <c r="Q142" s="123">
        <v>3.3405999999999998</v>
      </c>
      <c r="R142" s="123">
        <v>3.3424999999999998</v>
      </c>
      <c r="S142" s="123">
        <v>28.063700000000001</v>
      </c>
      <c r="T142" s="123">
        <v>28.072500000000002</v>
      </c>
      <c r="U142" s="123">
        <v>31.2971</v>
      </c>
      <c r="V142" s="123">
        <v>23.189699999999998</v>
      </c>
      <c r="W142" s="123">
        <v>5.7965999999999998</v>
      </c>
      <c r="X142" s="123">
        <v>4.5206999999999997</v>
      </c>
      <c r="Y142" s="123">
        <v>4.6376999999999997</v>
      </c>
      <c r="Z142" s="123">
        <v>1.4140999999999999</v>
      </c>
      <c r="AA142" s="123">
        <v>5.1830999999999996</v>
      </c>
      <c r="AB142" s="123">
        <v>6.9608999999999996</v>
      </c>
      <c r="AC142" s="123">
        <v>0.59019999999999995</v>
      </c>
      <c r="AD142" s="124"/>
      <c r="AE142" s="124"/>
      <c r="AF142" s="124"/>
    </row>
    <row r="143" spans="1:32" hidden="1" outlineLevel="1" collapsed="1">
      <c r="A143" s="9">
        <v>44562</v>
      </c>
      <c r="B143" s="123">
        <v>769648.5953399</v>
      </c>
      <c r="C143" s="123">
        <v>486449.85166242998</v>
      </c>
      <c r="D143" s="123">
        <v>283198.74367747002</v>
      </c>
      <c r="E143" s="123">
        <v>262515.19351875997</v>
      </c>
      <c r="F143" s="123">
        <v>240199.63851101001</v>
      </c>
      <c r="G143" s="123">
        <v>22315.555007750001</v>
      </c>
      <c r="H143" s="123">
        <v>627775.91253721993</v>
      </c>
      <c r="I143" s="123">
        <v>426864.43489486008</v>
      </c>
      <c r="J143" s="123">
        <v>200911.47764236006</v>
      </c>
      <c r="K143" s="123">
        <v>773830.65855368017</v>
      </c>
      <c r="L143" s="123">
        <v>481828.46030254004</v>
      </c>
      <c r="M143" s="123">
        <v>292002.19825114001</v>
      </c>
      <c r="N143" s="123">
        <v>9.5184999999999995</v>
      </c>
      <c r="O143" s="123">
        <v>10.822699999999999</v>
      </c>
      <c r="P143" s="123">
        <v>10.373100000000001</v>
      </c>
      <c r="Q143" s="123">
        <v>3.3409</v>
      </c>
      <c r="R143" s="123">
        <v>3.3441000000000001</v>
      </c>
      <c r="S143" s="123">
        <v>28.384499999999999</v>
      </c>
      <c r="T143" s="123">
        <v>28.377500000000001</v>
      </c>
      <c r="U143" s="123">
        <v>32.035800000000002</v>
      </c>
      <c r="V143" s="123">
        <v>39.0764</v>
      </c>
      <c r="W143" s="123">
        <v>4.7176</v>
      </c>
      <c r="X143" s="123">
        <v>4.8006000000000002</v>
      </c>
      <c r="Y143" s="123">
        <v>4.8502000000000001</v>
      </c>
      <c r="Z143" s="123">
        <v>1.2723</v>
      </c>
      <c r="AA143" s="123">
        <v>5.2095000000000002</v>
      </c>
      <c r="AB143" s="123">
        <v>7.0526</v>
      </c>
      <c r="AC143" s="123">
        <v>0.53920000000000001</v>
      </c>
      <c r="AD143" s="124"/>
      <c r="AE143" s="124"/>
      <c r="AF143" s="124"/>
    </row>
    <row r="144" spans="1:32" hidden="1" outlineLevel="1" collapsed="1">
      <c r="A144" s="9">
        <v>44593</v>
      </c>
      <c r="B144" s="123">
        <v>743729.66270459001</v>
      </c>
      <c r="C144" s="123">
        <v>496100.79822917999</v>
      </c>
      <c r="D144" s="123">
        <v>247628.86447541</v>
      </c>
      <c r="E144" s="123">
        <v>268008.23141533998</v>
      </c>
      <c r="F144" s="123">
        <v>247171.25182676999</v>
      </c>
      <c r="G144" s="123">
        <v>20836.97958857</v>
      </c>
      <c r="H144" s="123">
        <v>579343.7588202199</v>
      </c>
      <c r="I144" s="123">
        <v>396982.40418646997</v>
      </c>
      <c r="J144" s="123">
        <v>182361.35463374999</v>
      </c>
      <c r="K144" s="123">
        <v>757664.95290371019</v>
      </c>
      <c r="L144" s="123">
        <v>474985.06256004999</v>
      </c>
      <c r="M144" s="123">
        <v>282679.89034366002</v>
      </c>
      <c r="N144" s="123">
        <v>10.135300000000001</v>
      </c>
      <c r="O144" s="123">
        <v>11.9078</v>
      </c>
      <c r="P144" s="123">
        <v>11.653499999999999</v>
      </c>
      <c r="Q144" s="123">
        <v>3.1598000000000002</v>
      </c>
      <c r="R144" s="123">
        <v>3.1677</v>
      </c>
      <c r="S144" s="123">
        <v>29.3233</v>
      </c>
      <c r="T144" s="123">
        <v>29.3216</v>
      </c>
      <c r="U144" s="123">
        <v>32.926699999999997</v>
      </c>
      <c r="V144" s="123">
        <v>30.6937</v>
      </c>
      <c r="W144" s="123">
        <v>4.5618999999999996</v>
      </c>
      <c r="X144" s="123">
        <v>5.5297999999999998</v>
      </c>
      <c r="Y144" s="123">
        <v>5.5917000000000003</v>
      </c>
      <c r="Z144" s="123">
        <v>1.4075</v>
      </c>
      <c r="AA144" s="123">
        <v>4.9992000000000001</v>
      </c>
      <c r="AB144" s="123">
        <v>6.7941000000000003</v>
      </c>
      <c r="AC144" s="123">
        <v>0.52669999999999995</v>
      </c>
      <c r="AD144" s="124"/>
      <c r="AE144" s="124"/>
      <c r="AF144" s="124"/>
    </row>
    <row r="145" spans="1:32" hidden="1" outlineLevel="1" collapsed="1">
      <c r="A145" s="9">
        <v>44621</v>
      </c>
      <c r="B145" s="123">
        <v>745409.09676423005</v>
      </c>
      <c r="C145" s="123">
        <v>499767.94123229</v>
      </c>
      <c r="D145" s="123">
        <v>245641.15553193999</v>
      </c>
      <c r="E145" s="123">
        <v>262704.28414926998</v>
      </c>
      <c r="F145" s="123">
        <v>241923.27075878999</v>
      </c>
      <c r="G145" s="123">
        <v>20781.013390479999</v>
      </c>
      <c r="H145" s="123">
        <v>558717.74849085987</v>
      </c>
      <c r="I145" s="123">
        <v>396447.56293206004</v>
      </c>
      <c r="J145" s="123">
        <v>162270.18555879997</v>
      </c>
      <c r="K145" s="123">
        <v>824069.45098805008</v>
      </c>
      <c r="L145" s="123">
        <v>542044.28870202997</v>
      </c>
      <c r="M145" s="123">
        <v>282025.16228602</v>
      </c>
      <c r="N145" s="123">
        <v>11.317299999999999</v>
      </c>
      <c r="O145" s="123">
        <v>13.151899999999999</v>
      </c>
      <c r="P145" s="123">
        <v>13.179500000000001</v>
      </c>
      <c r="Q145" s="123">
        <v>3.5743</v>
      </c>
      <c r="R145" s="123">
        <v>3.5949</v>
      </c>
      <c r="S145" s="123">
        <v>20.402100000000001</v>
      </c>
      <c r="T145" s="123">
        <v>20.4224</v>
      </c>
      <c r="U145" s="123">
        <v>20.639900000000001</v>
      </c>
      <c r="V145" s="123">
        <v>3.9529000000000001</v>
      </c>
      <c r="W145" s="123">
        <v>2.0000000000000001E-4</v>
      </c>
      <c r="X145" s="123">
        <v>6.0812999999999997</v>
      </c>
      <c r="Y145" s="123">
        <v>6.101</v>
      </c>
      <c r="Z145" s="123">
        <v>1.4365000000000001</v>
      </c>
      <c r="AA145" s="123">
        <v>5.0243000000000002</v>
      </c>
      <c r="AB145" s="123">
        <v>6.7050999999999998</v>
      </c>
      <c r="AC145" s="123">
        <v>0.44330000000000003</v>
      </c>
      <c r="AD145" s="124"/>
      <c r="AE145" s="124"/>
      <c r="AF145" s="124"/>
    </row>
    <row r="146" spans="1:32" hidden="1" outlineLevel="1" collapsed="1">
      <c r="A146" s="9">
        <v>44652</v>
      </c>
      <c r="B146" s="123">
        <v>751253.06496739003</v>
      </c>
      <c r="C146" s="123">
        <v>511983.27107483998</v>
      </c>
      <c r="D146" s="123">
        <v>239269.79389254999</v>
      </c>
      <c r="E146" s="123">
        <v>259173.86983914001</v>
      </c>
      <c r="F146" s="123">
        <v>238573.33439067</v>
      </c>
      <c r="G146" s="123">
        <v>20600.53544847</v>
      </c>
      <c r="H146" s="123">
        <v>587048.3918611001</v>
      </c>
      <c r="I146" s="123">
        <v>426447.45673117996</v>
      </c>
      <c r="J146" s="123">
        <v>160600.93512991999</v>
      </c>
      <c r="K146" s="123">
        <v>835059.66146236984</v>
      </c>
      <c r="L146" s="123">
        <v>553190.36918799998</v>
      </c>
      <c r="M146" s="123">
        <v>281869.29227436997</v>
      </c>
      <c r="N146" s="123">
        <v>12.2088</v>
      </c>
      <c r="O146" s="123">
        <v>13.7475</v>
      </c>
      <c r="P146" s="123">
        <v>13.818300000000001</v>
      </c>
      <c r="Q146" s="123">
        <v>4.2653999999999996</v>
      </c>
      <c r="R146" s="123">
        <v>4.2930000000000001</v>
      </c>
      <c r="S146" s="123">
        <v>24.534600000000001</v>
      </c>
      <c r="T146" s="123">
        <v>24.5321</v>
      </c>
      <c r="U146" s="123">
        <v>26.0623</v>
      </c>
      <c r="V146" s="123">
        <v>32.262999999999998</v>
      </c>
      <c r="W146" s="123">
        <v>2.5099999999999998</v>
      </c>
      <c r="X146" s="123">
        <v>4.8403</v>
      </c>
      <c r="Y146" s="123">
        <v>4.8726000000000003</v>
      </c>
      <c r="Z146" s="123">
        <v>1.6989000000000001</v>
      </c>
      <c r="AA146" s="123">
        <v>4.6356000000000002</v>
      </c>
      <c r="AB146" s="123">
        <v>5.9256000000000002</v>
      </c>
      <c r="AC146" s="123">
        <v>0.53380000000000005</v>
      </c>
      <c r="AD146" s="124"/>
      <c r="AE146" s="124"/>
      <c r="AF146" s="124"/>
    </row>
    <row r="147" spans="1:32" hidden="1" outlineLevel="1" collapsed="1">
      <c r="A147" s="9">
        <v>44682</v>
      </c>
      <c r="B147" s="123">
        <v>762683.79352970002</v>
      </c>
      <c r="C147" s="123">
        <v>530198.34777131001</v>
      </c>
      <c r="D147" s="123">
        <v>232485.44575839001</v>
      </c>
      <c r="E147" s="123">
        <v>256372.04488520999</v>
      </c>
      <c r="F147" s="123">
        <v>235769.36036224</v>
      </c>
      <c r="G147" s="123">
        <v>20602.684522970001</v>
      </c>
      <c r="H147" s="123">
        <v>587346.35749914008</v>
      </c>
      <c r="I147" s="123">
        <v>421719.50933798996</v>
      </c>
      <c r="J147" s="123">
        <v>165626.84816115003</v>
      </c>
      <c r="K147" s="123">
        <v>833895.75002793025</v>
      </c>
      <c r="L147" s="123">
        <v>550705.73627223016</v>
      </c>
      <c r="M147" s="123">
        <v>283190.01375569997</v>
      </c>
      <c r="N147" s="123">
        <v>12.3497</v>
      </c>
      <c r="O147" s="123">
        <v>13.8612</v>
      </c>
      <c r="P147" s="123">
        <v>13.945600000000001</v>
      </c>
      <c r="Q147" s="123">
        <v>4.2336999999999998</v>
      </c>
      <c r="R147" s="123">
        <v>4.2525000000000004</v>
      </c>
      <c r="S147" s="123">
        <v>21.02</v>
      </c>
      <c r="T147" s="123">
        <v>21.033200000000001</v>
      </c>
      <c r="U147" s="123">
        <v>21.622499999999999</v>
      </c>
      <c r="V147" s="123">
        <v>12.3146</v>
      </c>
      <c r="W147" s="123">
        <v>11.112299999999999</v>
      </c>
      <c r="X147" s="123">
        <v>4.2821999999999996</v>
      </c>
      <c r="Y147" s="123">
        <v>4.3148</v>
      </c>
      <c r="Z147" s="123">
        <v>1.1706000000000001</v>
      </c>
      <c r="AA147" s="123">
        <v>4.5564999999999998</v>
      </c>
      <c r="AB147" s="123">
        <v>5.6525999999999996</v>
      </c>
      <c r="AC147" s="123">
        <v>0.61539999999999995</v>
      </c>
      <c r="AD147" s="124"/>
      <c r="AE147" s="124"/>
      <c r="AF147" s="124"/>
    </row>
    <row r="148" spans="1:32" hidden="1" outlineLevel="1" collapsed="1">
      <c r="A148" s="9">
        <v>44713</v>
      </c>
      <c r="B148" s="123">
        <v>756394.34668478998</v>
      </c>
      <c r="C148" s="123">
        <v>529077.39208747004</v>
      </c>
      <c r="D148" s="123">
        <v>227316.95459732</v>
      </c>
      <c r="E148" s="123">
        <v>248930.88361230001</v>
      </c>
      <c r="F148" s="123">
        <v>229600.52070597</v>
      </c>
      <c r="G148" s="123">
        <v>19330.36290633</v>
      </c>
      <c r="H148" s="123">
        <v>585548.62618321984</v>
      </c>
      <c r="I148" s="123">
        <v>404702.50226333999</v>
      </c>
      <c r="J148" s="123">
        <v>180846.12391988002</v>
      </c>
      <c r="K148" s="123">
        <v>863704.76747125003</v>
      </c>
      <c r="L148" s="123">
        <v>580365.78272058</v>
      </c>
      <c r="M148" s="123">
        <v>283338.98475067003</v>
      </c>
      <c r="N148" s="123">
        <v>15.6381</v>
      </c>
      <c r="O148" s="123">
        <v>18.050999999999998</v>
      </c>
      <c r="P148" s="123">
        <v>18.427600000000002</v>
      </c>
      <c r="Q148" s="123">
        <v>4.4600999999999997</v>
      </c>
      <c r="R148" s="123">
        <v>4.4771000000000001</v>
      </c>
      <c r="S148" s="123">
        <v>21.783100000000001</v>
      </c>
      <c r="T148" s="123">
        <v>21.797499999999999</v>
      </c>
      <c r="U148" s="123">
        <v>22.7943</v>
      </c>
      <c r="V148" s="123">
        <v>9.4845000000000006</v>
      </c>
      <c r="W148" s="123">
        <v>5.1155999999999997</v>
      </c>
      <c r="X148" s="123">
        <v>6.9663000000000004</v>
      </c>
      <c r="Y148" s="123">
        <v>7.1002000000000001</v>
      </c>
      <c r="Z148" s="123">
        <v>1.0666</v>
      </c>
      <c r="AA148" s="123">
        <v>5.2907999999999999</v>
      </c>
      <c r="AB148" s="123">
        <v>6.5930999999999997</v>
      </c>
      <c r="AC148" s="123">
        <v>0.70489999999999997</v>
      </c>
      <c r="AD148" s="124"/>
      <c r="AE148" s="124"/>
      <c r="AF148" s="124"/>
    </row>
    <row r="149" spans="1:32" hidden="1" outlineLevel="1" collapsed="1">
      <c r="A149" s="9">
        <v>44743</v>
      </c>
      <c r="B149" s="123">
        <v>802460.55178531003</v>
      </c>
      <c r="C149" s="123">
        <v>526927.05924462003</v>
      </c>
      <c r="D149" s="123">
        <v>275533.49254069</v>
      </c>
      <c r="E149" s="123">
        <v>249352.05660333001</v>
      </c>
      <c r="F149" s="123">
        <v>225695.34539338999</v>
      </c>
      <c r="G149" s="123">
        <v>23656.71120994</v>
      </c>
      <c r="H149" s="123">
        <v>606099.08363922022</v>
      </c>
      <c r="I149" s="123">
        <v>378182.29273740004</v>
      </c>
      <c r="J149" s="123">
        <v>227916.79090182</v>
      </c>
      <c r="K149" s="123">
        <v>928849.05733259011</v>
      </c>
      <c r="L149" s="123">
        <v>578992.87264605996</v>
      </c>
      <c r="M149" s="123">
        <v>349856.18468653003</v>
      </c>
      <c r="N149" s="123">
        <v>15.221399999999999</v>
      </c>
      <c r="O149" s="123">
        <v>17.708200000000001</v>
      </c>
      <c r="P149" s="123">
        <v>17.880800000000001</v>
      </c>
      <c r="Q149" s="123">
        <v>4.5046999999999997</v>
      </c>
      <c r="R149" s="123">
        <v>4.5147000000000004</v>
      </c>
      <c r="S149" s="123">
        <v>20.970199999999998</v>
      </c>
      <c r="T149" s="123">
        <v>20.985900000000001</v>
      </c>
      <c r="U149" s="123">
        <v>22.246400000000001</v>
      </c>
      <c r="V149" s="123">
        <v>8.2901000000000007</v>
      </c>
      <c r="W149" s="123">
        <v>5.6079999999999997</v>
      </c>
      <c r="X149" s="123">
        <v>7.4297000000000004</v>
      </c>
      <c r="Y149" s="123">
        <v>7.6178999999999997</v>
      </c>
      <c r="Z149" s="123">
        <v>1.5445</v>
      </c>
      <c r="AA149" s="123">
        <v>6.3146000000000004</v>
      </c>
      <c r="AB149" s="123">
        <v>8.1128999999999998</v>
      </c>
      <c r="AC149" s="123">
        <v>0.88160000000000005</v>
      </c>
      <c r="AD149" s="124"/>
      <c r="AE149" s="124"/>
      <c r="AF149" s="124"/>
    </row>
    <row r="150" spans="1:32" hidden="1" outlineLevel="1" collapsed="1">
      <c r="A150" s="9">
        <v>44774</v>
      </c>
      <c r="B150" s="123">
        <v>799711.69267124997</v>
      </c>
      <c r="C150" s="123">
        <v>527195.07789348997</v>
      </c>
      <c r="D150" s="123">
        <v>272516.61477776</v>
      </c>
      <c r="E150" s="123">
        <v>246156.03678995001</v>
      </c>
      <c r="F150" s="123">
        <v>222654.83475292</v>
      </c>
      <c r="G150" s="123">
        <v>23501.202037030002</v>
      </c>
      <c r="H150" s="123">
        <v>606204.35627162026</v>
      </c>
      <c r="I150" s="123">
        <v>384992.07675902988</v>
      </c>
      <c r="J150" s="123">
        <v>221212.27951258997</v>
      </c>
      <c r="K150" s="123">
        <v>940250.49860562989</v>
      </c>
      <c r="L150" s="123">
        <v>587079.45707344008</v>
      </c>
      <c r="M150" s="123">
        <v>353171.04153218999</v>
      </c>
      <c r="N150" s="123">
        <v>16.251799999999999</v>
      </c>
      <c r="O150" s="123">
        <v>19.856200000000001</v>
      </c>
      <c r="P150" s="123">
        <v>20.298200000000001</v>
      </c>
      <c r="Q150" s="123">
        <v>4.9268999999999998</v>
      </c>
      <c r="R150" s="123">
        <v>4.9409000000000001</v>
      </c>
      <c r="S150" s="123">
        <v>22.120899999999999</v>
      </c>
      <c r="T150" s="123">
        <v>22.162700000000001</v>
      </c>
      <c r="U150" s="123">
        <v>22.988800000000001</v>
      </c>
      <c r="V150" s="123">
        <v>6.8552999999999997</v>
      </c>
      <c r="W150" s="123">
        <v>4.4618000000000002</v>
      </c>
      <c r="X150" s="123">
        <v>7.6196000000000002</v>
      </c>
      <c r="Y150" s="123">
        <v>7.915</v>
      </c>
      <c r="Z150" s="123">
        <v>1.8124</v>
      </c>
      <c r="AA150" s="123">
        <v>5.5631000000000004</v>
      </c>
      <c r="AB150" s="123">
        <v>8.0521999999999991</v>
      </c>
      <c r="AC150" s="123">
        <v>0.85160000000000002</v>
      </c>
      <c r="AD150" s="124"/>
      <c r="AE150" s="124"/>
      <c r="AF150" s="124"/>
    </row>
    <row r="151" spans="1:32" hidden="1" outlineLevel="1" collapsed="1">
      <c r="A151" s="9">
        <v>44805</v>
      </c>
      <c r="B151" s="123">
        <v>790370.24899503996</v>
      </c>
      <c r="C151" s="123">
        <v>523857.72535751999</v>
      </c>
      <c r="D151" s="123">
        <v>266512.52363751997</v>
      </c>
      <c r="E151" s="123">
        <v>242602.84142811</v>
      </c>
      <c r="F151" s="123">
        <v>219315.83408691999</v>
      </c>
      <c r="G151" s="123">
        <v>23287.007341190001</v>
      </c>
      <c r="H151" s="123">
        <v>622649.83421573008</v>
      </c>
      <c r="I151" s="123">
        <v>409490.02833769005</v>
      </c>
      <c r="J151" s="123">
        <v>213159.80587803997</v>
      </c>
      <c r="K151" s="123">
        <v>953571.73533595994</v>
      </c>
      <c r="L151" s="123">
        <v>596053.83222991996</v>
      </c>
      <c r="M151" s="123">
        <v>357517.90310603997</v>
      </c>
      <c r="N151" s="123">
        <v>16.003499999999999</v>
      </c>
      <c r="O151" s="123">
        <v>19.5928</v>
      </c>
      <c r="P151" s="123">
        <v>19.845500000000001</v>
      </c>
      <c r="Q151" s="123">
        <v>5.4863</v>
      </c>
      <c r="R151" s="123">
        <v>5.5003000000000002</v>
      </c>
      <c r="S151" s="123">
        <v>30.880600000000001</v>
      </c>
      <c r="T151" s="123">
        <v>30.875299999999999</v>
      </c>
      <c r="U151" s="123">
        <v>35.677300000000002</v>
      </c>
      <c r="V151" s="123">
        <v>32.356400000000001</v>
      </c>
      <c r="W151" s="123">
        <v>5.4943</v>
      </c>
      <c r="X151" s="123">
        <v>8.6793999999999993</v>
      </c>
      <c r="Y151" s="123">
        <v>9.0785999999999998</v>
      </c>
      <c r="Z151" s="123">
        <v>1.2259</v>
      </c>
      <c r="AA151" s="123">
        <v>6.1487999999999996</v>
      </c>
      <c r="AB151" s="123">
        <v>9.1071000000000009</v>
      </c>
      <c r="AC151" s="123">
        <v>0.82569999999999999</v>
      </c>
      <c r="AD151" s="124"/>
      <c r="AE151" s="124"/>
      <c r="AF151" s="124"/>
    </row>
    <row r="152" spans="1:32" hidden="1" outlineLevel="1" collapsed="1">
      <c r="A152" s="9">
        <v>44835</v>
      </c>
      <c r="B152" s="123">
        <v>780807.86916430003</v>
      </c>
      <c r="C152" s="123">
        <v>518708.14917640999</v>
      </c>
      <c r="D152" s="123">
        <v>262099.71998789001</v>
      </c>
      <c r="E152" s="123">
        <v>238427.47525789999</v>
      </c>
      <c r="F152" s="123">
        <v>215289.62057515001</v>
      </c>
      <c r="G152" s="123">
        <v>23137.854682749999</v>
      </c>
      <c r="H152" s="123">
        <v>656453.55709944002</v>
      </c>
      <c r="I152" s="123">
        <v>433142.35342066997</v>
      </c>
      <c r="J152" s="123">
        <v>223311.20367876999</v>
      </c>
      <c r="K152" s="123">
        <v>963991.10576274991</v>
      </c>
      <c r="L152" s="123">
        <v>597098.25050840992</v>
      </c>
      <c r="M152" s="123">
        <v>366892.8552543401</v>
      </c>
      <c r="N152" s="123">
        <v>16.5001</v>
      </c>
      <c r="O152" s="123">
        <v>19.6172</v>
      </c>
      <c r="P152" s="123">
        <v>19.796399999999998</v>
      </c>
      <c r="Q152" s="123">
        <v>5.9531000000000001</v>
      </c>
      <c r="R152" s="123">
        <v>5.9679000000000002</v>
      </c>
      <c r="S152" s="123">
        <v>32.267800000000001</v>
      </c>
      <c r="T152" s="123">
        <v>32.279899999999998</v>
      </c>
      <c r="U152" s="123">
        <v>36.929099999999998</v>
      </c>
      <c r="V152" s="123">
        <v>25.384499999999999</v>
      </c>
      <c r="W152" s="123">
        <v>4.5465</v>
      </c>
      <c r="X152" s="123">
        <v>8.8080999999999996</v>
      </c>
      <c r="Y152" s="123">
        <v>8.9715000000000007</v>
      </c>
      <c r="Z152" s="123">
        <v>1.3329</v>
      </c>
      <c r="AA152" s="123">
        <v>5.8095999999999997</v>
      </c>
      <c r="AB152" s="123">
        <v>9.2348999999999997</v>
      </c>
      <c r="AC152" s="123">
        <v>0.70850000000000002</v>
      </c>
      <c r="AD152" s="124"/>
      <c r="AE152" s="124"/>
      <c r="AF152" s="124"/>
    </row>
    <row r="153" spans="1:32" hidden="1" outlineLevel="1" collapsed="1">
      <c r="A153" s="9">
        <v>44866</v>
      </c>
      <c r="B153" s="123">
        <v>777368.94187638001</v>
      </c>
      <c r="C153" s="123">
        <v>514144.17836779001</v>
      </c>
      <c r="D153" s="123">
        <v>263224.76350859</v>
      </c>
      <c r="E153" s="123">
        <v>237057.00412914</v>
      </c>
      <c r="F153" s="123">
        <v>214093.98311648</v>
      </c>
      <c r="G153" s="123">
        <v>22963.02101266</v>
      </c>
      <c r="H153" s="123">
        <v>662914.83925431012</v>
      </c>
      <c r="I153" s="123">
        <v>440375.52147535997</v>
      </c>
      <c r="J153" s="123">
        <v>222539.31777894992</v>
      </c>
      <c r="K153" s="123">
        <v>987388.88908003003</v>
      </c>
      <c r="L153" s="123">
        <v>611058.09274979995</v>
      </c>
      <c r="M153" s="123">
        <v>376330.79633023002</v>
      </c>
      <c r="N153" s="123">
        <v>17.055</v>
      </c>
      <c r="O153" s="123">
        <v>20.5549</v>
      </c>
      <c r="P153" s="123">
        <v>20.8415</v>
      </c>
      <c r="Q153" s="123">
        <v>5.3611000000000004</v>
      </c>
      <c r="R153" s="123">
        <v>5.3743999999999996</v>
      </c>
      <c r="S153" s="123">
        <v>29.770199999999999</v>
      </c>
      <c r="T153" s="123">
        <v>29.836600000000001</v>
      </c>
      <c r="U153" s="123">
        <v>34.619</v>
      </c>
      <c r="V153" s="123">
        <v>5.5465999999999998</v>
      </c>
      <c r="W153" s="123">
        <v>4.1071999999999997</v>
      </c>
      <c r="X153" s="123">
        <v>9.4728999999999992</v>
      </c>
      <c r="Y153" s="123">
        <v>9.6765000000000008</v>
      </c>
      <c r="Z153" s="123">
        <v>1.4874000000000001</v>
      </c>
      <c r="AA153" s="123">
        <v>6.5145999999999997</v>
      </c>
      <c r="AB153" s="123">
        <v>10.011100000000001</v>
      </c>
      <c r="AC153" s="123">
        <v>0.65690000000000004</v>
      </c>
      <c r="AD153" s="124"/>
      <c r="AE153" s="124"/>
      <c r="AF153" s="124"/>
    </row>
    <row r="154" spans="1:32" hidden="1" outlineLevel="1" collapsed="1">
      <c r="A154" s="9">
        <v>44896</v>
      </c>
      <c r="B154" s="123">
        <v>754371.43777830002</v>
      </c>
      <c r="C154" s="123">
        <v>504305.86445997999</v>
      </c>
      <c r="D154" s="123">
        <v>250065.57331832001</v>
      </c>
      <c r="E154" s="123">
        <v>221105.31541559001</v>
      </c>
      <c r="F154" s="123">
        <v>207608.16664839</v>
      </c>
      <c r="G154" s="123">
        <v>13497.1487672</v>
      </c>
      <c r="H154" s="123">
        <v>703538.25089143007</v>
      </c>
      <c r="I154" s="123">
        <v>486752.49809719017</v>
      </c>
      <c r="J154" s="123">
        <v>216785.75279423996</v>
      </c>
      <c r="K154" s="123">
        <v>1045731.10717834</v>
      </c>
      <c r="L154" s="123">
        <v>653343.07504389016</v>
      </c>
      <c r="M154" s="123">
        <v>392388.03213445004</v>
      </c>
      <c r="N154" s="123">
        <v>16.626100000000001</v>
      </c>
      <c r="O154" s="123">
        <v>20.051400000000001</v>
      </c>
      <c r="P154" s="123">
        <v>20.202200000000001</v>
      </c>
      <c r="Q154" s="123">
        <v>5.1839000000000004</v>
      </c>
      <c r="R154" s="123">
        <v>5.1957000000000004</v>
      </c>
      <c r="S154" s="123">
        <v>29.3583</v>
      </c>
      <c r="T154" s="123">
        <v>29.371400000000001</v>
      </c>
      <c r="U154" s="123">
        <v>34.5062</v>
      </c>
      <c r="V154" s="123">
        <v>12.0039</v>
      </c>
      <c r="W154" s="123">
        <v>7.3026</v>
      </c>
      <c r="X154" s="123">
        <v>10.384499999999999</v>
      </c>
      <c r="Y154" s="123">
        <v>10.633900000000001</v>
      </c>
      <c r="Z154" s="123">
        <v>1.3931</v>
      </c>
      <c r="AA154" s="123">
        <v>6.9015000000000004</v>
      </c>
      <c r="AB154" s="123">
        <v>10.621499999999999</v>
      </c>
      <c r="AC154" s="123">
        <v>0.58540000000000003</v>
      </c>
      <c r="AD154" s="124"/>
      <c r="AE154" s="124"/>
      <c r="AF154" s="124"/>
    </row>
    <row r="155" spans="1:32" hidden="1" outlineLevel="1" collapsed="1">
      <c r="A155" s="9">
        <v>44927</v>
      </c>
      <c r="B155" s="123">
        <v>748245.83213097998</v>
      </c>
      <c r="C155" s="123">
        <v>499531.53615537001</v>
      </c>
      <c r="D155" s="123">
        <v>248714.29597561</v>
      </c>
      <c r="E155" s="123">
        <v>221605.60522192001</v>
      </c>
      <c r="F155" s="123">
        <v>208153.38842669001</v>
      </c>
      <c r="G155" s="123">
        <v>13452.216795230001</v>
      </c>
      <c r="H155" s="123">
        <v>731780.95903499005</v>
      </c>
      <c r="I155" s="123">
        <v>494014.57069622987</v>
      </c>
      <c r="J155" s="123">
        <v>237766.38833876007</v>
      </c>
      <c r="K155" s="123">
        <v>1036022.3527826297</v>
      </c>
      <c r="L155" s="123">
        <v>634501.24871223001</v>
      </c>
      <c r="M155" s="123">
        <v>401521.1040704</v>
      </c>
      <c r="N155" s="123">
        <v>17.211500000000001</v>
      </c>
      <c r="O155" s="123">
        <v>19.5397</v>
      </c>
      <c r="P155" s="123">
        <v>19.532399999999999</v>
      </c>
      <c r="Q155" s="123">
        <v>5.8442999999999996</v>
      </c>
      <c r="R155" s="123">
        <v>5.8604000000000003</v>
      </c>
      <c r="S155" s="123">
        <v>29.0185</v>
      </c>
      <c r="T155" s="123">
        <v>29.035799999999998</v>
      </c>
      <c r="U155" s="123">
        <v>34.876300000000001</v>
      </c>
      <c r="V155" s="123">
        <v>11.606199999999999</v>
      </c>
      <c r="W155" s="123">
        <v>6.7054</v>
      </c>
      <c r="X155" s="123">
        <v>10.4566</v>
      </c>
      <c r="Y155" s="123">
        <v>10.705</v>
      </c>
      <c r="Z155" s="123">
        <v>0.91659999999999997</v>
      </c>
      <c r="AA155" s="123">
        <v>6.3724999999999996</v>
      </c>
      <c r="AB155" s="123">
        <v>10.595499999999999</v>
      </c>
      <c r="AC155" s="123">
        <v>0.60199999999999998</v>
      </c>
      <c r="AD155" s="124"/>
      <c r="AE155" s="124"/>
      <c r="AF155" s="124"/>
    </row>
    <row r="156" spans="1:32" collapsed="1">
      <c r="A156" s="9">
        <v>44958</v>
      </c>
      <c r="B156" s="123">
        <v>738574.13841358002</v>
      </c>
      <c r="C156" s="123">
        <v>497960.29769123002</v>
      </c>
      <c r="D156" s="123">
        <v>240613.84072235</v>
      </c>
      <c r="E156" s="123">
        <v>217164.32826846</v>
      </c>
      <c r="F156" s="123">
        <v>203908.83594692001</v>
      </c>
      <c r="G156" s="123">
        <v>13255.492321539999</v>
      </c>
      <c r="H156" s="123">
        <v>751537.95134174998</v>
      </c>
      <c r="I156" s="123">
        <v>514565.79919944017</v>
      </c>
      <c r="J156" s="123">
        <v>236972.15214230999</v>
      </c>
      <c r="K156" s="123">
        <v>1047661.2763079401</v>
      </c>
      <c r="L156" s="123">
        <v>639299.47860683012</v>
      </c>
      <c r="M156" s="123">
        <v>408361.79770111002</v>
      </c>
      <c r="N156" s="123">
        <v>17.1265</v>
      </c>
      <c r="O156" s="123">
        <v>20.353400000000001</v>
      </c>
      <c r="P156" s="123">
        <v>20.511299999999999</v>
      </c>
      <c r="Q156" s="123">
        <v>5.4401000000000002</v>
      </c>
      <c r="R156" s="123">
        <v>5.4497999999999998</v>
      </c>
      <c r="S156" s="123">
        <v>29.7636</v>
      </c>
      <c r="T156" s="123">
        <v>29.781600000000001</v>
      </c>
      <c r="U156" s="123">
        <v>35.554400000000001</v>
      </c>
      <c r="V156" s="123">
        <v>14.5724</v>
      </c>
      <c r="W156" s="123">
        <v>7.4347000000000003</v>
      </c>
      <c r="X156" s="123">
        <v>10.449199999999999</v>
      </c>
      <c r="Y156" s="123">
        <v>12.0297</v>
      </c>
      <c r="Z156" s="123">
        <v>0.62190000000000001</v>
      </c>
      <c r="AA156" s="123">
        <v>6.3064999999999998</v>
      </c>
      <c r="AB156" s="123">
        <v>10.791600000000001</v>
      </c>
      <c r="AC156" s="123">
        <v>0.63419999999999999</v>
      </c>
      <c r="AD156" s="124"/>
      <c r="AE156" s="124"/>
      <c r="AF156" s="124"/>
    </row>
    <row r="157" spans="1:32">
      <c r="A157" s="9">
        <v>44986</v>
      </c>
      <c r="B157" s="123">
        <v>727663.41209197999</v>
      </c>
      <c r="C157" s="123">
        <v>489963.62437336001</v>
      </c>
      <c r="D157" s="123">
        <v>237699.78771862001</v>
      </c>
      <c r="E157" s="123">
        <v>216979.51235202001</v>
      </c>
      <c r="F157" s="123">
        <v>203741.67495702999</v>
      </c>
      <c r="G157" s="123">
        <v>13237.83739499</v>
      </c>
      <c r="H157" s="123">
        <v>792647.19314857991</v>
      </c>
      <c r="I157" s="123">
        <v>538879.76501426997</v>
      </c>
      <c r="J157" s="123">
        <v>253767.42813431</v>
      </c>
      <c r="K157" s="123">
        <v>1055407.8240994602</v>
      </c>
      <c r="L157" s="123">
        <v>645718.68715368991</v>
      </c>
      <c r="M157" s="123">
        <v>409689.13694577001</v>
      </c>
      <c r="N157" s="123">
        <v>17.1692</v>
      </c>
      <c r="O157" s="123">
        <v>20.1525</v>
      </c>
      <c r="P157" s="123">
        <v>20.227599999999999</v>
      </c>
      <c r="Q157" s="123">
        <v>6.1505000000000001</v>
      </c>
      <c r="R157" s="123">
        <v>6.1584000000000003</v>
      </c>
      <c r="S157" s="123">
        <v>30.294599999999999</v>
      </c>
      <c r="T157" s="123">
        <v>30.311499999999999</v>
      </c>
      <c r="U157" s="123">
        <v>36.035499999999999</v>
      </c>
      <c r="V157" s="123">
        <v>13.6073</v>
      </c>
      <c r="W157" s="123">
        <v>5.9743000000000004</v>
      </c>
      <c r="X157" s="123">
        <v>11.3345</v>
      </c>
      <c r="Y157" s="123">
        <v>13.314</v>
      </c>
      <c r="Z157" s="123">
        <v>0.32279999999999998</v>
      </c>
      <c r="AA157" s="123">
        <v>7.1878000000000002</v>
      </c>
      <c r="AB157" s="123">
        <v>11.388299999999999</v>
      </c>
      <c r="AC157" s="123">
        <v>0.70289999999999997</v>
      </c>
      <c r="AD157" s="124"/>
      <c r="AE157" s="124"/>
      <c r="AF157" s="124"/>
    </row>
    <row r="158" spans="1:32">
      <c r="A158" s="9">
        <v>45017</v>
      </c>
      <c r="B158" s="123">
        <v>719720.85921299004</v>
      </c>
      <c r="C158" s="123">
        <v>483272.58485948999</v>
      </c>
      <c r="D158" s="123">
        <v>236448.27435349999</v>
      </c>
      <c r="E158" s="123">
        <v>216574.49629084</v>
      </c>
      <c r="F158" s="123">
        <v>203337.48144556</v>
      </c>
      <c r="G158" s="123">
        <v>13237.01484528</v>
      </c>
      <c r="H158" s="123">
        <v>830001.98681533977</v>
      </c>
      <c r="I158" s="123">
        <v>570044.55207043001</v>
      </c>
      <c r="J158" s="123">
        <v>259957.43474490999</v>
      </c>
      <c r="K158" s="123">
        <v>1061069.3329924101</v>
      </c>
      <c r="L158" s="123">
        <v>654964.81968311989</v>
      </c>
      <c r="M158" s="123">
        <v>406104.51330928999</v>
      </c>
      <c r="N158" s="123">
        <v>18.371600000000001</v>
      </c>
      <c r="O158" s="123">
        <v>20.18</v>
      </c>
      <c r="P158" s="123">
        <v>20.207100000000001</v>
      </c>
      <c r="Q158" s="123">
        <v>6.7682000000000002</v>
      </c>
      <c r="R158" s="123">
        <v>6.7797000000000001</v>
      </c>
      <c r="S158" s="123">
        <v>30.003799999999998</v>
      </c>
      <c r="T158" s="123">
        <v>30.0688</v>
      </c>
      <c r="U158" s="123">
        <v>35.5732</v>
      </c>
      <c r="V158" s="123">
        <v>8.8583999999999996</v>
      </c>
      <c r="W158" s="123">
        <v>5.2759999999999998</v>
      </c>
      <c r="X158" s="123">
        <v>11.259600000000001</v>
      </c>
      <c r="Y158" s="123">
        <v>13.2477</v>
      </c>
      <c r="Z158" s="123">
        <v>0.40360000000000001</v>
      </c>
      <c r="AA158" s="123">
        <v>7.6436000000000002</v>
      </c>
      <c r="AB158" s="123">
        <v>11.374499999999999</v>
      </c>
      <c r="AC158" s="123">
        <v>0.76459999999999995</v>
      </c>
      <c r="AD158" s="124"/>
      <c r="AE158" s="124"/>
      <c r="AF158" s="124"/>
    </row>
    <row r="159" spans="1:32">
      <c r="A159" s="9">
        <v>45047</v>
      </c>
      <c r="B159" s="123">
        <v>709809.64764890005</v>
      </c>
      <c r="C159" s="123">
        <v>479626.24129345</v>
      </c>
      <c r="D159" s="123">
        <v>230183.40635544999</v>
      </c>
      <c r="E159" s="123">
        <v>219474.83053927001</v>
      </c>
      <c r="F159" s="123">
        <v>206199.71551211999</v>
      </c>
      <c r="G159" s="123">
        <v>13275.115027149999</v>
      </c>
      <c r="H159" s="123">
        <v>862196.32016382983</v>
      </c>
      <c r="I159" s="123">
        <v>593114.93082536012</v>
      </c>
      <c r="J159" s="123">
        <v>269081.38933847006</v>
      </c>
      <c r="K159" s="123">
        <v>1062812.9352682</v>
      </c>
      <c r="L159" s="123">
        <v>669176.10462166008</v>
      </c>
      <c r="M159" s="123">
        <v>393636.83064654004</v>
      </c>
      <c r="N159" s="123">
        <v>18.484000000000002</v>
      </c>
      <c r="O159" s="123">
        <v>20.346299999999999</v>
      </c>
      <c r="P159" s="123">
        <v>20.398399999999999</v>
      </c>
      <c r="Q159" s="123">
        <v>6.6821999999999999</v>
      </c>
      <c r="R159" s="123">
        <v>6.6984000000000004</v>
      </c>
      <c r="S159" s="123">
        <v>29.241199999999999</v>
      </c>
      <c r="T159" s="123">
        <v>29.303000000000001</v>
      </c>
      <c r="U159" s="123">
        <v>35.684800000000003</v>
      </c>
      <c r="V159" s="123">
        <v>10.5806</v>
      </c>
      <c r="W159" s="123">
        <v>7.0739000000000001</v>
      </c>
      <c r="X159" s="123">
        <v>10.745799999999999</v>
      </c>
      <c r="Y159" s="123">
        <v>13.5951</v>
      </c>
      <c r="Z159" s="123">
        <v>0.6804</v>
      </c>
      <c r="AA159" s="123">
        <v>8.5869999999999997</v>
      </c>
      <c r="AB159" s="123">
        <v>12.0404</v>
      </c>
      <c r="AC159" s="123">
        <v>0.86209999999999998</v>
      </c>
      <c r="AD159" s="124"/>
      <c r="AE159" s="124"/>
      <c r="AF159" s="124"/>
    </row>
    <row r="160" spans="1:32">
      <c r="A160" s="9">
        <v>45078</v>
      </c>
      <c r="B160" s="123">
        <v>708219.10550030996</v>
      </c>
      <c r="C160" s="123">
        <v>479776.62167435</v>
      </c>
      <c r="D160" s="123">
        <v>228442.48382595999</v>
      </c>
      <c r="E160" s="123">
        <v>220215.77482816999</v>
      </c>
      <c r="F160" s="123">
        <v>206957.05766692001</v>
      </c>
      <c r="G160" s="123">
        <v>13258.717161250001</v>
      </c>
      <c r="H160" s="123">
        <v>885462.6594248201</v>
      </c>
      <c r="I160" s="123">
        <v>607259.13442058</v>
      </c>
      <c r="J160" s="123">
        <v>278203.52500423999</v>
      </c>
      <c r="K160" s="123">
        <v>1091579.69275181</v>
      </c>
      <c r="L160" s="123">
        <v>700108.83593826997</v>
      </c>
      <c r="M160" s="123">
        <v>391470.85681353998</v>
      </c>
      <c r="N160" s="123">
        <v>17.3474</v>
      </c>
      <c r="O160" s="123">
        <v>19.837900000000001</v>
      </c>
      <c r="P160" s="123">
        <v>19.717099999999999</v>
      </c>
      <c r="Q160" s="123">
        <v>6.1070000000000002</v>
      </c>
      <c r="R160" s="123">
        <v>6.1158999999999999</v>
      </c>
      <c r="S160" s="123">
        <v>28.281600000000001</v>
      </c>
      <c r="T160" s="123">
        <v>28.304500000000001</v>
      </c>
      <c r="U160" s="123">
        <v>34.553199999999997</v>
      </c>
      <c r="V160" s="123">
        <v>13.921900000000001</v>
      </c>
      <c r="W160" s="123">
        <v>9.1522000000000006</v>
      </c>
      <c r="X160" s="123">
        <v>11.2874</v>
      </c>
      <c r="Y160" s="123">
        <v>14.1534</v>
      </c>
      <c r="Z160" s="123">
        <v>0.72650000000000003</v>
      </c>
      <c r="AA160" s="123">
        <v>8.9025999999999996</v>
      </c>
      <c r="AB160" s="123">
        <v>12.1332</v>
      </c>
      <c r="AC160" s="123">
        <v>1.0165</v>
      </c>
      <c r="AD160" s="124"/>
      <c r="AE160" s="124"/>
      <c r="AF160" s="124"/>
    </row>
    <row r="161" spans="1:32">
      <c r="A161" s="9">
        <v>45108</v>
      </c>
      <c r="B161" s="123">
        <v>709964.75576278998</v>
      </c>
      <c r="C161" s="123">
        <v>479604.40203967999</v>
      </c>
      <c r="D161" s="123">
        <v>230360.35372310999</v>
      </c>
      <c r="E161" s="123">
        <v>222807.20387374001</v>
      </c>
      <c r="F161" s="123">
        <v>209579.38094013999</v>
      </c>
      <c r="G161" s="123">
        <v>13227.8229336</v>
      </c>
      <c r="H161" s="123">
        <v>917150.45685259008</v>
      </c>
      <c r="I161" s="123">
        <v>636600.13270605996</v>
      </c>
      <c r="J161" s="123">
        <v>280550.32414653001</v>
      </c>
      <c r="K161" s="123">
        <v>1102978.8640185199</v>
      </c>
      <c r="L161" s="123">
        <v>712799.08174119995</v>
      </c>
      <c r="M161" s="123">
        <v>390179.78227732005</v>
      </c>
      <c r="N161" s="123">
        <v>17.8385</v>
      </c>
      <c r="O161" s="123">
        <v>19.723099999999999</v>
      </c>
      <c r="P161" s="123">
        <v>19.625399999999999</v>
      </c>
      <c r="Q161" s="123">
        <v>6.2839</v>
      </c>
      <c r="R161" s="123">
        <v>6.2827999999999999</v>
      </c>
      <c r="S161" s="123">
        <v>28.106300000000001</v>
      </c>
      <c r="T161" s="123">
        <v>28.118500000000001</v>
      </c>
      <c r="U161" s="123">
        <v>34.444499999999998</v>
      </c>
      <c r="V161" s="123">
        <v>14.7906</v>
      </c>
      <c r="W161" s="123">
        <v>8.4078999999999997</v>
      </c>
      <c r="X161" s="123">
        <v>11.547599999999999</v>
      </c>
      <c r="Y161" s="123">
        <v>14.363099999999999</v>
      </c>
      <c r="Z161" s="123">
        <v>0.75239999999999996</v>
      </c>
      <c r="AA161" s="123">
        <v>9.7796000000000003</v>
      </c>
      <c r="AB161" s="123">
        <v>12.785299999999999</v>
      </c>
      <c r="AC161" s="123">
        <v>1.1254999999999999</v>
      </c>
      <c r="AD161" s="124"/>
      <c r="AE161" s="124"/>
      <c r="AF161" s="124"/>
    </row>
    <row r="162" spans="1:32">
      <c r="A162" s="9">
        <v>45139</v>
      </c>
      <c r="B162" s="123">
        <v>713155.81799620006</v>
      </c>
      <c r="C162" s="123">
        <v>481441.84062342002</v>
      </c>
      <c r="D162" s="123">
        <v>231713.97737278001</v>
      </c>
      <c r="E162" s="123">
        <v>228463.55731184999</v>
      </c>
      <c r="F162" s="123">
        <v>215303.03788208001</v>
      </c>
      <c r="G162" s="123">
        <v>13160.51942977</v>
      </c>
      <c r="H162" s="123">
        <v>905925.17456174013</v>
      </c>
      <c r="I162" s="123">
        <v>629310.99110782996</v>
      </c>
      <c r="J162" s="123">
        <v>276614.18345390999</v>
      </c>
      <c r="K162" s="123">
        <v>1109558.4107165397</v>
      </c>
      <c r="L162" s="123">
        <v>718074.14788281999</v>
      </c>
      <c r="M162" s="123">
        <v>391484.26283371996</v>
      </c>
      <c r="N162" s="123">
        <v>17.119900000000001</v>
      </c>
      <c r="O162" s="123">
        <v>19.308</v>
      </c>
      <c r="P162" s="123">
        <v>18.9726</v>
      </c>
      <c r="Q162" s="123">
        <v>6.5004999999999997</v>
      </c>
      <c r="R162" s="123">
        <v>6.5000999999999998</v>
      </c>
      <c r="S162" s="123">
        <v>28.177800000000001</v>
      </c>
      <c r="T162" s="123">
        <v>28.194900000000001</v>
      </c>
      <c r="U162" s="123">
        <v>34.309600000000003</v>
      </c>
      <c r="V162" s="123">
        <v>11.491400000000001</v>
      </c>
      <c r="W162" s="123">
        <v>5.7411000000000003</v>
      </c>
      <c r="X162" s="123">
        <v>10.77</v>
      </c>
      <c r="Y162" s="123">
        <v>13.383100000000001</v>
      </c>
      <c r="Z162" s="123">
        <v>0.73519999999999996</v>
      </c>
      <c r="AA162" s="123">
        <v>9.1335999999999995</v>
      </c>
      <c r="AB162" s="123">
        <v>12.3264</v>
      </c>
      <c r="AC162" s="123">
        <v>1.1169</v>
      </c>
      <c r="AD162" s="124"/>
      <c r="AE162" s="124"/>
      <c r="AF162" s="124"/>
    </row>
    <row r="163" spans="1:32">
      <c r="A163" s="9">
        <v>45170</v>
      </c>
      <c r="B163" s="123">
        <v>716887.19316976005</v>
      </c>
      <c r="C163" s="123">
        <v>488473.73816995998</v>
      </c>
      <c r="D163" s="123">
        <v>228413.45499979999</v>
      </c>
      <c r="E163" s="123">
        <v>228827.04156536999</v>
      </c>
      <c r="F163" s="123">
        <v>215720.28257633999</v>
      </c>
      <c r="G163" s="123">
        <v>13106.758989030001</v>
      </c>
      <c r="H163" s="123">
        <v>891723.2460429701</v>
      </c>
      <c r="I163" s="123">
        <v>632606.14056669013</v>
      </c>
      <c r="J163" s="123">
        <v>259117.10547627998</v>
      </c>
      <c r="K163" s="123">
        <v>1132555.8474204696</v>
      </c>
      <c r="L163" s="123">
        <v>735005.15566614014</v>
      </c>
      <c r="M163" s="123">
        <v>397550.69175432995</v>
      </c>
      <c r="N163" s="123">
        <v>16.635200000000001</v>
      </c>
      <c r="O163" s="123">
        <v>18.8233</v>
      </c>
      <c r="P163" s="123">
        <v>18.459</v>
      </c>
      <c r="Q163" s="123">
        <v>6.7666000000000004</v>
      </c>
      <c r="R163" s="123">
        <v>6.7671999999999999</v>
      </c>
      <c r="S163" s="123">
        <v>28.201599999999999</v>
      </c>
      <c r="T163" s="123">
        <v>28.235600000000002</v>
      </c>
      <c r="U163" s="123">
        <v>34.319000000000003</v>
      </c>
      <c r="V163" s="123">
        <v>8.5813000000000006</v>
      </c>
      <c r="W163" s="123">
        <v>6.0434999999999999</v>
      </c>
      <c r="X163" s="123">
        <v>10.8559</v>
      </c>
      <c r="Y163" s="123">
        <v>12.4922</v>
      </c>
      <c r="Z163" s="123">
        <v>0.5806</v>
      </c>
      <c r="AA163" s="123">
        <v>8.8439999999999994</v>
      </c>
      <c r="AB163" s="123">
        <v>12.1328</v>
      </c>
      <c r="AC163" s="123">
        <v>1.1124000000000001</v>
      </c>
      <c r="AD163" s="124"/>
      <c r="AE163" s="124"/>
      <c r="AF163" s="124"/>
    </row>
    <row r="164" spans="1:32">
      <c r="A164" s="9">
        <v>45200</v>
      </c>
      <c r="B164" s="123">
        <v>718369.46228424995</v>
      </c>
      <c r="C164" s="123">
        <v>488706.57395166002</v>
      </c>
      <c r="D164" s="123">
        <v>229662.88833259</v>
      </c>
      <c r="E164" s="123">
        <v>233150.14481970001</v>
      </c>
      <c r="F164" s="123">
        <v>220223.30666559999</v>
      </c>
      <c r="G164" s="123">
        <v>12926.8381541</v>
      </c>
      <c r="H164" s="123">
        <v>907968.45875737991</v>
      </c>
      <c r="I164" s="123">
        <v>644456.12036711001</v>
      </c>
      <c r="J164" s="123">
        <v>263512.33839027002</v>
      </c>
      <c r="K164" s="123">
        <v>1137509.6404081101</v>
      </c>
      <c r="L164" s="123">
        <v>733179.29729470017</v>
      </c>
      <c r="M164" s="123">
        <v>404330.34311341005</v>
      </c>
      <c r="N164" s="123">
        <v>17.337700000000002</v>
      </c>
      <c r="O164" s="123">
        <v>19.058499999999999</v>
      </c>
      <c r="P164" s="123">
        <v>18.937999999999999</v>
      </c>
      <c r="Q164" s="123">
        <v>6.9523000000000001</v>
      </c>
      <c r="R164" s="123">
        <v>6.9542999999999999</v>
      </c>
      <c r="S164" s="123">
        <v>28.290900000000001</v>
      </c>
      <c r="T164" s="123">
        <v>28.296600000000002</v>
      </c>
      <c r="U164" s="123">
        <v>34.415300000000002</v>
      </c>
      <c r="V164" s="123">
        <v>16.569500000000001</v>
      </c>
      <c r="W164" s="123">
        <v>8.7034000000000002</v>
      </c>
      <c r="X164" s="123">
        <v>9.2029999999999994</v>
      </c>
      <c r="Y164" s="123">
        <v>10.4796</v>
      </c>
      <c r="Z164" s="123">
        <v>0.50870000000000004</v>
      </c>
      <c r="AA164" s="123">
        <v>8.5747</v>
      </c>
      <c r="AB164" s="123">
        <v>11.688700000000001</v>
      </c>
      <c r="AC164" s="123">
        <v>0.9758</v>
      </c>
      <c r="AD164" s="124"/>
      <c r="AE164" s="124"/>
      <c r="AF164" s="124"/>
    </row>
    <row r="165" spans="1:32">
      <c r="A165" s="9">
        <v>45231</v>
      </c>
      <c r="B165" s="123">
        <v>726625.28596569004</v>
      </c>
      <c r="C165" s="123">
        <v>493669.94348664</v>
      </c>
      <c r="D165" s="123">
        <v>232955.34247905001</v>
      </c>
      <c r="E165" s="123">
        <v>240242.53488254</v>
      </c>
      <c r="F165" s="123">
        <v>227371.21631643001</v>
      </c>
      <c r="G165" s="123">
        <v>12871.31856611</v>
      </c>
      <c r="H165" s="123">
        <v>926969.77827066975</v>
      </c>
      <c r="I165" s="123">
        <v>669979.04702510999</v>
      </c>
      <c r="J165" s="123">
        <v>256990.73124555993</v>
      </c>
      <c r="K165" s="123">
        <v>1165240.90674261</v>
      </c>
      <c r="L165" s="123">
        <v>755064.40329894004</v>
      </c>
      <c r="M165" s="123">
        <v>410176.50344366999</v>
      </c>
      <c r="N165" s="123">
        <v>16.031500000000001</v>
      </c>
      <c r="O165" s="123">
        <v>18.003299999999999</v>
      </c>
      <c r="P165" s="123">
        <v>17.5944</v>
      </c>
      <c r="Q165" s="123">
        <v>7.0457999999999998</v>
      </c>
      <c r="R165" s="123">
        <v>7.0488</v>
      </c>
      <c r="S165" s="123">
        <v>27.273299999999999</v>
      </c>
      <c r="T165" s="123">
        <v>27.286899999999999</v>
      </c>
      <c r="U165" s="123">
        <v>33.186300000000003</v>
      </c>
      <c r="V165" s="123">
        <v>11.624599999999999</v>
      </c>
      <c r="W165" s="123">
        <v>6.3563999999999998</v>
      </c>
      <c r="X165" s="123">
        <v>8.8204999999999991</v>
      </c>
      <c r="Y165" s="123">
        <v>10.190799999999999</v>
      </c>
      <c r="Z165" s="123">
        <v>0.57550000000000001</v>
      </c>
      <c r="AA165" s="123">
        <v>8.8234999999999992</v>
      </c>
      <c r="AB165" s="123">
        <v>11.6874</v>
      </c>
      <c r="AC165" s="123">
        <v>0.99660000000000004</v>
      </c>
      <c r="AD165" s="124"/>
      <c r="AE165" s="124"/>
      <c r="AF165" s="124"/>
    </row>
    <row r="166" spans="1:32">
      <c r="A166" s="9">
        <v>45261</v>
      </c>
      <c r="B166" s="123">
        <v>735295.46004999999</v>
      </c>
      <c r="C166" s="123">
        <v>495414.10023421998</v>
      </c>
      <c r="D166" s="123">
        <v>239881.35981577999</v>
      </c>
      <c r="E166" s="123">
        <v>236469.91155936001</v>
      </c>
      <c r="F166" s="123">
        <v>224043.28096584001</v>
      </c>
      <c r="G166" s="123">
        <v>12426.63059352</v>
      </c>
      <c r="H166" s="123">
        <v>1031122.16128981</v>
      </c>
      <c r="I166" s="123">
        <v>754041.48763035005</v>
      </c>
      <c r="J166" s="123">
        <v>277080.67365945998</v>
      </c>
      <c r="K166" s="123">
        <v>1228545.9651527202</v>
      </c>
      <c r="L166" s="123">
        <v>795493.28653921012</v>
      </c>
      <c r="M166" s="123">
        <v>433052.67861350998</v>
      </c>
      <c r="N166" s="123">
        <v>15.808299999999999</v>
      </c>
      <c r="O166" s="123">
        <v>17.711099999999998</v>
      </c>
      <c r="P166" s="123">
        <v>17.326499999999999</v>
      </c>
      <c r="Q166" s="123">
        <v>6.3566000000000003</v>
      </c>
      <c r="R166" s="123">
        <v>6.3536000000000001</v>
      </c>
      <c r="S166" s="123">
        <v>27.1676</v>
      </c>
      <c r="T166" s="123">
        <v>27.172699999999999</v>
      </c>
      <c r="U166" s="123">
        <v>33.4054</v>
      </c>
      <c r="V166" s="123">
        <v>20.091000000000001</v>
      </c>
      <c r="W166" s="123">
        <v>14.4087</v>
      </c>
      <c r="X166" s="123">
        <v>9.0502000000000002</v>
      </c>
      <c r="Y166" s="123">
        <v>10.266500000000001</v>
      </c>
      <c r="Z166" s="123">
        <v>0.47289999999999999</v>
      </c>
      <c r="AA166" s="123">
        <v>8.7843</v>
      </c>
      <c r="AB166" s="123">
        <v>11.3962</v>
      </c>
      <c r="AC166" s="123">
        <v>0.95850000000000002</v>
      </c>
      <c r="AD166" s="124"/>
      <c r="AE166" s="124"/>
      <c r="AF166" s="124"/>
    </row>
    <row r="167" spans="1:32">
      <c r="A167" s="9">
        <v>45292</v>
      </c>
      <c r="B167" s="123">
        <v>725492.64062524994</v>
      </c>
      <c r="C167" s="123">
        <v>492470.59473731997</v>
      </c>
      <c r="D167" s="123">
        <v>233022.04588793</v>
      </c>
      <c r="E167" s="123">
        <v>241880.68714284</v>
      </c>
      <c r="F167" s="123">
        <v>229605.70764032999</v>
      </c>
      <c r="G167" s="123">
        <v>12274.979502509999</v>
      </c>
      <c r="H167" s="123">
        <v>1024464.4800514099</v>
      </c>
      <c r="I167" s="123">
        <v>732967.52703082003</v>
      </c>
      <c r="J167" s="123">
        <v>291496.95302059001</v>
      </c>
      <c r="K167" s="123">
        <v>1187761.15492841</v>
      </c>
      <c r="L167" s="123">
        <v>766542.25400884997</v>
      </c>
      <c r="M167" s="123">
        <v>421218.90091956011</v>
      </c>
      <c r="N167" s="123">
        <v>17.337900000000001</v>
      </c>
      <c r="O167" s="123">
        <v>18.2012</v>
      </c>
      <c r="P167" s="123">
        <v>18.026</v>
      </c>
      <c r="Q167" s="123">
        <v>6.6675000000000004</v>
      </c>
      <c r="R167" s="123">
        <v>6.6658999999999997</v>
      </c>
      <c r="S167" s="123">
        <v>27.5916</v>
      </c>
      <c r="T167" s="123">
        <v>27.599</v>
      </c>
      <c r="U167" s="123">
        <v>34.216900000000003</v>
      </c>
      <c r="V167" s="123">
        <v>16.329699999999999</v>
      </c>
      <c r="W167" s="123">
        <v>6.9054000000000002</v>
      </c>
      <c r="X167" s="123">
        <v>9.1767000000000003</v>
      </c>
      <c r="Y167" s="123">
        <v>9.9594000000000005</v>
      </c>
      <c r="Z167" s="123">
        <v>0.67159999999999997</v>
      </c>
      <c r="AA167" s="123">
        <v>8.6697000000000006</v>
      </c>
      <c r="AB167" s="123">
        <v>11.2766</v>
      </c>
      <c r="AC167" s="123">
        <v>0.95169999999999999</v>
      </c>
      <c r="AD167" s="124"/>
      <c r="AE167" s="124"/>
      <c r="AF167" s="124"/>
    </row>
    <row r="168" spans="1:32">
      <c r="A168" s="9">
        <v>45323</v>
      </c>
      <c r="B168" s="123">
        <v>724909.06728604995</v>
      </c>
      <c r="C168" s="123">
        <v>493415.20492927002</v>
      </c>
      <c r="D168" s="123">
        <v>231493.86235678001</v>
      </c>
      <c r="E168" s="123">
        <v>245188.03327407999</v>
      </c>
      <c r="F168" s="123">
        <v>232791.12796034</v>
      </c>
      <c r="G168" s="123">
        <v>12396.905313740001</v>
      </c>
      <c r="H168" s="123">
        <v>1043910.6556722001</v>
      </c>
      <c r="I168" s="123">
        <v>751686.54250875011</v>
      </c>
      <c r="J168" s="123">
        <v>292224.11316344992</v>
      </c>
      <c r="K168" s="123">
        <v>1199954.6485489495</v>
      </c>
      <c r="L168" s="123">
        <v>778682.73110838013</v>
      </c>
      <c r="M168" s="123">
        <v>421271.91744057002</v>
      </c>
      <c r="N168" s="123">
        <v>15.930400000000001</v>
      </c>
      <c r="O168" s="123">
        <v>16.881699999999999</v>
      </c>
      <c r="P168" s="123">
        <v>16.3673</v>
      </c>
      <c r="Q168" s="123">
        <v>6.7210000000000001</v>
      </c>
      <c r="R168" s="123">
        <v>6.7210999999999999</v>
      </c>
      <c r="S168" s="123">
        <v>27.631799999999998</v>
      </c>
      <c r="T168" s="123">
        <v>27.6462</v>
      </c>
      <c r="U168" s="123">
        <v>34.250300000000003</v>
      </c>
      <c r="V168" s="123">
        <v>13.8004</v>
      </c>
      <c r="W168" s="123">
        <v>6.48</v>
      </c>
      <c r="X168" s="123">
        <v>9.0968999999999998</v>
      </c>
      <c r="Y168" s="123">
        <v>9.8362999999999996</v>
      </c>
      <c r="Z168" s="123">
        <v>0.73499999999999999</v>
      </c>
      <c r="AA168" s="123">
        <v>8.5197000000000003</v>
      </c>
      <c r="AB168" s="123">
        <v>11.0199</v>
      </c>
      <c r="AC168" s="123">
        <v>0.97699999999999998</v>
      </c>
      <c r="AD168" s="124"/>
      <c r="AE168" s="124"/>
      <c r="AF168" s="124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 ht="14.4">
      <c r="A1" s="4" t="s">
        <v>129</v>
      </c>
    </row>
    <row r="2" spans="1:19" ht="5.25" customHeight="1">
      <c r="A2" s="41"/>
    </row>
    <row r="3" spans="1:19">
      <c r="A3" s="111" t="s">
        <v>185</v>
      </c>
    </row>
    <row r="4" spans="1:19" ht="12.75" customHeight="1">
      <c r="A4" s="11" t="s">
        <v>186</v>
      </c>
    </row>
    <row r="5" spans="1:19" ht="12.75" customHeight="1">
      <c r="A5" s="12" t="s">
        <v>231</v>
      </c>
    </row>
    <row r="6" spans="1:19" ht="12.75" customHeight="1">
      <c r="A6" s="188" t="s">
        <v>0</v>
      </c>
      <c r="B6" s="190" t="s">
        <v>199</v>
      </c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1" t="s">
        <v>65</v>
      </c>
      <c r="P6" s="191" t="s">
        <v>67</v>
      </c>
    </row>
    <row r="7" spans="1:19" s="13" customFormat="1" ht="12.75" customHeight="1">
      <c r="A7" s="189"/>
      <c r="B7" s="186" t="s">
        <v>1</v>
      </c>
      <c r="C7" s="194" t="s">
        <v>2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2"/>
      <c r="P7" s="193"/>
    </row>
    <row r="8" spans="1:19" s="14" customFormat="1" ht="28.5" customHeight="1">
      <c r="A8" s="189"/>
      <c r="B8" s="186"/>
      <c r="C8" s="186" t="s">
        <v>22</v>
      </c>
      <c r="D8" s="187"/>
      <c r="E8" s="187"/>
      <c r="F8" s="186" t="s">
        <v>23</v>
      </c>
      <c r="G8" s="187"/>
      <c r="H8" s="187"/>
      <c r="I8" s="186" t="s">
        <v>24</v>
      </c>
      <c r="J8" s="187"/>
      <c r="K8" s="187"/>
      <c r="L8" s="186" t="s">
        <v>25</v>
      </c>
      <c r="M8" s="187"/>
      <c r="N8" s="187"/>
      <c r="O8" s="192"/>
      <c r="P8" s="193"/>
    </row>
    <row r="9" spans="1:19" s="14" customFormat="1" ht="90" customHeight="1">
      <c r="A9" s="189"/>
      <c r="B9" s="186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66</v>
      </c>
      <c r="N9" s="160" t="s">
        <v>31</v>
      </c>
      <c r="O9" s="192"/>
      <c r="P9" s="193"/>
    </row>
    <row r="10" spans="1:19" s="14" customFormat="1" collapsed="1">
      <c r="A10" s="43">
        <v>1</v>
      </c>
      <c r="B10" s="43">
        <v>2</v>
      </c>
      <c r="C10" s="43">
        <v>3</v>
      </c>
      <c r="D10" s="43">
        <v>4</v>
      </c>
      <c r="E10" s="43">
        <v>5</v>
      </c>
      <c r="F10" s="43">
        <v>6</v>
      </c>
      <c r="G10" s="43">
        <v>7</v>
      </c>
      <c r="H10" s="43">
        <v>8</v>
      </c>
      <c r="I10" s="43">
        <v>9</v>
      </c>
      <c r="J10" s="43">
        <v>10</v>
      </c>
      <c r="K10" s="43">
        <v>11</v>
      </c>
      <c r="L10" s="43">
        <v>12</v>
      </c>
      <c r="M10" s="43">
        <v>13</v>
      </c>
      <c r="N10" s="43">
        <v>14</v>
      </c>
      <c r="O10" s="43">
        <v>15</v>
      </c>
      <c r="P10" s="43">
        <v>16</v>
      </c>
    </row>
    <row r="11" spans="1:19" hidden="1" outlineLevel="1">
      <c r="A11" s="9">
        <v>40544</v>
      </c>
      <c r="B11" s="10">
        <v>363749.13944091997</v>
      </c>
      <c r="C11" s="10">
        <v>11758.55762548</v>
      </c>
      <c r="D11" s="10">
        <v>548.75342058000001</v>
      </c>
      <c r="E11" s="10">
        <v>11209.8042049</v>
      </c>
      <c r="F11" s="10">
        <v>8839.1337010900006</v>
      </c>
      <c r="G11" s="10">
        <v>7443.2307042000002</v>
      </c>
      <c r="H11" s="10">
        <v>1395.9029968899999</v>
      </c>
      <c r="I11" s="10">
        <v>272237.82518832001</v>
      </c>
      <c r="J11" s="10">
        <v>38426.153480649999</v>
      </c>
      <c r="K11" s="10">
        <v>233811.67170767</v>
      </c>
      <c r="L11" s="10">
        <v>70913.622926030002</v>
      </c>
      <c r="M11" s="10">
        <v>70913.526300390004</v>
      </c>
      <c r="N11" s="10">
        <v>9.6625639999999999E-2</v>
      </c>
      <c r="O11" s="10">
        <v>18356.474139450002</v>
      </c>
      <c r="P11" s="10">
        <v>5328.0439571199995</v>
      </c>
    </row>
    <row r="12" spans="1:19" hidden="1" outlineLevel="1">
      <c r="A12" s="9">
        <v>40575</v>
      </c>
      <c r="B12" s="116">
        <v>368035.69044689002</v>
      </c>
      <c r="C12" s="116">
        <v>11832.946915410001</v>
      </c>
      <c r="D12" s="116">
        <v>711.30330986000001</v>
      </c>
      <c r="E12" s="116">
        <v>11121.64360555</v>
      </c>
      <c r="F12" s="116">
        <v>8881.6639406300001</v>
      </c>
      <c r="G12" s="116">
        <v>7375.6342906600003</v>
      </c>
      <c r="H12" s="116">
        <v>1506.02964997</v>
      </c>
      <c r="I12" s="116">
        <v>276149.37618507002</v>
      </c>
      <c r="J12" s="116">
        <v>39016.340957479995</v>
      </c>
      <c r="K12" s="116">
        <v>237133.03522759001</v>
      </c>
      <c r="L12" s="116">
        <v>71171.703405780005</v>
      </c>
      <c r="M12" s="116">
        <v>71169.285884640005</v>
      </c>
      <c r="N12" s="116">
        <v>2.4175211399999998</v>
      </c>
      <c r="O12" s="116">
        <v>19643.147860470002</v>
      </c>
      <c r="P12" s="116">
        <v>5259.2286526500002</v>
      </c>
      <c r="Q12" s="116"/>
      <c r="R12" s="116"/>
      <c r="S12" s="116"/>
    </row>
    <row r="13" spans="1:19" hidden="1" outlineLevel="1">
      <c r="A13" s="9">
        <v>40603</v>
      </c>
      <c r="B13" s="116">
        <v>372242.52478153002</v>
      </c>
      <c r="C13" s="116">
        <v>11975.77341924</v>
      </c>
      <c r="D13" s="116">
        <v>878.55388431999995</v>
      </c>
      <c r="E13" s="116">
        <v>11097.219534919999</v>
      </c>
      <c r="F13" s="116">
        <v>8888.4993209599997</v>
      </c>
      <c r="G13" s="116">
        <v>7380.2004914400004</v>
      </c>
      <c r="H13" s="116">
        <v>1508.29882952</v>
      </c>
      <c r="I13" s="116">
        <v>280125.10082553996</v>
      </c>
      <c r="J13" s="116">
        <v>40521.493174889998</v>
      </c>
      <c r="K13" s="116">
        <v>239603.60765065</v>
      </c>
      <c r="L13" s="116">
        <v>71253.15121579</v>
      </c>
      <c r="M13" s="116">
        <v>71235.658989570002</v>
      </c>
      <c r="N13" s="116">
        <v>17.492226219999999</v>
      </c>
      <c r="O13" s="116">
        <v>21826.597277739998</v>
      </c>
      <c r="P13" s="116">
        <v>4146.7797267100004</v>
      </c>
      <c r="Q13" s="116"/>
      <c r="R13" s="116"/>
      <c r="S13" s="116"/>
    </row>
    <row r="14" spans="1:19" hidden="1" outlineLevel="1">
      <c r="A14" s="9">
        <v>40634</v>
      </c>
      <c r="B14" s="116">
        <v>376002.24255438999</v>
      </c>
      <c r="C14" s="116">
        <v>11882.294746399999</v>
      </c>
      <c r="D14" s="116">
        <v>751.63663782000003</v>
      </c>
      <c r="E14" s="116">
        <v>11130.658108580001</v>
      </c>
      <c r="F14" s="116">
        <v>8837.4666035499995</v>
      </c>
      <c r="G14" s="116">
        <v>7329.8091956500002</v>
      </c>
      <c r="H14" s="116">
        <v>1507.6574079</v>
      </c>
      <c r="I14" s="116">
        <v>284144.35360461997</v>
      </c>
      <c r="J14" s="116">
        <v>41887.74167625</v>
      </c>
      <c r="K14" s="116">
        <v>242256.61192837</v>
      </c>
      <c r="L14" s="116">
        <v>71138.12759982</v>
      </c>
      <c r="M14" s="116">
        <v>71129.000202340001</v>
      </c>
      <c r="N14" s="116">
        <v>9.1273974800000008</v>
      </c>
      <c r="O14" s="116">
        <v>21492.48393694</v>
      </c>
      <c r="P14" s="116">
        <v>3611.2816374399999</v>
      </c>
      <c r="Q14" s="116"/>
      <c r="R14" s="116"/>
      <c r="S14" s="116"/>
    </row>
    <row r="15" spans="1:19" hidden="1" outlineLevel="1">
      <c r="A15" s="9">
        <v>40664</v>
      </c>
      <c r="B15" s="116">
        <v>379073.89114311</v>
      </c>
      <c r="C15" s="116">
        <v>11391.493202690001</v>
      </c>
      <c r="D15" s="116">
        <v>559.92204990999994</v>
      </c>
      <c r="E15" s="116">
        <v>10831.571152779999</v>
      </c>
      <c r="F15" s="116">
        <v>8776.8550998699993</v>
      </c>
      <c r="G15" s="116">
        <v>7268.5763460400003</v>
      </c>
      <c r="H15" s="116">
        <v>1508.2787538299999</v>
      </c>
      <c r="I15" s="116">
        <v>287570.83107323997</v>
      </c>
      <c r="J15" s="116">
        <v>42619.40876885</v>
      </c>
      <c r="K15" s="116">
        <v>244951.42230439</v>
      </c>
      <c r="L15" s="116">
        <v>71334.71176731</v>
      </c>
      <c r="M15" s="116">
        <v>71322.292901249995</v>
      </c>
      <c r="N15" s="116">
        <v>12.418866060000001</v>
      </c>
      <c r="O15" s="116">
        <v>20250.640167099999</v>
      </c>
      <c r="P15" s="116">
        <v>3149.0320097200001</v>
      </c>
      <c r="Q15" s="116"/>
      <c r="R15" s="116"/>
      <c r="S15" s="116"/>
    </row>
    <row r="16" spans="1:19" hidden="1" outlineLevel="1">
      <c r="A16" s="9">
        <v>40695</v>
      </c>
      <c r="B16" s="116">
        <v>383503.90671751002</v>
      </c>
      <c r="C16" s="116">
        <v>11133.535916750001</v>
      </c>
      <c r="D16" s="116">
        <v>772.85619008000003</v>
      </c>
      <c r="E16" s="116">
        <v>10360.67972667</v>
      </c>
      <c r="F16" s="116">
        <v>8750.0245357299991</v>
      </c>
      <c r="G16" s="116">
        <v>7204.64968176</v>
      </c>
      <c r="H16" s="116">
        <v>1545.37485397</v>
      </c>
      <c r="I16" s="116">
        <v>292116.02585669997</v>
      </c>
      <c r="J16" s="116">
        <v>43316.23314918</v>
      </c>
      <c r="K16" s="116">
        <v>248799.79270752001</v>
      </c>
      <c r="L16" s="116">
        <v>71504.320408329993</v>
      </c>
      <c r="M16" s="116">
        <v>71480.340591960005</v>
      </c>
      <c r="N16" s="116">
        <v>23.979816370000002</v>
      </c>
      <c r="O16" s="116">
        <v>21796.090414980001</v>
      </c>
      <c r="P16" s="116">
        <v>3062.4925362200001</v>
      </c>
      <c r="Q16" s="116"/>
      <c r="R16" s="116"/>
      <c r="S16" s="116"/>
    </row>
    <row r="17" spans="1:19" hidden="1" outlineLevel="1">
      <c r="A17" s="9">
        <v>40725</v>
      </c>
      <c r="B17" s="116">
        <v>386974.62571121997</v>
      </c>
      <c r="C17" s="116">
        <v>11954.50544216</v>
      </c>
      <c r="D17" s="116">
        <v>550.92085808000002</v>
      </c>
      <c r="E17" s="116">
        <v>11403.584584079999</v>
      </c>
      <c r="F17" s="116">
        <v>8770.7289197800001</v>
      </c>
      <c r="G17" s="116">
        <v>7143.6069178099997</v>
      </c>
      <c r="H17" s="116">
        <v>1627.1220019699999</v>
      </c>
      <c r="I17" s="116">
        <v>294564.89692170999</v>
      </c>
      <c r="J17" s="116">
        <v>44159.711411150005</v>
      </c>
      <c r="K17" s="116">
        <v>250405.18551056</v>
      </c>
      <c r="L17" s="116">
        <v>71684.494427569996</v>
      </c>
      <c r="M17" s="116">
        <v>71669.460990039996</v>
      </c>
      <c r="N17" s="116">
        <v>15.03343753</v>
      </c>
      <c r="O17" s="116">
        <v>25626.864854830001</v>
      </c>
      <c r="P17" s="116">
        <v>1539.4000617199999</v>
      </c>
      <c r="Q17" s="116"/>
      <c r="R17" s="116"/>
      <c r="S17" s="116"/>
    </row>
    <row r="18" spans="1:19" hidden="1" outlineLevel="1">
      <c r="A18" s="9">
        <v>40756</v>
      </c>
      <c r="B18" s="116">
        <v>395779.23903503001</v>
      </c>
      <c r="C18" s="116">
        <v>11777.281148959999</v>
      </c>
      <c r="D18" s="116">
        <v>558.96859540999992</v>
      </c>
      <c r="E18" s="116">
        <v>11218.31255355</v>
      </c>
      <c r="F18" s="116">
        <v>8677.9003689599995</v>
      </c>
      <c r="G18" s="116">
        <v>7050.5456699899996</v>
      </c>
      <c r="H18" s="116">
        <v>1627.3546989700001</v>
      </c>
      <c r="I18" s="116">
        <v>303033.86695233005</v>
      </c>
      <c r="J18" s="116">
        <v>46172.769841449997</v>
      </c>
      <c r="K18" s="116">
        <v>256861.09711088001</v>
      </c>
      <c r="L18" s="116">
        <v>72290.190564780001</v>
      </c>
      <c r="M18" s="116">
        <v>72276.270934789994</v>
      </c>
      <c r="N18" s="116">
        <v>13.919629990000001</v>
      </c>
      <c r="O18" s="116">
        <v>24263.1510189</v>
      </c>
      <c r="P18" s="116">
        <v>2299.8297571899998</v>
      </c>
      <c r="Q18" s="116"/>
      <c r="R18" s="116"/>
      <c r="S18" s="116"/>
    </row>
    <row r="19" spans="1:19" hidden="1" outlineLevel="1">
      <c r="A19" s="9">
        <v>40787</v>
      </c>
      <c r="B19" s="116">
        <v>405468.59591285</v>
      </c>
      <c r="C19" s="116">
        <v>12637.166591039999</v>
      </c>
      <c r="D19" s="116">
        <v>918.92259874000001</v>
      </c>
      <c r="E19" s="116">
        <v>11718.2439923</v>
      </c>
      <c r="F19" s="116">
        <v>8699.3618926800009</v>
      </c>
      <c r="G19" s="116">
        <v>6985.4025245599996</v>
      </c>
      <c r="H19" s="116">
        <v>1713.9593681199999</v>
      </c>
      <c r="I19" s="116">
        <v>311949.94659837004</v>
      </c>
      <c r="J19" s="116">
        <v>46421.282788010001</v>
      </c>
      <c r="K19" s="116">
        <v>265528.66381036001</v>
      </c>
      <c r="L19" s="116">
        <v>72182.120830760003</v>
      </c>
      <c r="M19" s="116">
        <v>72159.223174480008</v>
      </c>
      <c r="N19" s="116">
        <v>22.89765628</v>
      </c>
      <c r="O19" s="116">
        <v>27783.773305980001</v>
      </c>
      <c r="P19" s="116">
        <v>1903.6712252300001</v>
      </c>
      <c r="Q19" s="116"/>
      <c r="R19" s="116"/>
      <c r="S19" s="116"/>
    </row>
    <row r="20" spans="1:19" hidden="1" outlineLevel="1">
      <c r="A20" s="9">
        <v>40817</v>
      </c>
      <c r="B20" s="116">
        <v>411709.35055855999</v>
      </c>
      <c r="C20" s="116">
        <v>12753.323028320001</v>
      </c>
      <c r="D20" s="116">
        <v>648.53649197999994</v>
      </c>
      <c r="E20" s="116">
        <v>12104.78653634</v>
      </c>
      <c r="F20" s="116">
        <v>8625.3104494599993</v>
      </c>
      <c r="G20" s="116">
        <v>6910.3656330900003</v>
      </c>
      <c r="H20" s="116">
        <v>1714.9448163699999</v>
      </c>
      <c r="I20" s="116">
        <v>317887.34339539002</v>
      </c>
      <c r="J20" s="116">
        <v>49886.980045949997</v>
      </c>
      <c r="K20" s="116">
        <v>268000.36334943998</v>
      </c>
      <c r="L20" s="116">
        <v>72443.37368538999</v>
      </c>
      <c r="M20" s="116">
        <v>72429.259591649999</v>
      </c>
      <c r="N20" s="116">
        <v>14.114093740000001</v>
      </c>
      <c r="O20" s="116">
        <v>26627.645075619999</v>
      </c>
      <c r="P20" s="116">
        <v>1983.9577140599999</v>
      </c>
      <c r="Q20" s="116"/>
      <c r="R20" s="116"/>
      <c r="S20" s="116"/>
    </row>
    <row r="21" spans="1:19" hidden="1" outlineLevel="1">
      <c r="A21" s="9">
        <v>40848</v>
      </c>
      <c r="B21" s="116">
        <v>411464.64202400995</v>
      </c>
      <c r="C21" s="116">
        <v>12428.893027800001</v>
      </c>
      <c r="D21" s="116">
        <v>681.51776523000001</v>
      </c>
      <c r="E21" s="116">
        <v>11747.37526257</v>
      </c>
      <c r="F21" s="116">
        <v>8494.8935246799992</v>
      </c>
      <c r="G21" s="116">
        <v>6846.6175107400004</v>
      </c>
      <c r="H21" s="116">
        <v>1648.27601394</v>
      </c>
      <c r="I21" s="116">
        <v>318515.00504374004</v>
      </c>
      <c r="J21" s="116">
        <v>49914.541489219999</v>
      </c>
      <c r="K21" s="116">
        <v>268600.46355451999</v>
      </c>
      <c r="L21" s="116">
        <v>72025.850427789992</v>
      </c>
      <c r="M21" s="116">
        <v>72011.960403520003</v>
      </c>
      <c r="N21" s="116">
        <v>13.89002427</v>
      </c>
      <c r="O21" s="116">
        <v>30869.192723199998</v>
      </c>
      <c r="P21" s="116">
        <v>2039.62284879</v>
      </c>
      <c r="Q21" s="116"/>
      <c r="R21" s="116"/>
      <c r="S21" s="116"/>
    </row>
    <row r="22" spans="1:19" hidden="1" outlineLevel="1">
      <c r="A22" s="9">
        <v>40878</v>
      </c>
      <c r="B22" s="116">
        <v>415192.40695741004</v>
      </c>
      <c r="C22" s="116">
        <v>13030.876828479999</v>
      </c>
      <c r="D22" s="116">
        <v>892.68633251000006</v>
      </c>
      <c r="E22" s="116">
        <v>12138.19049597</v>
      </c>
      <c r="F22" s="116">
        <v>8478.9086136099995</v>
      </c>
      <c r="G22" s="116">
        <v>6787.9809119600004</v>
      </c>
      <c r="H22" s="116">
        <v>1690.92770165</v>
      </c>
      <c r="I22" s="116">
        <v>320709.32780603005</v>
      </c>
      <c r="J22" s="116">
        <v>48028.48226692</v>
      </c>
      <c r="K22" s="116">
        <v>272680.84553910996</v>
      </c>
      <c r="L22" s="116">
        <v>72973.293709289996</v>
      </c>
      <c r="M22" s="116">
        <v>72958.603985059992</v>
      </c>
      <c r="N22" s="116">
        <v>14.689724229999999</v>
      </c>
      <c r="O22" s="116">
        <v>29606.133881639998</v>
      </c>
      <c r="P22" s="116">
        <v>1299.1737976699999</v>
      </c>
      <c r="Q22" s="116"/>
      <c r="R22" s="116"/>
      <c r="S22" s="116"/>
    </row>
    <row r="23" spans="1:19" hidden="1" outlineLevel="1">
      <c r="A23" s="9">
        <v>40909</v>
      </c>
      <c r="B23" s="116">
        <v>410915.86087067996</v>
      </c>
      <c r="C23" s="116">
        <v>13114.60380003</v>
      </c>
      <c r="D23" s="116">
        <v>654.13770502</v>
      </c>
      <c r="E23" s="116">
        <v>12460.466095010001</v>
      </c>
      <c r="F23" s="116">
        <v>8459.5465297999999</v>
      </c>
      <c r="G23" s="116">
        <v>6724.9070410699997</v>
      </c>
      <c r="H23" s="116">
        <v>1734.63948873</v>
      </c>
      <c r="I23" s="116">
        <v>316594.00578046998</v>
      </c>
      <c r="J23" s="116">
        <v>44780.23057634</v>
      </c>
      <c r="K23" s="116">
        <v>271813.77520412998</v>
      </c>
      <c r="L23" s="116">
        <v>72747.704760380002</v>
      </c>
      <c r="M23" s="116">
        <v>72733.813915370003</v>
      </c>
      <c r="N23" s="116">
        <v>13.89084501</v>
      </c>
      <c r="O23" s="116">
        <v>29921.0274173</v>
      </c>
      <c r="P23" s="116">
        <v>1318.5970589599999</v>
      </c>
      <c r="Q23" s="116"/>
      <c r="R23" s="116"/>
      <c r="S23" s="116"/>
    </row>
    <row r="24" spans="1:19" hidden="1" outlineLevel="1">
      <c r="A24" s="9">
        <v>40940</v>
      </c>
      <c r="B24" s="116">
        <v>412618.05641929997</v>
      </c>
      <c r="C24" s="116">
        <v>13219.29702688</v>
      </c>
      <c r="D24" s="116">
        <v>838.62858133999998</v>
      </c>
      <c r="E24" s="116">
        <v>12380.668445539999</v>
      </c>
      <c r="F24" s="116">
        <v>8358.8863068800001</v>
      </c>
      <c r="G24" s="116">
        <v>6658.6162532300004</v>
      </c>
      <c r="H24" s="116">
        <v>1700.2700536499999</v>
      </c>
      <c r="I24" s="116">
        <v>319082.07934985001</v>
      </c>
      <c r="J24" s="116">
        <v>45563.450869219996</v>
      </c>
      <c r="K24" s="116">
        <v>273518.62848063</v>
      </c>
      <c r="L24" s="116">
        <v>71957.793735689993</v>
      </c>
      <c r="M24" s="116">
        <v>71946.074012490004</v>
      </c>
      <c r="N24" s="116">
        <v>11.719723200000001</v>
      </c>
      <c r="O24" s="116">
        <v>29118.645850280001</v>
      </c>
      <c r="P24" s="116">
        <v>1332.98763639</v>
      </c>
      <c r="Q24" s="116"/>
      <c r="R24" s="116"/>
      <c r="S24" s="116"/>
    </row>
    <row r="25" spans="1:19" hidden="1" outlineLevel="1">
      <c r="A25" s="9">
        <v>40969</v>
      </c>
      <c r="B25" s="116">
        <v>413254.69182246004</v>
      </c>
      <c r="C25" s="116">
        <v>14063.3044008</v>
      </c>
      <c r="D25" s="116">
        <v>1011.29514448</v>
      </c>
      <c r="E25" s="116">
        <v>13052.00925632</v>
      </c>
      <c r="F25" s="116">
        <v>8367.3550267200008</v>
      </c>
      <c r="G25" s="116">
        <v>6600.3041307599997</v>
      </c>
      <c r="H25" s="116">
        <v>1767.0508959599999</v>
      </c>
      <c r="I25" s="116">
        <v>319247.17235009995</v>
      </c>
      <c r="J25" s="116">
        <v>45782.994702849996</v>
      </c>
      <c r="K25" s="116">
        <v>273464.17764725001</v>
      </c>
      <c r="L25" s="116">
        <v>71576.860044839996</v>
      </c>
      <c r="M25" s="116">
        <v>71564.599168400004</v>
      </c>
      <c r="N25" s="116">
        <v>12.260876440000001</v>
      </c>
      <c r="O25" s="116">
        <v>31473.803936280001</v>
      </c>
      <c r="P25" s="116">
        <v>1512.1122547999998</v>
      </c>
      <c r="Q25" s="116"/>
      <c r="R25" s="116"/>
      <c r="S25" s="116"/>
    </row>
    <row r="26" spans="1:19" hidden="1" outlineLevel="1">
      <c r="A26" s="9">
        <v>41000</v>
      </c>
      <c r="B26" s="116">
        <v>416407.00473131001</v>
      </c>
      <c r="C26" s="116">
        <v>14440.24019701</v>
      </c>
      <c r="D26" s="116">
        <v>1259.7944645600001</v>
      </c>
      <c r="E26" s="116">
        <v>13180.44573245</v>
      </c>
      <c r="F26" s="116">
        <v>8365.3729706899994</v>
      </c>
      <c r="G26" s="116">
        <v>6598.4041808900001</v>
      </c>
      <c r="H26" s="116">
        <v>1766.9687898</v>
      </c>
      <c r="I26" s="116">
        <v>322478.60219215002</v>
      </c>
      <c r="J26" s="116">
        <v>44441.777721389997</v>
      </c>
      <c r="K26" s="116">
        <v>278036.82447076001</v>
      </c>
      <c r="L26" s="116">
        <v>71122.789371459992</v>
      </c>
      <c r="M26" s="116">
        <v>71110.838715510006</v>
      </c>
      <c r="N26" s="116">
        <v>11.95065595</v>
      </c>
      <c r="O26" s="116">
        <v>29859.928981460002</v>
      </c>
      <c r="P26" s="116">
        <v>1396.6918065</v>
      </c>
      <c r="Q26" s="116"/>
      <c r="R26" s="116"/>
      <c r="S26" s="116"/>
    </row>
    <row r="27" spans="1:19" hidden="1" outlineLevel="1">
      <c r="A27" s="9">
        <v>41030</v>
      </c>
      <c r="B27" s="116">
        <v>413694.68506868003</v>
      </c>
      <c r="C27" s="116">
        <v>14341.575986</v>
      </c>
      <c r="D27" s="116">
        <v>1176.43574173</v>
      </c>
      <c r="E27" s="116">
        <v>13165.14024427</v>
      </c>
      <c r="F27" s="116">
        <v>8367.1229165099994</v>
      </c>
      <c r="G27" s="116">
        <v>6599.99932919</v>
      </c>
      <c r="H27" s="116">
        <v>1767.1235873200001</v>
      </c>
      <c r="I27" s="116">
        <v>320341.72411321005</v>
      </c>
      <c r="J27" s="116">
        <v>45848.04182921</v>
      </c>
      <c r="K27" s="116">
        <v>274493.68228399998</v>
      </c>
      <c r="L27" s="116">
        <v>70644.26205296001</v>
      </c>
      <c r="M27" s="116">
        <v>70631.77668404</v>
      </c>
      <c r="N27" s="116">
        <v>12.485368920000001</v>
      </c>
      <c r="O27" s="116">
        <v>28791.757087819999</v>
      </c>
      <c r="P27" s="116">
        <v>1277.48285263</v>
      </c>
      <c r="Q27" s="116"/>
      <c r="R27" s="116"/>
      <c r="S27" s="116"/>
    </row>
    <row r="28" spans="1:19" hidden="1" outlineLevel="1">
      <c r="A28" s="9">
        <v>41061</v>
      </c>
      <c r="B28" s="116">
        <v>413856.68827321002</v>
      </c>
      <c r="C28" s="116">
        <v>14372.504788529999</v>
      </c>
      <c r="D28" s="116">
        <v>842.07045971000002</v>
      </c>
      <c r="E28" s="116">
        <v>13530.43432882</v>
      </c>
      <c r="F28" s="116">
        <v>8383.8651228300005</v>
      </c>
      <c r="G28" s="116">
        <v>6618.1002285699997</v>
      </c>
      <c r="H28" s="116">
        <v>1765.7648942599999</v>
      </c>
      <c r="I28" s="116">
        <v>321497.25391177996</v>
      </c>
      <c r="J28" s="116">
        <v>45985.012297280002</v>
      </c>
      <c r="K28" s="116">
        <v>275512.2416145</v>
      </c>
      <c r="L28" s="116">
        <v>69603.06445007</v>
      </c>
      <c r="M28" s="116">
        <v>69590.252675060008</v>
      </c>
      <c r="N28" s="116">
        <v>12.81177501</v>
      </c>
      <c r="O28" s="116">
        <v>32721.620653530001</v>
      </c>
      <c r="P28" s="116">
        <v>1258.5623336200001</v>
      </c>
      <c r="Q28" s="116"/>
      <c r="R28" s="116"/>
      <c r="S28" s="116"/>
    </row>
    <row r="29" spans="1:19" hidden="1" outlineLevel="1">
      <c r="A29" s="9">
        <v>41091</v>
      </c>
      <c r="B29" s="116">
        <v>409760.05029991997</v>
      </c>
      <c r="C29" s="116">
        <v>13936.660837990001</v>
      </c>
      <c r="D29" s="116">
        <v>617.55451922999998</v>
      </c>
      <c r="E29" s="116">
        <v>13319.106318760001</v>
      </c>
      <c r="F29" s="116">
        <v>7604.8824437599997</v>
      </c>
      <c r="G29" s="116">
        <v>6599.2306667900002</v>
      </c>
      <c r="H29" s="116">
        <v>1005.65177697</v>
      </c>
      <c r="I29" s="116">
        <v>318088.17080793</v>
      </c>
      <c r="J29" s="116">
        <v>45758.455431560003</v>
      </c>
      <c r="K29" s="116">
        <v>272329.71537636995</v>
      </c>
      <c r="L29" s="116">
        <v>70130.336210239999</v>
      </c>
      <c r="M29" s="116">
        <v>70117.293382949996</v>
      </c>
      <c r="N29" s="116">
        <v>13.04282729</v>
      </c>
      <c r="O29" s="116">
        <v>35179.23562308</v>
      </c>
      <c r="P29" s="116">
        <v>1209.93246101</v>
      </c>
      <c r="Q29" s="116"/>
      <c r="R29" s="116"/>
      <c r="S29" s="116"/>
    </row>
    <row r="30" spans="1:19" hidden="1" outlineLevel="1">
      <c r="A30" s="9">
        <v>41122</v>
      </c>
      <c r="B30" s="116">
        <v>412207.09662058996</v>
      </c>
      <c r="C30" s="116">
        <v>13706.51212893</v>
      </c>
      <c r="D30" s="116">
        <v>559.52141431999996</v>
      </c>
      <c r="E30" s="116">
        <v>13146.990714609999</v>
      </c>
      <c r="F30" s="116">
        <v>7604.3819863500003</v>
      </c>
      <c r="G30" s="116">
        <v>6599.4777195099996</v>
      </c>
      <c r="H30" s="116">
        <v>1004.90426684</v>
      </c>
      <c r="I30" s="116">
        <v>320578.20099333004</v>
      </c>
      <c r="J30" s="116">
        <v>46076.519545709998</v>
      </c>
      <c r="K30" s="116">
        <v>274501.68144761998</v>
      </c>
      <c r="L30" s="116">
        <v>70318.001511979994</v>
      </c>
      <c r="M30" s="116">
        <v>70304.595309870012</v>
      </c>
      <c r="N30" s="116">
        <v>13.406202110000001</v>
      </c>
      <c r="O30" s="116">
        <v>23966.031140030002</v>
      </c>
      <c r="P30" s="116">
        <v>1259.33440735</v>
      </c>
      <c r="Q30" s="116"/>
      <c r="R30" s="116"/>
      <c r="S30" s="116"/>
    </row>
    <row r="31" spans="1:19" hidden="1" outlineLevel="1">
      <c r="A31" s="9">
        <v>41153</v>
      </c>
      <c r="B31" s="116">
        <v>416618.59230513003</v>
      </c>
      <c r="C31" s="116">
        <v>14269.48217342</v>
      </c>
      <c r="D31" s="116">
        <v>772.75565226000003</v>
      </c>
      <c r="E31" s="116">
        <v>13496.726521159999</v>
      </c>
      <c r="F31" s="116">
        <v>7552.33893893</v>
      </c>
      <c r="G31" s="116">
        <v>6547.95430364</v>
      </c>
      <c r="H31" s="116">
        <v>1004.38463529</v>
      </c>
      <c r="I31" s="116">
        <v>323835.35958365997</v>
      </c>
      <c r="J31" s="116">
        <v>45701.838611779996</v>
      </c>
      <c r="K31" s="116">
        <v>278133.52097188</v>
      </c>
      <c r="L31" s="116">
        <v>70961.411609119998</v>
      </c>
      <c r="M31" s="116">
        <v>70947.402560489994</v>
      </c>
      <c r="N31" s="116">
        <v>14.009048630000001</v>
      </c>
      <c r="O31" s="116">
        <v>20741.005916179998</v>
      </c>
      <c r="P31" s="116">
        <v>1142.79513535</v>
      </c>
      <c r="Q31" s="116"/>
      <c r="R31" s="116"/>
      <c r="S31" s="116"/>
    </row>
    <row r="32" spans="1:19" hidden="1" outlineLevel="1">
      <c r="A32" s="9">
        <v>41183</v>
      </c>
      <c r="B32" s="116">
        <v>419569.05800078</v>
      </c>
      <c r="C32" s="116">
        <v>13227.997580589999</v>
      </c>
      <c r="D32" s="116">
        <v>500.76395226</v>
      </c>
      <c r="E32" s="116">
        <v>12727.233628330001</v>
      </c>
      <c r="F32" s="116">
        <v>7553.7733374199997</v>
      </c>
      <c r="G32" s="116">
        <v>6549.2986455800001</v>
      </c>
      <c r="H32" s="116">
        <v>1004.47469184</v>
      </c>
      <c r="I32" s="116">
        <v>326664.38279596996</v>
      </c>
      <c r="J32" s="116">
        <v>45437.648330550001</v>
      </c>
      <c r="K32" s="116">
        <v>281226.73446541996</v>
      </c>
      <c r="L32" s="116">
        <v>72122.904286799996</v>
      </c>
      <c r="M32" s="116">
        <v>72110.331718069996</v>
      </c>
      <c r="N32" s="116">
        <v>12.57256873</v>
      </c>
      <c r="O32" s="116">
        <v>19740.392406219999</v>
      </c>
      <c r="P32" s="116">
        <v>1274.8309207499999</v>
      </c>
      <c r="Q32" s="116"/>
      <c r="R32" s="116"/>
      <c r="S32" s="116"/>
    </row>
    <row r="33" spans="1:19" hidden="1" outlineLevel="1">
      <c r="A33" s="9">
        <v>41214</v>
      </c>
      <c r="B33" s="116">
        <v>425010.75064068002</v>
      </c>
      <c r="C33" s="116">
        <v>13365.172690880001</v>
      </c>
      <c r="D33" s="116">
        <v>504.05941266999997</v>
      </c>
      <c r="E33" s="116">
        <v>12861.113278210001</v>
      </c>
      <c r="F33" s="116">
        <v>7551.4529345399997</v>
      </c>
      <c r="G33" s="116">
        <v>6547.9017689599996</v>
      </c>
      <c r="H33" s="116">
        <v>1003.55116558</v>
      </c>
      <c r="I33" s="116">
        <v>331910.27392223</v>
      </c>
      <c r="J33" s="116">
        <v>45468.246738910006</v>
      </c>
      <c r="K33" s="116">
        <v>286442.02718332002</v>
      </c>
      <c r="L33" s="116">
        <v>72183.851093029996</v>
      </c>
      <c r="M33" s="116">
        <v>72169.437466849995</v>
      </c>
      <c r="N33" s="116">
        <v>14.413626180000001</v>
      </c>
      <c r="O33" s="116">
        <v>17639.431583739999</v>
      </c>
      <c r="P33" s="116">
        <v>1326.21331467</v>
      </c>
      <c r="Q33" s="116"/>
      <c r="R33" s="116"/>
      <c r="S33" s="116"/>
    </row>
    <row r="34" spans="1:19" hidden="1" outlineLevel="1">
      <c r="A34" s="9">
        <v>41244</v>
      </c>
      <c r="B34" s="116">
        <v>419204.03584859002</v>
      </c>
      <c r="C34" s="116">
        <v>12526.01747531</v>
      </c>
      <c r="D34" s="116">
        <v>477.35123371999998</v>
      </c>
      <c r="E34" s="116">
        <v>12048.666241589999</v>
      </c>
      <c r="F34" s="116">
        <v>5608.9585863399998</v>
      </c>
      <c r="G34" s="116">
        <v>4613.99468978</v>
      </c>
      <c r="H34" s="116">
        <v>994.96389655999997</v>
      </c>
      <c r="I34" s="116">
        <v>328855.11712072999</v>
      </c>
      <c r="J34" s="116">
        <v>45807.6377813</v>
      </c>
      <c r="K34" s="116">
        <v>283047.47933943005</v>
      </c>
      <c r="L34" s="116">
        <v>72213.942666210001</v>
      </c>
      <c r="M34" s="116">
        <v>72199.472048700001</v>
      </c>
      <c r="N34" s="116">
        <v>14.470617509999999</v>
      </c>
      <c r="O34" s="116">
        <v>20425.76657987</v>
      </c>
      <c r="P34" s="116">
        <v>1275.0824550499999</v>
      </c>
      <c r="Q34" s="116"/>
      <c r="R34" s="116"/>
      <c r="S34" s="116"/>
    </row>
    <row r="35" spans="1:19" hidden="1" outlineLevel="1">
      <c r="A35" s="9">
        <v>41275</v>
      </c>
      <c r="B35" s="116">
        <v>420868.32472412998</v>
      </c>
      <c r="C35" s="116">
        <v>12147.51034128</v>
      </c>
      <c r="D35" s="116">
        <v>441.68067136000002</v>
      </c>
      <c r="E35" s="116">
        <v>11705.82966992</v>
      </c>
      <c r="F35" s="116">
        <v>5387.9152771099998</v>
      </c>
      <c r="G35" s="116">
        <v>4613.8800307799993</v>
      </c>
      <c r="H35" s="116">
        <v>774.03524632999995</v>
      </c>
      <c r="I35" s="116">
        <v>329967.18393104</v>
      </c>
      <c r="J35" s="116">
        <v>44776.79134733</v>
      </c>
      <c r="K35" s="116">
        <v>285190.39258370997</v>
      </c>
      <c r="L35" s="116">
        <v>73365.715174700003</v>
      </c>
      <c r="M35" s="116">
        <v>73352.828428420005</v>
      </c>
      <c r="N35" s="116">
        <v>12.886746280000001</v>
      </c>
      <c r="O35" s="116">
        <v>12869.666891080002</v>
      </c>
      <c r="P35" s="116">
        <v>1281.90053588</v>
      </c>
      <c r="Q35" s="116"/>
      <c r="R35" s="116"/>
      <c r="S35" s="116"/>
    </row>
    <row r="36" spans="1:19" hidden="1" outlineLevel="1">
      <c r="A36" s="9">
        <v>41306</v>
      </c>
      <c r="B36" s="116">
        <v>426959.28323375998</v>
      </c>
      <c r="C36" s="116">
        <v>12257.00540769</v>
      </c>
      <c r="D36" s="116">
        <v>448.81470186000001</v>
      </c>
      <c r="E36" s="116">
        <v>11808.19070583</v>
      </c>
      <c r="F36" s="116">
        <v>5371.5965102299997</v>
      </c>
      <c r="G36" s="116">
        <v>4611.2623541900002</v>
      </c>
      <c r="H36" s="116">
        <v>760.33415604000004</v>
      </c>
      <c r="I36" s="116">
        <v>335616.79737714003</v>
      </c>
      <c r="J36" s="116">
        <v>44233.970054519996</v>
      </c>
      <c r="K36" s="116">
        <v>291382.82732262003</v>
      </c>
      <c r="L36" s="116">
        <v>73713.883938700004</v>
      </c>
      <c r="M36" s="116">
        <v>73711.730724830006</v>
      </c>
      <c r="N36" s="116">
        <v>2.1532138700000001</v>
      </c>
      <c r="O36" s="116">
        <v>12758.00011655</v>
      </c>
      <c r="P36" s="116">
        <v>1501.3092260999999</v>
      </c>
      <c r="Q36" s="116"/>
      <c r="R36" s="116"/>
      <c r="S36" s="116"/>
    </row>
    <row r="37" spans="1:19" hidden="1" outlineLevel="1">
      <c r="A37" s="9">
        <v>41334</v>
      </c>
      <c r="B37" s="116">
        <v>428265.33528031997</v>
      </c>
      <c r="C37" s="116">
        <v>13157.433820780001</v>
      </c>
      <c r="D37" s="116">
        <v>471.13159199</v>
      </c>
      <c r="E37" s="116">
        <v>12686.302228789998</v>
      </c>
      <c r="F37" s="116">
        <v>5375.1560184099999</v>
      </c>
      <c r="G37" s="116">
        <v>4613.8772551599995</v>
      </c>
      <c r="H37" s="116">
        <v>761.27876325</v>
      </c>
      <c r="I37" s="116">
        <v>335575.23038177</v>
      </c>
      <c r="J37" s="116">
        <v>42866.316477729997</v>
      </c>
      <c r="K37" s="116">
        <v>292708.91390404</v>
      </c>
      <c r="L37" s="116">
        <v>74157.515059359997</v>
      </c>
      <c r="M37" s="116">
        <v>74154.060918760006</v>
      </c>
      <c r="N37" s="116">
        <v>3.4541406000000001</v>
      </c>
      <c r="O37" s="116">
        <v>12636.18405983</v>
      </c>
      <c r="P37" s="116">
        <v>1215.3581494699999</v>
      </c>
      <c r="Q37" s="116"/>
      <c r="R37" s="116"/>
      <c r="S37" s="116"/>
    </row>
    <row r="38" spans="1:19" hidden="1" outlineLevel="1">
      <c r="A38" s="9">
        <v>41365</v>
      </c>
      <c r="B38" s="116">
        <v>430656.97505397</v>
      </c>
      <c r="C38" s="116">
        <v>12045.17569213</v>
      </c>
      <c r="D38" s="116">
        <v>469.51488560999996</v>
      </c>
      <c r="E38" s="116">
        <v>11575.66080652</v>
      </c>
      <c r="F38" s="116">
        <v>5378.9154959899997</v>
      </c>
      <c r="G38" s="116">
        <v>4618.0143874900004</v>
      </c>
      <c r="H38" s="116">
        <v>760.90110849999996</v>
      </c>
      <c r="I38" s="116">
        <v>338233.58710846002</v>
      </c>
      <c r="J38" s="116">
        <v>43821.196227830005</v>
      </c>
      <c r="K38" s="116">
        <v>294412.39088063</v>
      </c>
      <c r="L38" s="116">
        <v>74999.296757389995</v>
      </c>
      <c r="M38" s="116">
        <v>74995.223134600004</v>
      </c>
      <c r="N38" s="116">
        <v>4.0736227899999999</v>
      </c>
      <c r="O38" s="116">
        <v>13330.21587469</v>
      </c>
      <c r="P38" s="116">
        <v>1197.5447540700002</v>
      </c>
      <c r="Q38" s="116"/>
      <c r="R38" s="116"/>
      <c r="S38" s="116"/>
    </row>
    <row r="39" spans="1:19" hidden="1" outlineLevel="1">
      <c r="A39" s="9">
        <v>41395</v>
      </c>
      <c r="B39" s="116">
        <v>431050.13942988997</v>
      </c>
      <c r="C39" s="116">
        <v>12009.666036910001</v>
      </c>
      <c r="D39" s="116">
        <v>477.61921351999996</v>
      </c>
      <c r="E39" s="116">
        <v>11532.046823390001</v>
      </c>
      <c r="F39" s="116">
        <v>5376.2097733399996</v>
      </c>
      <c r="G39" s="116">
        <v>4614.91402733</v>
      </c>
      <c r="H39" s="116">
        <v>761.29574601000002</v>
      </c>
      <c r="I39" s="116">
        <v>337683.54312823998</v>
      </c>
      <c r="J39" s="116">
        <v>43766.993128170005</v>
      </c>
      <c r="K39" s="116">
        <v>293916.55000006995</v>
      </c>
      <c r="L39" s="116">
        <v>75980.720491400003</v>
      </c>
      <c r="M39" s="116">
        <v>75978.070135059999</v>
      </c>
      <c r="N39" s="116">
        <v>2.6503563399999996</v>
      </c>
      <c r="O39" s="116">
        <v>12845.294572660001</v>
      </c>
      <c r="P39" s="116">
        <v>1176.02991049</v>
      </c>
      <c r="Q39" s="116"/>
      <c r="R39" s="116"/>
      <c r="S39" s="116"/>
    </row>
    <row r="40" spans="1:19" hidden="1" outlineLevel="1">
      <c r="A40" s="9">
        <v>41426</v>
      </c>
      <c r="B40" s="116">
        <v>434906.97582304</v>
      </c>
      <c r="C40" s="116">
        <v>12944.502856900001</v>
      </c>
      <c r="D40" s="116">
        <v>595.92698731999997</v>
      </c>
      <c r="E40" s="116">
        <v>12348.57586958</v>
      </c>
      <c r="F40" s="116">
        <v>5375.75756267</v>
      </c>
      <c r="G40" s="116">
        <v>4614.6536830100003</v>
      </c>
      <c r="H40" s="116">
        <v>761.10387965999996</v>
      </c>
      <c r="I40" s="116">
        <v>339927.60558832</v>
      </c>
      <c r="J40" s="116">
        <v>42554.288065979999</v>
      </c>
      <c r="K40" s="116">
        <v>297373.31752233999</v>
      </c>
      <c r="L40" s="116">
        <v>76659.109815150005</v>
      </c>
      <c r="M40" s="116">
        <v>76654.916049460007</v>
      </c>
      <c r="N40" s="116">
        <v>4.1937656899999993</v>
      </c>
      <c r="O40" s="116">
        <v>13428.82355082</v>
      </c>
      <c r="P40" s="116">
        <v>1198.0134456199999</v>
      </c>
      <c r="Q40" s="116"/>
      <c r="R40" s="116"/>
      <c r="S40" s="116"/>
    </row>
    <row r="41" spans="1:19" hidden="1" outlineLevel="1">
      <c r="A41" s="9">
        <v>41456</v>
      </c>
      <c r="B41" s="116">
        <v>439432.13311535999</v>
      </c>
      <c r="C41" s="116">
        <v>12262.435981839999</v>
      </c>
      <c r="D41" s="116">
        <v>521.39632810000001</v>
      </c>
      <c r="E41" s="116">
        <v>11741.039653740001</v>
      </c>
      <c r="F41" s="116">
        <v>5376.2458380400003</v>
      </c>
      <c r="G41" s="116">
        <v>4614.7871272800003</v>
      </c>
      <c r="H41" s="116">
        <v>761.45871076000003</v>
      </c>
      <c r="I41" s="116">
        <v>344572.83165267995</v>
      </c>
      <c r="J41" s="116">
        <v>42070.337927320004</v>
      </c>
      <c r="K41" s="116">
        <v>302502.49372536002</v>
      </c>
      <c r="L41" s="116">
        <v>77220.619642799997</v>
      </c>
      <c r="M41" s="116">
        <v>77191.208007239999</v>
      </c>
      <c r="N41" s="116">
        <v>29.411635560000001</v>
      </c>
      <c r="O41" s="116">
        <v>15063.486035579999</v>
      </c>
      <c r="P41" s="116">
        <v>970.24219642000003</v>
      </c>
      <c r="Q41" s="116"/>
      <c r="R41" s="116"/>
      <c r="S41" s="116"/>
    </row>
    <row r="42" spans="1:19" hidden="1" outlineLevel="1">
      <c r="A42" s="9">
        <v>41487</v>
      </c>
      <c r="B42" s="116">
        <v>445242.01476843003</v>
      </c>
      <c r="C42" s="116">
        <v>12144.867317800001</v>
      </c>
      <c r="D42" s="116">
        <v>564.28306377000001</v>
      </c>
      <c r="E42" s="116">
        <v>11580.58425403</v>
      </c>
      <c r="F42" s="116">
        <v>5378.5069682399999</v>
      </c>
      <c r="G42" s="116">
        <v>4617.0482592300004</v>
      </c>
      <c r="H42" s="116">
        <v>761.45870901000001</v>
      </c>
      <c r="I42" s="116">
        <v>349448.79810812999</v>
      </c>
      <c r="J42" s="116">
        <v>42188.701442379999</v>
      </c>
      <c r="K42" s="116">
        <v>307260.09666575002</v>
      </c>
      <c r="L42" s="116">
        <v>78269.842374259999</v>
      </c>
      <c r="M42" s="116">
        <v>78236.283109659998</v>
      </c>
      <c r="N42" s="116">
        <v>33.559264599999999</v>
      </c>
      <c r="O42" s="116">
        <v>12475.605209720001</v>
      </c>
      <c r="P42" s="116">
        <v>869.18356241999993</v>
      </c>
      <c r="Q42" s="116"/>
      <c r="R42" s="116"/>
      <c r="S42" s="116"/>
    </row>
    <row r="43" spans="1:19" hidden="1" outlineLevel="1">
      <c r="A43" s="9">
        <v>41518</v>
      </c>
      <c r="B43" s="116">
        <v>456711.90681925003</v>
      </c>
      <c r="C43" s="116">
        <v>13164.856155900001</v>
      </c>
      <c r="D43" s="116">
        <v>561.05008318</v>
      </c>
      <c r="E43" s="116">
        <v>12603.806072719999</v>
      </c>
      <c r="F43" s="116">
        <v>5175.4158835300004</v>
      </c>
      <c r="G43" s="116">
        <v>4414.3120038100005</v>
      </c>
      <c r="H43" s="116">
        <v>761.10387972000001</v>
      </c>
      <c r="I43" s="116">
        <v>358773.85397397995</v>
      </c>
      <c r="J43" s="116">
        <v>43795.320757139998</v>
      </c>
      <c r="K43" s="116">
        <v>314978.53321684001</v>
      </c>
      <c r="L43" s="116">
        <v>79597.780805839997</v>
      </c>
      <c r="M43" s="116">
        <v>79562.788540710011</v>
      </c>
      <c r="N43" s="116">
        <v>34.99226513</v>
      </c>
      <c r="O43" s="116">
        <v>15301.20747428</v>
      </c>
      <c r="P43" s="116">
        <v>859.29781459999992</v>
      </c>
      <c r="Q43" s="116"/>
      <c r="R43" s="116"/>
      <c r="S43" s="116"/>
    </row>
    <row r="44" spans="1:19" hidden="1" outlineLevel="1">
      <c r="A44" s="9">
        <v>41548</v>
      </c>
      <c r="B44" s="116">
        <v>461815.19298234</v>
      </c>
      <c r="C44" s="116">
        <v>13165.690514150001</v>
      </c>
      <c r="D44" s="116">
        <v>545.73324928</v>
      </c>
      <c r="E44" s="116">
        <v>12619.95726487</v>
      </c>
      <c r="F44" s="116">
        <v>4813.3493589499994</v>
      </c>
      <c r="G44" s="116">
        <v>4051.8906499099999</v>
      </c>
      <c r="H44" s="116">
        <v>761.45870904000003</v>
      </c>
      <c r="I44" s="116">
        <v>363619.13626850001</v>
      </c>
      <c r="J44" s="116">
        <v>43263.126018149997</v>
      </c>
      <c r="K44" s="116">
        <v>320356.01025034999</v>
      </c>
      <c r="L44" s="116">
        <v>80217.016840740005</v>
      </c>
      <c r="M44" s="116">
        <v>80183.640339059988</v>
      </c>
      <c r="N44" s="116">
        <v>33.376501679999997</v>
      </c>
      <c r="O44" s="116">
        <v>14299.88932575</v>
      </c>
      <c r="P44" s="116">
        <v>1072.6262261899999</v>
      </c>
      <c r="Q44" s="116"/>
      <c r="R44" s="116"/>
      <c r="S44" s="116"/>
    </row>
    <row r="45" spans="1:19" hidden="1" outlineLevel="1">
      <c r="A45" s="9">
        <v>41579</v>
      </c>
      <c r="B45" s="116">
        <v>475299.83221286</v>
      </c>
      <c r="C45" s="116">
        <v>14274.78093237</v>
      </c>
      <c r="D45" s="116">
        <v>573.08845837000001</v>
      </c>
      <c r="E45" s="116">
        <v>13701.692473999999</v>
      </c>
      <c r="F45" s="116">
        <v>5475.0368445000004</v>
      </c>
      <c r="G45" s="116">
        <v>4700.2600672099998</v>
      </c>
      <c r="H45" s="116">
        <v>774.77677729000004</v>
      </c>
      <c r="I45" s="116">
        <v>374292.21166616998</v>
      </c>
      <c r="J45" s="116">
        <v>44900.853707570001</v>
      </c>
      <c r="K45" s="116">
        <v>329391.35795859998</v>
      </c>
      <c r="L45" s="116">
        <v>81257.802769820002</v>
      </c>
      <c r="M45" s="116">
        <v>81223.790194700006</v>
      </c>
      <c r="N45" s="116">
        <v>34.012575120000001</v>
      </c>
      <c r="O45" s="116">
        <v>14634.237542749999</v>
      </c>
      <c r="P45" s="116">
        <v>1085.4633035699999</v>
      </c>
      <c r="Q45" s="116"/>
      <c r="R45" s="116"/>
      <c r="S45" s="116"/>
    </row>
    <row r="46" spans="1:19" hidden="1" outlineLevel="1">
      <c r="A46" s="9">
        <v>41609</v>
      </c>
      <c r="B46" s="116">
        <v>484315.01813982998</v>
      </c>
      <c r="C46" s="116">
        <v>13891.648376849998</v>
      </c>
      <c r="D46" s="116">
        <v>410.84823657000004</v>
      </c>
      <c r="E46" s="116">
        <v>13480.80014028</v>
      </c>
      <c r="F46" s="116">
        <v>5769.7215997699996</v>
      </c>
      <c r="G46" s="116">
        <v>4982.6058976100003</v>
      </c>
      <c r="H46" s="116">
        <v>787.11570215999996</v>
      </c>
      <c r="I46" s="116">
        <v>382094.12052897998</v>
      </c>
      <c r="J46" s="116">
        <v>38788.270731849996</v>
      </c>
      <c r="K46" s="116">
        <v>343305.84979712998</v>
      </c>
      <c r="L46" s="116">
        <v>82559.527634230006</v>
      </c>
      <c r="M46" s="116">
        <v>82525.423755189986</v>
      </c>
      <c r="N46" s="116">
        <v>34.103879039999995</v>
      </c>
      <c r="O46" s="116">
        <v>14448.06442128</v>
      </c>
      <c r="P46" s="116">
        <v>895.13010431999999</v>
      </c>
      <c r="Q46" s="116"/>
      <c r="R46" s="116"/>
      <c r="S46" s="116"/>
    </row>
    <row r="47" spans="1:19" hidden="1" outlineLevel="1">
      <c r="A47" s="9">
        <v>41640</v>
      </c>
      <c r="B47" s="116">
        <v>484432.03205733001</v>
      </c>
      <c r="C47" s="116">
        <v>15576.228221339999</v>
      </c>
      <c r="D47" s="116">
        <v>367.05705386</v>
      </c>
      <c r="E47" s="116">
        <v>15209.171167479999</v>
      </c>
      <c r="F47" s="116">
        <v>5546.2138976099995</v>
      </c>
      <c r="G47" s="116">
        <v>4865.64306528</v>
      </c>
      <c r="H47" s="116">
        <v>680.57083233000003</v>
      </c>
      <c r="I47" s="116">
        <v>382306.67423444003</v>
      </c>
      <c r="J47" s="116">
        <v>38806.996706619997</v>
      </c>
      <c r="K47" s="116">
        <v>343499.67752781999</v>
      </c>
      <c r="L47" s="116">
        <v>81002.915703940002</v>
      </c>
      <c r="M47" s="116">
        <v>80968.213572370005</v>
      </c>
      <c r="N47" s="116">
        <v>34.702131569999999</v>
      </c>
      <c r="O47" s="116">
        <v>17962.882322990001</v>
      </c>
      <c r="P47" s="116">
        <v>856.24051818999999</v>
      </c>
      <c r="Q47" s="116"/>
      <c r="R47" s="116"/>
      <c r="S47" s="116"/>
    </row>
    <row r="48" spans="1:19" hidden="1" outlineLevel="1">
      <c r="A48" s="9">
        <v>41671</v>
      </c>
      <c r="B48" s="116">
        <v>520350.61279669002</v>
      </c>
      <c r="C48" s="116">
        <v>16396.531268930001</v>
      </c>
      <c r="D48" s="116">
        <v>379.29291596000002</v>
      </c>
      <c r="E48" s="116">
        <v>16017.23835297</v>
      </c>
      <c r="F48" s="116">
        <v>5450.0960239799997</v>
      </c>
      <c r="G48" s="116">
        <v>4791.2570769399999</v>
      </c>
      <c r="H48" s="116">
        <v>658.83894703999999</v>
      </c>
      <c r="I48" s="116">
        <v>411770.29477357998</v>
      </c>
      <c r="J48" s="116">
        <v>41223.83039155</v>
      </c>
      <c r="K48" s="116">
        <v>370546.46438203001</v>
      </c>
      <c r="L48" s="116">
        <v>86733.690730200004</v>
      </c>
      <c r="M48" s="116">
        <v>86698.356238640001</v>
      </c>
      <c r="N48" s="116">
        <v>35.334491559999996</v>
      </c>
      <c r="O48" s="116">
        <v>15805.82982712</v>
      </c>
      <c r="P48" s="116">
        <v>1020.0312937</v>
      </c>
      <c r="Q48" s="116"/>
      <c r="R48" s="116"/>
      <c r="S48" s="116"/>
    </row>
    <row r="49" spans="1:19" hidden="1" outlineLevel="1">
      <c r="A49" s="9">
        <v>41699</v>
      </c>
      <c r="B49" s="116">
        <v>536206.01519418997</v>
      </c>
      <c r="C49" s="116">
        <v>15983.425098720001</v>
      </c>
      <c r="D49" s="116">
        <v>450.98820989000001</v>
      </c>
      <c r="E49" s="116">
        <v>15532.43688883</v>
      </c>
      <c r="F49" s="116">
        <v>5341.1226316100001</v>
      </c>
      <c r="G49" s="116">
        <v>4716.7852924899998</v>
      </c>
      <c r="H49" s="116">
        <v>624.33733912000002</v>
      </c>
      <c r="I49" s="116">
        <v>426521.55298034003</v>
      </c>
      <c r="J49" s="116">
        <v>41652.171270590006</v>
      </c>
      <c r="K49" s="116">
        <v>384869.38170974999</v>
      </c>
      <c r="L49" s="116">
        <v>88359.914483519999</v>
      </c>
      <c r="M49" s="116">
        <v>88324.303828830001</v>
      </c>
      <c r="N49" s="116">
        <v>35.610654690000004</v>
      </c>
      <c r="O49" s="116">
        <v>14664.01379578</v>
      </c>
      <c r="P49" s="116">
        <v>1073.8591486400001</v>
      </c>
      <c r="Q49" s="116"/>
      <c r="R49" s="116"/>
      <c r="S49" s="116"/>
    </row>
    <row r="50" spans="1:19" hidden="1" outlineLevel="1">
      <c r="A50" s="9">
        <v>41730</v>
      </c>
      <c r="B50" s="116">
        <v>543766.90885090001</v>
      </c>
      <c r="C50" s="116">
        <v>16732.569724689998</v>
      </c>
      <c r="D50" s="116">
        <v>393.38921650000003</v>
      </c>
      <c r="E50" s="116">
        <v>16339.18050819</v>
      </c>
      <c r="F50" s="116">
        <v>5421.5745878400003</v>
      </c>
      <c r="G50" s="116">
        <v>4838.2743725700002</v>
      </c>
      <c r="H50" s="116">
        <v>583.30021526999997</v>
      </c>
      <c r="I50" s="116">
        <v>433381.72469404998</v>
      </c>
      <c r="J50" s="116">
        <v>41500.997863570003</v>
      </c>
      <c r="K50" s="116">
        <v>391880.72683047998</v>
      </c>
      <c r="L50" s="116">
        <v>88231.039844319996</v>
      </c>
      <c r="M50" s="116">
        <v>88195.294123219996</v>
      </c>
      <c r="N50" s="116">
        <v>35.745721100000004</v>
      </c>
      <c r="O50" s="116">
        <v>18613.94428172</v>
      </c>
      <c r="P50" s="116">
        <v>1094.1689693400001</v>
      </c>
      <c r="Q50" s="116"/>
      <c r="R50" s="116"/>
      <c r="S50" s="116"/>
    </row>
    <row r="51" spans="1:19" hidden="1" outlineLevel="1">
      <c r="A51" s="9">
        <v>41760</v>
      </c>
      <c r="B51" s="116">
        <v>553281.10879709001</v>
      </c>
      <c r="C51" s="116">
        <v>17153.906129480001</v>
      </c>
      <c r="D51" s="116">
        <v>392.00933458000003</v>
      </c>
      <c r="E51" s="116">
        <v>16761.8967949</v>
      </c>
      <c r="F51" s="116">
        <v>5765.5582377199999</v>
      </c>
      <c r="G51" s="116">
        <v>5228.16350134</v>
      </c>
      <c r="H51" s="116">
        <v>537.39473638000004</v>
      </c>
      <c r="I51" s="116">
        <v>441551.82250557997</v>
      </c>
      <c r="J51" s="116">
        <v>41986.36657939</v>
      </c>
      <c r="K51" s="116">
        <v>399565.45592618996</v>
      </c>
      <c r="L51" s="116">
        <v>88809.821924309988</v>
      </c>
      <c r="M51" s="116">
        <v>88774.163952039991</v>
      </c>
      <c r="N51" s="116">
        <v>35.657972269999995</v>
      </c>
      <c r="O51" s="116">
        <v>21447.249669929999</v>
      </c>
      <c r="P51" s="116">
        <v>1092.43218146</v>
      </c>
      <c r="Q51" s="116"/>
      <c r="R51" s="116"/>
      <c r="S51" s="116"/>
    </row>
    <row r="52" spans="1:19" hidden="1" outlineLevel="1">
      <c r="A52" s="9">
        <v>41791</v>
      </c>
      <c r="B52" s="116">
        <v>538797.63170655991</v>
      </c>
      <c r="C52" s="116">
        <v>17605.060946230002</v>
      </c>
      <c r="D52" s="116">
        <v>413.49589501000003</v>
      </c>
      <c r="E52" s="116">
        <v>17191.565051220001</v>
      </c>
      <c r="F52" s="116">
        <v>5766.7537030599997</v>
      </c>
      <c r="G52" s="116">
        <v>5229.5827001199996</v>
      </c>
      <c r="H52" s="116">
        <v>537.17100293999999</v>
      </c>
      <c r="I52" s="116">
        <v>427160.22526664002</v>
      </c>
      <c r="J52" s="116">
        <v>41845.139111669996</v>
      </c>
      <c r="K52" s="116">
        <v>385315.08615496999</v>
      </c>
      <c r="L52" s="116">
        <v>88265.591790630002</v>
      </c>
      <c r="M52" s="116">
        <v>88229.986372960004</v>
      </c>
      <c r="N52" s="116">
        <v>35.605417670000001</v>
      </c>
      <c r="O52" s="116">
        <v>22674.03783641</v>
      </c>
      <c r="P52" s="116">
        <v>1079.99620805</v>
      </c>
      <c r="Q52" s="116"/>
      <c r="R52" s="116"/>
      <c r="S52" s="116"/>
    </row>
    <row r="53" spans="1:19" hidden="1" outlineLevel="1">
      <c r="A53" s="9">
        <v>41821</v>
      </c>
      <c r="B53" s="116">
        <v>540200.63250989001</v>
      </c>
      <c r="C53" s="116">
        <v>17842.51097381</v>
      </c>
      <c r="D53" s="116">
        <v>413.55438701000003</v>
      </c>
      <c r="E53" s="116">
        <v>17428.956586799999</v>
      </c>
      <c r="F53" s="116">
        <v>5731.7433412500004</v>
      </c>
      <c r="G53" s="116">
        <v>5194.3486048700006</v>
      </c>
      <c r="H53" s="116">
        <v>537.39473638000004</v>
      </c>
      <c r="I53" s="116">
        <v>428917.05932276999</v>
      </c>
      <c r="J53" s="116">
        <v>39821.727292989999</v>
      </c>
      <c r="K53" s="116">
        <v>389095.33202977997</v>
      </c>
      <c r="L53" s="116">
        <v>87709.318872060001</v>
      </c>
      <c r="M53" s="116">
        <v>87673.229049629997</v>
      </c>
      <c r="N53" s="116">
        <v>36.089822429999998</v>
      </c>
      <c r="O53" s="116">
        <v>14651.300921849999</v>
      </c>
      <c r="P53" s="116">
        <v>1077.5886783399999</v>
      </c>
      <c r="Q53" s="116"/>
      <c r="R53" s="116"/>
      <c r="S53" s="116"/>
    </row>
    <row r="54" spans="1:19" hidden="1" outlineLevel="1">
      <c r="A54" s="9">
        <v>41852</v>
      </c>
      <c r="B54" s="116">
        <v>567065.77209550003</v>
      </c>
      <c r="C54" s="116">
        <v>17423.837181809999</v>
      </c>
      <c r="D54" s="116">
        <v>399.75677413999995</v>
      </c>
      <c r="E54" s="116">
        <v>17024.080407670001</v>
      </c>
      <c r="F54" s="116">
        <v>5734.7141841199991</v>
      </c>
      <c r="G54" s="116">
        <v>5194.2041004099992</v>
      </c>
      <c r="H54" s="116">
        <v>540.51008371</v>
      </c>
      <c r="I54" s="116">
        <v>452828.86452498002</v>
      </c>
      <c r="J54" s="116">
        <v>41594.090284680002</v>
      </c>
      <c r="K54" s="116">
        <v>411234.7742403</v>
      </c>
      <c r="L54" s="116">
        <v>91078.356204589989</v>
      </c>
      <c r="M54" s="116">
        <v>91043.660368319994</v>
      </c>
      <c r="N54" s="116">
        <v>34.695836269999994</v>
      </c>
      <c r="O54" s="116">
        <v>13640.7870497</v>
      </c>
      <c r="P54" s="116">
        <v>1120.77686141</v>
      </c>
      <c r="Q54" s="116"/>
      <c r="R54" s="116"/>
      <c r="S54" s="116"/>
    </row>
    <row r="55" spans="1:19" hidden="1" outlineLevel="1">
      <c r="A55" s="9">
        <v>41883</v>
      </c>
      <c r="B55" s="116">
        <v>550368.62195864995</v>
      </c>
      <c r="C55" s="116">
        <v>17094.551434969999</v>
      </c>
      <c r="D55" s="116">
        <v>407.01729754000002</v>
      </c>
      <c r="E55" s="116">
        <v>16687.534137429997</v>
      </c>
      <c r="F55" s="116">
        <v>5433.6878686299997</v>
      </c>
      <c r="G55" s="116">
        <v>4893.4015183600004</v>
      </c>
      <c r="H55" s="116">
        <v>540.28635026999996</v>
      </c>
      <c r="I55" s="116">
        <v>439281.00366181997</v>
      </c>
      <c r="J55" s="116">
        <v>39814.025666380003</v>
      </c>
      <c r="K55" s="116">
        <v>399466.97799544001</v>
      </c>
      <c r="L55" s="116">
        <v>88559.378993229999</v>
      </c>
      <c r="M55" s="116">
        <v>88522.84967132</v>
      </c>
      <c r="N55" s="116">
        <v>36.52932191</v>
      </c>
      <c r="O55" s="116">
        <v>12147.71008931</v>
      </c>
      <c r="P55" s="116">
        <v>1040.2472181800001</v>
      </c>
      <c r="Q55" s="116"/>
      <c r="R55" s="116"/>
      <c r="S55" s="116"/>
    </row>
    <row r="56" spans="1:19" hidden="1" outlineLevel="1">
      <c r="A56" s="9">
        <v>41913</v>
      </c>
      <c r="B56" s="116">
        <v>547943.27641439997</v>
      </c>
      <c r="C56" s="116">
        <v>17214.56918341</v>
      </c>
      <c r="D56" s="116">
        <v>405.11000078000001</v>
      </c>
      <c r="E56" s="116">
        <v>16809.459182630002</v>
      </c>
      <c r="F56" s="116">
        <v>5094.8997149999996</v>
      </c>
      <c r="G56" s="116">
        <v>4557.5049786199997</v>
      </c>
      <c r="H56" s="116">
        <v>537.39473638000004</v>
      </c>
      <c r="I56" s="116">
        <v>438316.30925325997</v>
      </c>
      <c r="J56" s="116">
        <v>39667.481854030004</v>
      </c>
      <c r="K56" s="116">
        <v>398648.82739923004</v>
      </c>
      <c r="L56" s="116">
        <v>87317.498262730005</v>
      </c>
      <c r="M56" s="116">
        <v>87280.130823169995</v>
      </c>
      <c r="N56" s="116">
        <v>37.367439560000001</v>
      </c>
      <c r="O56" s="116">
        <v>10769.305863490001</v>
      </c>
      <c r="P56" s="116">
        <v>1038.9192172999999</v>
      </c>
      <c r="Q56" s="116"/>
      <c r="R56" s="116"/>
      <c r="S56" s="116"/>
    </row>
    <row r="57" spans="1:19" hidden="1" outlineLevel="1">
      <c r="A57" s="9">
        <v>41944</v>
      </c>
      <c r="B57" s="116">
        <v>563629.17270260002</v>
      </c>
      <c r="C57" s="116">
        <v>18150.585456500001</v>
      </c>
      <c r="D57" s="116">
        <v>468.33138037000003</v>
      </c>
      <c r="E57" s="116">
        <v>17682.254076130001</v>
      </c>
      <c r="F57" s="116">
        <v>4696.7072876399998</v>
      </c>
      <c r="G57" s="116">
        <v>4156.4209373699996</v>
      </c>
      <c r="H57" s="116">
        <v>540.28635026999996</v>
      </c>
      <c r="I57" s="116">
        <v>451094.26879628998</v>
      </c>
      <c r="J57" s="116">
        <v>41331.26787263</v>
      </c>
      <c r="K57" s="116">
        <v>409763.00092366</v>
      </c>
      <c r="L57" s="116">
        <v>89687.611162170011</v>
      </c>
      <c r="M57" s="116">
        <v>89649.190080190005</v>
      </c>
      <c r="N57" s="116">
        <v>38.421081980000004</v>
      </c>
      <c r="O57" s="116">
        <v>10243.73787243</v>
      </c>
      <c r="P57" s="116">
        <v>9896.8309513200002</v>
      </c>
      <c r="Q57" s="116"/>
      <c r="R57" s="116"/>
      <c r="S57" s="116"/>
    </row>
    <row r="58" spans="1:19" hidden="1" outlineLevel="1">
      <c r="A58" s="9">
        <v>41974</v>
      </c>
      <c r="B58" s="116">
        <v>580496.92815557006</v>
      </c>
      <c r="C58" s="116">
        <v>22572.6735587</v>
      </c>
      <c r="D58" s="116">
        <v>360.11935469000002</v>
      </c>
      <c r="E58" s="116">
        <v>22212.554204010001</v>
      </c>
      <c r="F58" s="116">
        <v>4697.5809962699996</v>
      </c>
      <c r="G58" s="116">
        <v>4157.5067372900003</v>
      </c>
      <c r="H58" s="116">
        <v>540.07425897999997</v>
      </c>
      <c r="I58" s="116">
        <v>464923.74504165997</v>
      </c>
      <c r="J58" s="116">
        <v>48788.536623699998</v>
      </c>
      <c r="K58" s="116">
        <v>416135.20841795998</v>
      </c>
      <c r="L58" s="116">
        <v>88302.928558939995</v>
      </c>
      <c r="M58" s="116">
        <v>88264.830023439994</v>
      </c>
      <c r="N58" s="116">
        <v>38.098535499999997</v>
      </c>
      <c r="O58" s="116">
        <v>10279.40612668</v>
      </c>
      <c r="P58" s="116">
        <v>9106.5002018300002</v>
      </c>
      <c r="Q58" s="116"/>
      <c r="R58" s="116"/>
      <c r="S58" s="116"/>
    </row>
    <row r="59" spans="1:19" hidden="1" outlineLevel="1">
      <c r="A59" s="9">
        <v>42005</v>
      </c>
      <c r="B59" s="116">
        <v>582109.21525452996</v>
      </c>
      <c r="C59" s="116">
        <v>21532.48021016</v>
      </c>
      <c r="D59" s="116">
        <v>362.76472336</v>
      </c>
      <c r="E59" s="116">
        <v>21169.7154868</v>
      </c>
      <c r="F59" s="116">
        <v>4665.6186670099996</v>
      </c>
      <c r="G59" s="116">
        <v>4119.0128399799996</v>
      </c>
      <c r="H59" s="116">
        <v>546.60582703</v>
      </c>
      <c r="I59" s="116">
        <v>466982.76650566002</v>
      </c>
      <c r="J59" s="116">
        <v>50145.555734239999</v>
      </c>
      <c r="K59" s="116">
        <v>416837.21077141998</v>
      </c>
      <c r="L59" s="116">
        <v>88928.349871699989</v>
      </c>
      <c r="M59" s="116">
        <v>88891.224540309995</v>
      </c>
      <c r="N59" s="116">
        <v>37.125331389999999</v>
      </c>
      <c r="O59" s="116">
        <v>10146.90743669</v>
      </c>
      <c r="P59" s="116">
        <v>8920.4563981299998</v>
      </c>
      <c r="Q59" s="116"/>
      <c r="R59" s="116"/>
      <c r="S59" s="116"/>
    </row>
    <row r="60" spans="1:19" hidden="1" outlineLevel="1">
      <c r="A60" s="9">
        <v>42036</v>
      </c>
      <c r="B60" s="116">
        <v>764900.00589825993</v>
      </c>
      <c r="C60" s="116">
        <v>24931.372570950003</v>
      </c>
      <c r="D60" s="116">
        <v>372.72922</v>
      </c>
      <c r="E60" s="116">
        <v>24558.643350949998</v>
      </c>
      <c r="F60" s="116">
        <v>4402.6965930199995</v>
      </c>
      <c r="G60" s="116">
        <v>3853.6121534600002</v>
      </c>
      <c r="H60" s="116">
        <v>549.08443956000008</v>
      </c>
      <c r="I60" s="116">
        <v>618727.03464688</v>
      </c>
      <c r="J60" s="116">
        <v>58361.205223509998</v>
      </c>
      <c r="K60" s="116">
        <v>560365.82942337007</v>
      </c>
      <c r="L60" s="116">
        <v>116838.90208741</v>
      </c>
      <c r="M60" s="116">
        <v>116802.12030539001</v>
      </c>
      <c r="N60" s="116">
        <v>36.781782020000001</v>
      </c>
      <c r="O60" s="116">
        <v>13197.189668249999</v>
      </c>
      <c r="P60" s="116">
        <v>12858.140520370001</v>
      </c>
      <c r="Q60" s="116"/>
      <c r="R60" s="116"/>
      <c r="S60" s="116"/>
    </row>
    <row r="61" spans="1:19" hidden="1" outlineLevel="1">
      <c r="A61" s="9">
        <v>42064</v>
      </c>
      <c r="B61" s="116">
        <v>674147.65007804998</v>
      </c>
      <c r="C61" s="116">
        <v>22414.796225530001</v>
      </c>
      <c r="D61" s="116">
        <v>450.20458417000003</v>
      </c>
      <c r="E61" s="116">
        <v>21964.591641360003</v>
      </c>
      <c r="F61" s="116">
        <v>4403.5289979500003</v>
      </c>
      <c r="G61" s="116">
        <v>3850.9595052200002</v>
      </c>
      <c r="H61" s="116">
        <v>552.56949272999998</v>
      </c>
      <c r="I61" s="116">
        <v>541902.56433335994</v>
      </c>
      <c r="J61" s="116">
        <v>53291.302787029999</v>
      </c>
      <c r="K61" s="116">
        <v>488611.26154633</v>
      </c>
      <c r="L61" s="116">
        <v>105426.76052121</v>
      </c>
      <c r="M61" s="116">
        <v>105389.32814416</v>
      </c>
      <c r="N61" s="116">
        <v>37.432377049999999</v>
      </c>
      <c r="O61" s="116">
        <v>11314.118681440001</v>
      </c>
      <c r="P61" s="116">
        <v>10677.669842970001</v>
      </c>
      <c r="Q61" s="116"/>
      <c r="R61" s="116"/>
      <c r="S61" s="116"/>
    </row>
    <row r="62" spans="1:19" hidden="1" outlineLevel="1">
      <c r="A62" s="9">
        <v>42095</v>
      </c>
      <c r="B62" s="116">
        <v>629595.88076937001</v>
      </c>
      <c r="C62" s="116">
        <v>20083.124889820003</v>
      </c>
      <c r="D62" s="116">
        <v>460.88929244000002</v>
      </c>
      <c r="E62" s="116">
        <v>19622.23559738</v>
      </c>
      <c r="F62" s="116">
        <v>3814.6667145599999</v>
      </c>
      <c r="G62" s="116">
        <v>3553.32884629</v>
      </c>
      <c r="H62" s="116">
        <v>261.33786827</v>
      </c>
      <c r="I62" s="116">
        <v>505782.87189606001</v>
      </c>
      <c r="J62" s="116">
        <v>50632.988846659995</v>
      </c>
      <c r="K62" s="116">
        <v>455149.8830494</v>
      </c>
      <c r="L62" s="116">
        <v>99915.217268929991</v>
      </c>
      <c r="M62" s="116">
        <v>99909.571982139998</v>
      </c>
      <c r="N62" s="116">
        <v>5.6452867900000001</v>
      </c>
      <c r="O62" s="116">
        <v>9069.6628535599993</v>
      </c>
      <c r="P62" s="116">
        <v>9955.6427838100008</v>
      </c>
      <c r="Q62" s="116"/>
      <c r="R62" s="116"/>
      <c r="S62" s="116"/>
    </row>
    <row r="63" spans="1:19" hidden="1" outlineLevel="1">
      <c r="A63" s="9">
        <v>42125</v>
      </c>
      <c r="B63" s="116">
        <v>602983.32839595003</v>
      </c>
      <c r="C63" s="116">
        <v>19141.087236209998</v>
      </c>
      <c r="D63" s="116">
        <v>458.54890163000005</v>
      </c>
      <c r="E63" s="116">
        <v>18682.53833458</v>
      </c>
      <c r="F63" s="116">
        <v>3813.8244256500002</v>
      </c>
      <c r="G63" s="116">
        <v>3552.9451223800002</v>
      </c>
      <c r="H63" s="116">
        <v>260.87930326999998</v>
      </c>
      <c r="I63" s="116">
        <v>491092.03048431</v>
      </c>
      <c r="J63" s="116">
        <v>49085.954027659995</v>
      </c>
      <c r="K63" s="116">
        <v>442006.07645664999</v>
      </c>
      <c r="L63" s="116">
        <v>88936.38624978</v>
      </c>
      <c r="M63" s="116">
        <v>88930.683261230006</v>
      </c>
      <c r="N63" s="116">
        <v>5.7029885500000006</v>
      </c>
      <c r="O63" s="116">
        <v>8177.8957468299996</v>
      </c>
      <c r="P63" s="116">
        <v>9118.3592227500012</v>
      </c>
      <c r="Q63" s="116"/>
      <c r="R63" s="116"/>
      <c r="S63" s="116"/>
    </row>
    <row r="64" spans="1:19" hidden="1" outlineLevel="1">
      <c r="A64" s="9">
        <v>42156</v>
      </c>
      <c r="B64" s="116">
        <v>600175.92466947995</v>
      </c>
      <c r="C64" s="116">
        <v>16981.885940630003</v>
      </c>
      <c r="D64" s="116">
        <v>451.79899468000002</v>
      </c>
      <c r="E64" s="116">
        <v>16530.086945949999</v>
      </c>
      <c r="F64" s="116">
        <v>3813.7602191999999</v>
      </c>
      <c r="G64" s="116">
        <v>3549.8660636700001</v>
      </c>
      <c r="H64" s="116">
        <v>263.89415552999998</v>
      </c>
      <c r="I64" s="116">
        <v>490815.17693066999</v>
      </c>
      <c r="J64" s="116">
        <v>47070.525624549999</v>
      </c>
      <c r="K64" s="116">
        <v>443744.65130611998</v>
      </c>
      <c r="L64" s="116">
        <v>88565.10157898</v>
      </c>
      <c r="M64" s="116">
        <v>88559.718774000008</v>
      </c>
      <c r="N64" s="116">
        <v>5.3828049799999995</v>
      </c>
      <c r="O64" s="116">
        <v>7414.2594666300001</v>
      </c>
      <c r="P64" s="116">
        <v>8831.4019288199997</v>
      </c>
      <c r="Q64" s="116"/>
      <c r="R64" s="116"/>
      <c r="S64" s="116"/>
    </row>
    <row r="65" spans="1:19" hidden="1" outlineLevel="1">
      <c r="A65" s="9">
        <v>42186</v>
      </c>
      <c r="B65" s="116">
        <v>603767.75015477999</v>
      </c>
      <c r="C65" s="116">
        <v>14282.671851109999</v>
      </c>
      <c r="D65" s="116">
        <v>489.73599339999998</v>
      </c>
      <c r="E65" s="116">
        <v>13792.935857710001</v>
      </c>
      <c r="F65" s="116">
        <v>3570.3340157100001</v>
      </c>
      <c r="G65" s="116">
        <v>3303.3245128499998</v>
      </c>
      <c r="H65" s="116">
        <v>267.00950286</v>
      </c>
      <c r="I65" s="116">
        <v>497989.83848733001</v>
      </c>
      <c r="J65" s="116">
        <v>48207.423346629999</v>
      </c>
      <c r="K65" s="116">
        <v>449782.4151407</v>
      </c>
      <c r="L65" s="116">
        <v>87924.905800630004</v>
      </c>
      <c r="M65" s="116">
        <v>87922.256687870002</v>
      </c>
      <c r="N65" s="116">
        <v>2.64911276</v>
      </c>
      <c r="O65" s="116">
        <v>7703.3399290400002</v>
      </c>
      <c r="P65" s="116">
        <v>9079.488134610001</v>
      </c>
      <c r="Q65" s="116"/>
      <c r="R65" s="116"/>
      <c r="S65" s="116"/>
    </row>
    <row r="66" spans="1:19" hidden="1" outlineLevel="1">
      <c r="A66" s="9">
        <v>42217</v>
      </c>
      <c r="B66" s="116">
        <v>596306.92857228999</v>
      </c>
      <c r="C66" s="116">
        <v>14174.48316835</v>
      </c>
      <c r="D66" s="116">
        <v>502.92577491000003</v>
      </c>
      <c r="E66" s="116">
        <v>13671.55739344</v>
      </c>
      <c r="F66" s="116">
        <v>3562.7206391</v>
      </c>
      <c r="G66" s="116">
        <v>3292.59578891</v>
      </c>
      <c r="H66" s="116">
        <v>270.12485019000002</v>
      </c>
      <c r="I66" s="116">
        <v>491479.86157429998</v>
      </c>
      <c r="J66" s="116">
        <v>47900.128828200002</v>
      </c>
      <c r="K66" s="116">
        <v>443579.73274609999</v>
      </c>
      <c r="L66" s="116">
        <v>87089.863190539996</v>
      </c>
      <c r="M66" s="116">
        <v>87087.202662069991</v>
      </c>
      <c r="N66" s="116">
        <v>2.66052847</v>
      </c>
      <c r="O66" s="116">
        <v>7147.3724503900003</v>
      </c>
      <c r="P66" s="116">
        <v>8856.7724444199994</v>
      </c>
      <c r="Q66" s="116"/>
      <c r="R66" s="116"/>
      <c r="S66" s="116"/>
    </row>
    <row r="67" spans="1:19" hidden="1" outlineLevel="1">
      <c r="A67" s="9">
        <v>42248</v>
      </c>
      <c r="B67" s="116">
        <v>547518.62553935999</v>
      </c>
      <c r="C67" s="116">
        <v>14634.49518627</v>
      </c>
      <c r="D67" s="116">
        <v>507.00586944000003</v>
      </c>
      <c r="E67" s="116">
        <v>14127.48931683</v>
      </c>
      <c r="F67" s="116">
        <v>3557.11346267</v>
      </c>
      <c r="G67" s="116">
        <v>3283.9737602199998</v>
      </c>
      <c r="H67" s="116">
        <v>273.13970245000002</v>
      </c>
      <c r="I67" s="116">
        <v>468594.59776431997</v>
      </c>
      <c r="J67" s="116">
        <v>53629.893254319999</v>
      </c>
      <c r="K67" s="116">
        <v>414964.70450999995</v>
      </c>
      <c r="L67" s="116">
        <v>60732.419126099994</v>
      </c>
      <c r="M67" s="116">
        <v>60730.333861999999</v>
      </c>
      <c r="N67" s="116">
        <v>2.0852640999999998</v>
      </c>
      <c r="O67" s="116">
        <v>7775.1141992499997</v>
      </c>
      <c r="P67" s="116">
        <v>8689.2257122600004</v>
      </c>
      <c r="Q67" s="116"/>
      <c r="R67" s="116"/>
      <c r="S67" s="116"/>
    </row>
    <row r="68" spans="1:19" hidden="1" outlineLevel="1">
      <c r="A68" s="9">
        <v>42278</v>
      </c>
      <c r="B68" s="116">
        <v>564165.61773653002</v>
      </c>
      <c r="C68" s="116">
        <v>13784.503594850001</v>
      </c>
      <c r="D68" s="116">
        <v>489.24070882999996</v>
      </c>
      <c r="E68" s="116">
        <v>13295.26288602</v>
      </c>
      <c r="F68" s="116">
        <v>3259.1949650900001</v>
      </c>
      <c r="G68" s="116">
        <v>2982.9399153099998</v>
      </c>
      <c r="H68" s="116">
        <v>276.25504977999998</v>
      </c>
      <c r="I68" s="116">
        <v>485537.33313014999</v>
      </c>
      <c r="J68" s="116">
        <v>57724.743690989999</v>
      </c>
      <c r="K68" s="116">
        <v>427812.58943916002</v>
      </c>
      <c r="L68" s="116">
        <v>61584.586046440003</v>
      </c>
      <c r="M68" s="116">
        <v>61582.3058446</v>
      </c>
      <c r="N68" s="116">
        <v>2.2802018400000001</v>
      </c>
      <c r="O68" s="116">
        <v>7308.0662259500004</v>
      </c>
      <c r="P68" s="116">
        <v>9103.7270680099991</v>
      </c>
      <c r="Q68" s="116"/>
      <c r="R68" s="116"/>
      <c r="S68" s="116"/>
    </row>
    <row r="69" spans="1:19" hidden="1" outlineLevel="1">
      <c r="A69" s="9">
        <v>42309</v>
      </c>
      <c r="B69" s="116">
        <v>587122.86537423998</v>
      </c>
      <c r="C69" s="116">
        <v>13962.09104553</v>
      </c>
      <c r="D69" s="116">
        <v>396.18876567000001</v>
      </c>
      <c r="E69" s="116">
        <v>13565.90227986</v>
      </c>
      <c r="F69" s="116">
        <v>3249.10325156</v>
      </c>
      <c r="G69" s="116">
        <v>2969.83334952</v>
      </c>
      <c r="H69" s="116">
        <v>279.26990203999998</v>
      </c>
      <c r="I69" s="116">
        <v>506614.74287617998</v>
      </c>
      <c r="J69" s="116">
        <v>58838.281282780001</v>
      </c>
      <c r="K69" s="116">
        <v>447776.46159340005</v>
      </c>
      <c r="L69" s="116">
        <v>63296.928200969996</v>
      </c>
      <c r="M69" s="116">
        <v>63294.270775629993</v>
      </c>
      <c r="N69" s="116">
        <v>2.6574253400000001</v>
      </c>
      <c r="O69" s="116">
        <v>7106.7902747500002</v>
      </c>
      <c r="P69" s="116">
        <v>8283.6812638700012</v>
      </c>
      <c r="Q69" s="116"/>
      <c r="R69" s="116"/>
      <c r="S69" s="116"/>
    </row>
    <row r="70" spans="1:19" hidden="1" outlineLevel="1">
      <c r="A70" s="9">
        <v>42339</v>
      </c>
      <c r="B70" s="116">
        <v>556325.45469440997</v>
      </c>
      <c r="C70" s="116">
        <v>13192.27768761</v>
      </c>
      <c r="D70" s="116">
        <v>359.71532901</v>
      </c>
      <c r="E70" s="116">
        <v>12832.5623586</v>
      </c>
      <c r="F70" s="116">
        <v>3210.3086715600002</v>
      </c>
      <c r="G70" s="116">
        <v>2959.4051292899999</v>
      </c>
      <c r="H70" s="116">
        <v>250.90354227</v>
      </c>
      <c r="I70" s="116">
        <v>475049.78296008997</v>
      </c>
      <c r="J70" s="116">
        <v>52012.743866839999</v>
      </c>
      <c r="K70" s="116">
        <v>423037.03909325</v>
      </c>
      <c r="L70" s="116">
        <v>64873.085375149996</v>
      </c>
      <c r="M70" s="116">
        <v>64871.369735280001</v>
      </c>
      <c r="N70" s="116">
        <v>1.71563987</v>
      </c>
      <c r="O70" s="116">
        <v>7397.7329123700001</v>
      </c>
      <c r="P70" s="116">
        <v>9934.8616564600015</v>
      </c>
      <c r="Q70" s="116"/>
      <c r="R70" s="116"/>
      <c r="S70" s="116"/>
    </row>
    <row r="71" spans="1:19" hidden="1" outlineLevel="1">
      <c r="A71" s="9">
        <v>42370</v>
      </c>
      <c r="B71" s="116">
        <v>570318.70103211002</v>
      </c>
      <c r="C71" s="116">
        <v>12860.821084950001</v>
      </c>
      <c r="D71" s="116">
        <v>360.69681012000001</v>
      </c>
      <c r="E71" s="116">
        <v>12500.124274829999</v>
      </c>
      <c r="F71" s="116">
        <v>2916.0669856300001</v>
      </c>
      <c r="G71" s="116">
        <v>2665.1634433600002</v>
      </c>
      <c r="H71" s="116">
        <v>250.90354227</v>
      </c>
      <c r="I71" s="116">
        <v>488388.92860400002</v>
      </c>
      <c r="J71" s="116">
        <v>54772.344429860001</v>
      </c>
      <c r="K71" s="116">
        <v>433616.58417414001</v>
      </c>
      <c r="L71" s="116">
        <v>66152.884357529998</v>
      </c>
      <c r="M71" s="116">
        <v>66151.294219820003</v>
      </c>
      <c r="N71" s="116">
        <v>1.59013771</v>
      </c>
      <c r="O71" s="116">
        <v>6980.7701214899998</v>
      </c>
      <c r="P71" s="116">
        <v>9296.4253693900009</v>
      </c>
      <c r="Q71" s="116"/>
      <c r="R71" s="116"/>
      <c r="S71" s="116"/>
    </row>
    <row r="72" spans="1:19" hidden="1" outlineLevel="1">
      <c r="A72" s="9">
        <v>42401</v>
      </c>
      <c r="B72" s="116">
        <v>598776.71158324997</v>
      </c>
      <c r="C72" s="116">
        <v>13153.090296259999</v>
      </c>
      <c r="D72" s="116">
        <v>349.64934536999999</v>
      </c>
      <c r="E72" s="116">
        <v>12803.440950889999</v>
      </c>
      <c r="F72" s="116">
        <v>2911.96755824</v>
      </c>
      <c r="G72" s="116">
        <v>2661.0640159700001</v>
      </c>
      <c r="H72" s="116">
        <v>250.90354227</v>
      </c>
      <c r="I72" s="116">
        <v>514832.93427932</v>
      </c>
      <c r="J72" s="116">
        <v>53358.52575226</v>
      </c>
      <c r="K72" s="116">
        <v>461474.40852705995</v>
      </c>
      <c r="L72" s="116">
        <v>67878.719449429991</v>
      </c>
      <c r="M72" s="116">
        <v>67877.030952019995</v>
      </c>
      <c r="N72" s="116">
        <v>1.6884974100000001</v>
      </c>
      <c r="O72" s="116">
        <v>7996.63103933</v>
      </c>
      <c r="P72" s="116">
        <v>10565.880598150001</v>
      </c>
      <c r="Q72" s="116"/>
      <c r="R72" s="116"/>
      <c r="S72" s="116"/>
    </row>
    <row r="73" spans="1:19" hidden="1" outlineLevel="1">
      <c r="A73" s="9">
        <v>42430</v>
      </c>
      <c r="B73" s="116">
        <v>578010.28716384002</v>
      </c>
      <c r="C73" s="116">
        <v>13357.37875261</v>
      </c>
      <c r="D73" s="116">
        <v>350.35149460000002</v>
      </c>
      <c r="E73" s="116">
        <v>13007.027258010001</v>
      </c>
      <c r="F73" s="116">
        <v>2914.3097892800001</v>
      </c>
      <c r="G73" s="116">
        <v>2663.4062470099998</v>
      </c>
      <c r="H73" s="116">
        <v>250.90354227</v>
      </c>
      <c r="I73" s="116">
        <v>496390.21710662002</v>
      </c>
      <c r="J73" s="116">
        <v>51043.625319290004</v>
      </c>
      <c r="K73" s="116">
        <v>445346.59178733005</v>
      </c>
      <c r="L73" s="116">
        <v>65348.381515330002</v>
      </c>
      <c r="M73" s="116">
        <v>65346.756529619997</v>
      </c>
      <c r="N73" s="116">
        <v>1.62498571</v>
      </c>
      <c r="O73" s="116">
        <v>5021.04279262</v>
      </c>
      <c r="P73" s="116">
        <v>4117.6245550000003</v>
      </c>
      <c r="Q73" s="116"/>
      <c r="R73" s="116"/>
      <c r="S73" s="116"/>
    </row>
    <row r="74" spans="1:19" hidden="1" outlineLevel="1">
      <c r="A74" s="9">
        <v>42461</v>
      </c>
      <c r="B74" s="116">
        <v>556884.92384603992</v>
      </c>
      <c r="C74" s="116">
        <v>12168.744206090001</v>
      </c>
      <c r="D74" s="116">
        <v>336.87274178000001</v>
      </c>
      <c r="E74" s="116">
        <v>11831.871464309999</v>
      </c>
      <c r="F74" s="116">
        <v>2539.1971676600001</v>
      </c>
      <c r="G74" s="116">
        <v>2288.2936253900002</v>
      </c>
      <c r="H74" s="116">
        <v>250.90354227</v>
      </c>
      <c r="I74" s="116">
        <v>479007.32246672001</v>
      </c>
      <c r="J74" s="116">
        <v>49053.463188410002</v>
      </c>
      <c r="K74" s="116">
        <v>429953.85927831003</v>
      </c>
      <c r="L74" s="116">
        <v>63169.660005569996</v>
      </c>
      <c r="M74" s="116">
        <v>63165.348522379994</v>
      </c>
      <c r="N74" s="116">
        <v>4.3114831899999997</v>
      </c>
      <c r="O74" s="116">
        <v>5256.7747876599997</v>
      </c>
      <c r="P74" s="116">
        <v>3677.1905408799998</v>
      </c>
      <c r="Q74" s="116"/>
      <c r="R74" s="116"/>
      <c r="S74" s="116"/>
    </row>
    <row r="75" spans="1:19" hidden="1" outlineLevel="1">
      <c r="A75" s="9">
        <v>42491</v>
      </c>
      <c r="B75" s="116">
        <v>554132.62148794997</v>
      </c>
      <c r="C75" s="116">
        <v>12332.34012493</v>
      </c>
      <c r="D75" s="116">
        <v>312.53303470000003</v>
      </c>
      <c r="E75" s="116">
        <v>12019.807090229999</v>
      </c>
      <c r="F75" s="116">
        <v>2457.8763935299999</v>
      </c>
      <c r="G75" s="116">
        <v>2206.97285126</v>
      </c>
      <c r="H75" s="116">
        <v>250.90354227</v>
      </c>
      <c r="I75" s="116">
        <v>476698.15509282</v>
      </c>
      <c r="J75" s="116">
        <v>47447.89244286</v>
      </c>
      <c r="K75" s="116">
        <v>429250.26264996</v>
      </c>
      <c r="L75" s="116">
        <v>62644.249876670001</v>
      </c>
      <c r="M75" s="116">
        <v>62626.277643150002</v>
      </c>
      <c r="N75" s="116">
        <v>17.97223352</v>
      </c>
      <c r="O75" s="116">
        <v>5695.4336019100001</v>
      </c>
      <c r="P75" s="116">
        <v>4009.33559651</v>
      </c>
      <c r="Q75" s="116"/>
      <c r="R75" s="116"/>
      <c r="S75" s="116"/>
    </row>
    <row r="76" spans="1:19" hidden="1" outlineLevel="1">
      <c r="A76" s="9">
        <v>42522</v>
      </c>
      <c r="B76" s="116">
        <v>549826.35258968</v>
      </c>
      <c r="C76" s="116">
        <v>12248.667738440001</v>
      </c>
      <c r="D76" s="116">
        <v>310.50193775999998</v>
      </c>
      <c r="E76" s="116">
        <v>11938.165800679999</v>
      </c>
      <c r="F76" s="116">
        <v>2379.6564574200002</v>
      </c>
      <c r="G76" s="116">
        <v>2128.7529151499998</v>
      </c>
      <c r="H76" s="116">
        <v>250.90354227</v>
      </c>
      <c r="I76" s="116">
        <v>474509.88140320999</v>
      </c>
      <c r="J76" s="116">
        <v>49797.033099860004</v>
      </c>
      <c r="K76" s="116">
        <v>424712.84830334998</v>
      </c>
      <c r="L76" s="116">
        <v>60688.146990610003</v>
      </c>
      <c r="M76" s="116">
        <v>60686.045843690001</v>
      </c>
      <c r="N76" s="116">
        <v>2.1011469200000001</v>
      </c>
      <c r="O76" s="116">
        <v>7106.9731669000003</v>
      </c>
      <c r="P76" s="116">
        <v>3887.8256678600001</v>
      </c>
      <c r="Q76" s="116"/>
      <c r="R76" s="116"/>
      <c r="S76" s="116"/>
    </row>
    <row r="77" spans="1:19" hidden="1" outlineLevel="1">
      <c r="A77" s="9">
        <v>42552</v>
      </c>
      <c r="B77" s="116">
        <v>543220.39289596002</v>
      </c>
      <c r="C77" s="116">
        <v>10349.93538669</v>
      </c>
      <c r="D77" s="116">
        <v>218.95787222000001</v>
      </c>
      <c r="E77" s="116">
        <v>10130.97751447</v>
      </c>
      <c r="F77" s="116">
        <v>2265.42427868</v>
      </c>
      <c r="G77" s="116">
        <v>2014.5207364099999</v>
      </c>
      <c r="H77" s="116">
        <v>250.90354227</v>
      </c>
      <c r="I77" s="116">
        <v>470865.88894419</v>
      </c>
      <c r="J77" s="116">
        <v>49040.594202999993</v>
      </c>
      <c r="K77" s="116">
        <v>421825.29474118998</v>
      </c>
      <c r="L77" s="116">
        <v>59739.144286399998</v>
      </c>
      <c r="M77" s="116">
        <v>59737.211142439999</v>
      </c>
      <c r="N77" s="116">
        <v>1.9331439600000002</v>
      </c>
      <c r="O77" s="116">
        <v>4737.9497838899997</v>
      </c>
      <c r="P77" s="116">
        <v>5953.7233484500002</v>
      </c>
      <c r="Q77" s="116"/>
      <c r="R77" s="116"/>
      <c r="S77" s="116"/>
    </row>
    <row r="78" spans="1:19" hidden="1" outlineLevel="1">
      <c r="A78" s="9">
        <v>42583</v>
      </c>
      <c r="B78" s="116">
        <v>560038.47654986999</v>
      </c>
      <c r="C78" s="116">
        <v>9407.7176972099987</v>
      </c>
      <c r="D78" s="116">
        <v>223.67317373</v>
      </c>
      <c r="E78" s="116">
        <v>9184.044523479999</v>
      </c>
      <c r="F78" s="116">
        <v>1925.203796</v>
      </c>
      <c r="G78" s="116">
        <v>1674.3002537299999</v>
      </c>
      <c r="H78" s="116">
        <v>250.90354227</v>
      </c>
      <c r="I78" s="116">
        <v>488550.25102949003</v>
      </c>
      <c r="J78" s="116">
        <v>56317.63692515</v>
      </c>
      <c r="K78" s="116">
        <v>432232.61410433997</v>
      </c>
      <c r="L78" s="116">
        <v>60155.304027170001</v>
      </c>
      <c r="M78" s="116">
        <v>60153.070468420003</v>
      </c>
      <c r="N78" s="116">
        <v>2.2335587500000003</v>
      </c>
      <c r="O78" s="116">
        <v>5464.7875496799998</v>
      </c>
      <c r="P78" s="116">
        <v>7078.5724472399997</v>
      </c>
      <c r="Q78" s="116"/>
      <c r="R78" s="116"/>
      <c r="S78" s="116"/>
    </row>
    <row r="79" spans="1:19" hidden="1" outlineLevel="1">
      <c r="A79" s="9">
        <v>42614</v>
      </c>
      <c r="B79" s="116">
        <v>560428.43245441001</v>
      </c>
      <c r="C79" s="116">
        <v>9454.3293832899999</v>
      </c>
      <c r="D79" s="116">
        <v>244.84702268000001</v>
      </c>
      <c r="E79" s="116">
        <v>9209.4823606099999</v>
      </c>
      <c r="F79" s="116">
        <v>1581.8482063700001</v>
      </c>
      <c r="G79" s="116">
        <v>1330.9446641</v>
      </c>
      <c r="H79" s="116">
        <v>250.90354227</v>
      </c>
      <c r="I79" s="116">
        <v>488939.99839294003</v>
      </c>
      <c r="J79" s="116">
        <v>57364.249654740001</v>
      </c>
      <c r="K79" s="116">
        <v>431575.7487382</v>
      </c>
      <c r="L79" s="116">
        <v>60452.256471810004</v>
      </c>
      <c r="M79" s="116">
        <v>60450.534002470005</v>
      </c>
      <c r="N79" s="116">
        <v>1.72246934</v>
      </c>
      <c r="O79" s="116">
        <v>6068.9428417899999</v>
      </c>
      <c r="P79" s="116">
        <v>8359.3415954699994</v>
      </c>
      <c r="Q79" s="116"/>
      <c r="R79" s="116"/>
      <c r="S79" s="116"/>
    </row>
    <row r="80" spans="1:19" hidden="1" outlineLevel="1">
      <c r="A80" s="9">
        <v>42644</v>
      </c>
      <c r="B80" s="116">
        <v>553368.25194459001</v>
      </c>
      <c r="C80" s="116">
        <v>8946.3591348900009</v>
      </c>
      <c r="D80" s="116">
        <v>228.25083896999999</v>
      </c>
      <c r="E80" s="116">
        <v>8718.1082959199994</v>
      </c>
      <c r="F80" s="116">
        <v>1468.00295854</v>
      </c>
      <c r="G80" s="116">
        <v>1217.0994162699999</v>
      </c>
      <c r="H80" s="116">
        <v>250.90354227</v>
      </c>
      <c r="I80" s="116">
        <v>484644.70011253998</v>
      </c>
      <c r="J80" s="116">
        <v>56576.950022450001</v>
      </c>
      <c r="K80" s="116">
        <v>428067.75009008998</v>
      </c>
      <c r="L80" s="116">
        <v>58309.18973862</v>
      </c>
      <c r="M80" s="116">
        <v>58302.750195839995</v>
      </c>
      <c r="N80" s="116">
        <v>6.43954278</v>
      </c>
      <c r="O80" s="116">
        <v>5776.8986618299996</v>
      </c>
      <c r="P80" s="116">
        <v>7101.1117839799999</v>
      </c>
      <c r="Q80" s="116"/>
      <c r="R80" s="116"/>
      <c r="S80" s="116"/>
    </row>
    <row r="81" spans="1:19" hidden="1" outlineLevel="1">
      <c r="A81" s="9">
        <v>42675</v>
      </c>
      <c r="B81" s="116">
        <v>551884.42414227</v>
      </c>
      <c r="C81" s="116">
        <v>8710.5253153100002</v>
      </c>
      <c r="D81" s="116">
        <v>56.559651179999996</v>
      </c>
      <c r="E81" s="116">
        <v>8653.9656641300007</v>
      </c>
      <c r="F81" s="116">
        <v>1389.88925965</v>
      </c>
      <c r="G81" s="116">
        <v>1138.9857173800001</v>
      </c>
      <c r="H81" s="116">
        <v>250.90354227</v>
      </c>
      <c r="I81" s="116">
        <v>483975.17815602</v>
      </c>
      <c r="J81" s="116">
        <v>57298.34288122</v>
      </c>
      <c r="K81" s="116">
        <v>426676.83527480002</v>
      </c>
      <c r="L81" s="116">
        <v>57808.831411289997</v>
      </c>
      <c r="M81" s="116">
        <v>57802.164275069998</v>
      </c>
      <c r="N81" s="116">
        <v>6.6671362200000006</v>
      </c>
      <c r="O81" s="116">
        <v>6223.8043408699996</v>
      </c>
      <c r="P81" s="116">
        <v>7880.0337916599992</v>
      </c>
      <c r="Q81" s="116"/>
      <c r="R81" s="116"/>
      <c r="S81" s="116"/>
    </row>
    <row r="82" spans="1:19" hidden="1" outlineLevel="1">
      <c r="A82" s="9">
        <v>42705</v>
      </c>
      <c r="B82" s="116">
        <v>560279.97925902007</v>
      </c>
      <c r="C82" s="116">
        <v>8950.98513963</v>
      </c>
      <c r="D82" s="116">
        <v>92.498145180000009</v>
      </c>
      <c r="E82" s="116">
        <v>8858.4869944499987</v>
      </c>
      <c r="F82" s="116">
        <v>1313.75494144</v>
      </c>
      <c r="G82" s="116">
        <v>1062.8513991699999</v>
      </c>
      <c r="H82" s="116">
        <v>250.90354227</v>
      </c>
      <c r="I82" s="116">
        <v>491224.72417368001</v>
      </c>
      <c r="J82" s="116">
        <v>57623.084609920006</v>
      </c>
      <c r="K82" s="116">
        <v>433601.63956376002</v>
      </c>
      <c r="L82" s="116">
        <v>58790.515004269997</v>
      </c>
      <c r="M82" s="116">
        <v>58784.400211939996</v>
      </c>
      <c r="N82" s="116">
        <v>6.1147923299999993</v>
      </c>
      <c r="O82" s="116">
        <v>4889.1184400599996</v>
      </c>
      <c r="P82" s="116">
        <v>10500.204649090001</v>
      </c>
      <c r="Q82" s="116"/>
      <c r="R82" s="116"/>
      <c r="S82" s="116"/>
    </row>
    <row r="83" spans="1:19" hidden="1" outlineLevel="1">
      <c r="A83" s="9">
        <v>42736</v>
      </c>
      <c r="B83" s="116">
        <v>548399.72558242991</v>
      </c>
      <c r="C83" s="116">
        <v>8206.39901947</v>
      </c>
      <c r="D83" s="116">
        <v>57.19865188</v>
      </c>
      <c r="E83" s="116">
        <v>8149.2003675899996</v>
      </c>
      <c r="F83" s="116">
        <v>1277.0798628</v>
      </c>
      <c r="G83" s="116">
        <v>1026.1763205300001</v>
      </c>
      <c r="H83" s="116">
        <v>250.90354227</v>
      </c>
      <c r="I83" s="116">
        <v>479916.09900410997</v>
      </c>
      <c r="J83" s="116">
        <v>54974.265550329997</v>
      </c>
      <c r="K83" s="116">
        <v>424941.83345378004</v>
      </c>
      <c r="L83" s="116">
        <v>59000.14769605</v>
      </c>
      <c r="M83" s="116">
        <v>58994.944439449995</v>
      </c>
      <c r="N83" s="116">
        <v>5.2032565999999996</v>
      </c>
      <c r="O83" s="116">
        <v>4346.2462100700004</v>
      </c>
      <c r="P83" s="116">
        <v>9921.0681823800005</v>
      </c>
      <c r="Q83" s="116"/>
      <c r="R83" s="116"/>
      <c r="S83" s="116"/>
    </row>
    <row r="84" spans="1:19" hidden="1" outlineLevel="1">
      <c r="A84" s="9">
        <v>42767</v>
      </c>
      <c r="B84" s="116">
        <v>540239.91806930001</v>
      </c>
      <c r="C84" s="116">
        <v>8041.5213047500001</v>
      </c>
      <c r="D84" s="116">
        <v>56.961260680000002</v>
      </c>
      <c r="E84" s="116">
        <v>7984.56004407</v>
      </c>
      <c r="F84" s="116">
        <v>1278.80972724</v>
      </c>
      <c r="G84" s="116">
        <v>1027.9061849699999</v>
      </c>
      <c r="H84" s="116">
        <v>250.90354227</v>
      </c>
      <c r="I84" s="116">
        <v>475159.84352390998</v>
      </c>
      <c r="J84" s="116">
        <v>56012.439588829999</v>
      </c>
      <c r="K84" s="116">
        <v>419147.40393507999</v>
      </c>
      <c r="L84" s="116">
        <v>55759.743513399997</v>
      </c>
      <c r="M84" s="116">
        <v>55754.150634309997</v>
      </c>
      <c r="N84" s="116">
        <v>5.5928790900000003</v>
      </c>
      <c r="O84" s="116">
        <v>4561.55127576</v>
      </c>
      <c r="P84" s="116">
        <v>9136.8965607099999</v>
      </c>
      <c r="Q84" s="116"/>
      <c r="R84" s="116"/>
      <c r="S84" s="116"/>
    </row>
    <row r="85" spans="1:19" hidden="1" outlineLevel="1">
      <c r="A85" s="9">
        <v>42795</v>
      </c>
      <c r="B85" s="116">
        <v>529542.34359377995</v>
      </c>
      <c r="C85" s="116">
        <v>8400.26653033</v>
      </c>
      <c r="D85" s="116">
        <v>55.200530370000003</v>
      </c>
      <c r="E85" s="116">
        <v>8345.0659999600011</v>
      </c>
      <c r="F85" s="116">
        <v>1285.95692644</v>
      </c>
      <c r="G85" s="116">
        <v>1035.0533841700001</v>
      </c>
      <c r="H85" s="116">
        <v>250.90354227</v>
      </c>
      <c r="I85" s="116">
        <v>465084.67556905001</v>
      </c>
      <c r="J85" s="116">
        <v>55462.001495080003</v>
      </c>
      <c r="K85" s="116">
        <v>409622.67407397</v>
      </c>
      <c r="L85" s="116">
        <v>54771.444567959996</v>
      </c>
      <c r="M85" s="116">
        <v>54765.790288920005</v>
      </c>
      <c r="N85" s="116">
        <v>5.6542790399999996</v>
      </c>
      <c r="O85" s="116">
        <v>5173.9220922100003</v>
      </c>
      <c r="P85" s="116">
        <v>11342.424946480001</v>
      </c>
      <c r="Q85" s="116"/>
      <c r="R85" s="116"/>
      <c r="S85" s="116"/>
    </row>
    <row r="86" spans="1:19" hidden="1" outlineLevel="1">
      <c r="A86" s="9">
        <v>42826</v>
      </c>
      <c r="B86" s="116">
        <v>525484.64685394999</v>
      </c>
      <c r="C86" s="116">
        <v>8377.5364046199993</v>
      </c>
      <c r="D86" s="116">
        <v>54.132112200000002</v>
      </c>
      <c r="E86" s="116">
        <v>8323.4042924200003</v>
      </c>
      <c r="F86" s="116">
        <v>1237.41241999</v>
      </c>
      <c r="G86" s="116">
        <v>986.50887771999999</v>
      </c>
      <c r="H86" s="116">
        <v>250.90354227</v>
      </c>
      <c r="I86" s="116">
        <v>461564.25295041001</v>
      </c>
      <c r="J86" s="116">
        <v>55136.188891679994</v>
      </c>
      <c r="K86" s="116">
        <v>406428.06405873003</v>
      </c>
      <c r="L86" s="116">
        <v>54305.445078929995</v>
      </c>
      <c r="M86" s="116">
        <v>54299.822510520004</v>
      </c>
      <c r="N86" s="116">
        <v>5.6225684099999995</v>
      </c>
      <c r="O86" s="116">
        <v>4613.9811326500003</v>
      </c>
      <c r="P86" s="116">
        <v>13288.187171789999</v>
      </c>
      <c r="Q86" s="116"/>
      <c r="R86" s="116"/>
      <c r="S86" s="116"/>
    </row>
    <row r="87" spans="1:19" hidden="1" outlineLevel="1">
      <c r="A87" s="9">
        <v>42856</v>
      </c>
      <c r="B87" s="116">
        <v>518621.07769067999</v>
      </c>
      <c r="C87" s="116">
        <v>7810.7882775200005</v>
      </c>
      <c r="D87" s="116">
        <v>55.330704500000003</v>
      </c>
      <c r="E87" s="116">
        <v>7755.4575730200004</v>
      </c>
      <c r="F87" s="116">
        <v>1236.9611322000001</v>
      </c>
      <c r="G87" s="116">
        <v>986.05758992999995</v>
      </c>
      <c r="H87" s="116">
        <v>250.90354227</v>
      </c>
      <c r="I87" s="116">
        <v>455657.91465712996</v>
      </c>
      <c r="J87" s="116">
        <v>53453.263719760005</v>
      </c>
      <c r="K87" s="116">
        <v>402204.65093736997</v>
      </c>
      <c r="L87" s="116">
        <v>53915.413623829998</v>
      </c>
      <c r="M87" s="116">
        <v>53909.21222678</v>
      </c>
      <c r="N87" s="116">
        <v>6.2013970499999997</v>
      </c>
      <c r="O87" s="116">
        <v>3523.1423402700002</v>
      </c>
      <c r="P87" s="116">
        <v>11208.70727492</v>
      </c>
      <c r="Q87" s="116"/>
      <c r="R87" s="116"/>
      <c r="S87" s="116"/>
    </row>
    <row r="88" spans="1:19" hidden="1" outlineLevel="1">
      <c r="A88" s="9">
        <v>42887</v>
      </c>
      <c r="B88" s="116">
        <v>518037.21021135</v>
      </c>
      <c r="C88" s="116">
        <v>7809.14672221</v>
      </c>
      <c r="D88" s="116">
        <v>54.68025437</v>
      </c>
      <c r="E88" s="116">
        <v>7754.4664678400004</v>
      </c>
      <c r="F88" s="116">
        <v>1236.2778769500001</v>
      </c>
      <c r="G88" s="116">
        <v>985.37433467999995</v>
      </c>
      <c r="H88" s="116">
        <v>250.90354227</v>
      </c>
      <c r="I88" s="116">
        <v>455511.68556533998</v>
      </c>
      <c r="J88" s="116">
        <v>61459.925247929998</v>
      </c>
      <c r="K88" s="116">
        <v>394051.76031740999</v>
      </c>
      <c r="L88" s="116">
        <v>53480.100046849999</v>
      </c>
      <c r="M88" s="116">
        <v>53473.492601810001</v>
      </c>
      <c r="N88" s="116">
        <v>6.60744504</v>
      </c>
      <c r="O88" s="116">
        <v>3067.3284927899999</v>
      </c>
      <c r="P88" s="116">
        <v>10996.42029575</v>
      </c>
      <c r="Q88" s="116"/>
      <c r="R88" s="116"/>
      <c r="S88" s="116"/>
    </row>
    <row r="89" spans="1:19" hidden="1" outlineLevel="1">
      <c r="A89" s="9">
        <v>42917</v>
      </c>
      <c r="B89" s="116">
        <v>518890.37413661997</v>
      </c>
      <c r="C89" s="116">
        <v>7801.2713412100002</v>
      </c>
      <c r="D89" s="116">
        <v>54.09918665</v>
      </c>
      <c r="E89" s="116">
        <v>7747.1721545600003</v>
      </c>
      <c r="F89" s="116">
        <v>1199.11407949</v>
      </c>
      <c r="G89" s="116">
        <v>948.21053721999999</v>
      </c>
      <c r="H89" s="116">
        <v>250.90354227</v>
      </c>
      <c r="I89" s="116">
        <v>456177.41848844005</v>
      </c>
      <c r="J89" s="116">
        <v>62340.29803274</v>
      </c>
      <c r="K89" s="116">
        <v>393837.12045570003</v>
      </c>
      <c r="L89" s="116">
        <v>53712.570227479999</v>
      </c>
      <c r="M89" s="116">
        <v>53706.442046829994</v>
      </c>
      <c r="N89" s="116">
        <v>6.12818065</v>
      </c>
      <c r="O89" s="116">
        <v>2874.47407488</v>
      </c>
      <c r="P89" s="116">
        <v>11583.207231689999</v>
      </c>
      <c r="Q89" s="116"/>
      <c r="R89" s="116"/>
      <c r="S89" s="116"/>
    </row>
    <row r="90" spans="1:19" hidden="1" outlineLevel="1">
      <c r="A90" s="9">
        <v>42948</v>
      </c>
      <c r="B90" s="116">
        <v>519359.48120259005</v>
      </c>
      <c r="C90" s="116">
        <v>8084.19883028</v>
      </c>
      <c r="D90" s="116">
        <v>54.81310457</v>
      </c>
      <c r="E90" s="116">
        <v>8029.3857257100008</v>
      </c>
      <c r="F90" s="116">
        <v>962.25111927</v>
      </c>
      <c r="G90" s="116">
        <v>947.80657699999995</v>
      </c>
      <c r="H90" s="116">
        <v>14.444542269999999</v>
      </c>
      <c r="I90" s="116">
        <v>456063.12484266999</v>
      </c>
      <c r="J90" s="116">
        <v>64693.792644199995</v>
      </c>
      <c r="K90" s="116">
        <v>391369.33219846996</v>
      </c>
      <c r="L90" s="116">
        <v>54249.90641037</v>
      </c>
      <c r="M90" s="116">
        <v>54239.250730480002</v>
      </c>
      <c r="N90" s="116">
        <v>10.65567989</v>
      </c>
      <c r="O90" s="116">
        <v>2515.25707143</v>
      </c>
      <c r="P90" s="116">
        <v>11425.58506118</v>
      </c>
      <c r="Q90" s="116"/>
      <c r="R90" s="116"/>
      <c r="S90" s="116"/>
    </row>
    <row r="91" spans="1:19" hidden="1" outlineLevel="1">
      <c r="A91" s="9">
        <v>42979</v>
      </c>
      <c r="B91" s="116">
        <v>531624.46066023991</v>
      </c>
      <c r="C91" s="116">
        <v>8987.4375289</v>
      </c>
      <c r="D91" s="116">
        <v>73.151193410000005</v>
      </c>
      <c r="E91" s="116">
        <v>8914.2863354900001</v>
      </c>
      <c r="F91" s="116">
        <v>957.62967842</v>
      </c>
      <c r="G91" s="116">
        <v>947.47505659000001</v>
      </c>
      <c r="H91" s="116">
        <v>10.15462183</v>
      </c>
      <c r="I91" s="116">
        <v>466078.89108713</v>
      </c>
      <c r="J91" s="116">
        <v>64756.820778760004</v>
      </c>
      <c r="K91" s="116">
        <v>401322.07030837005</v>
      </c>
      <c r="L91" s="116">
        <v>55600.502365790002</v>
      </c>
      <c r="M91" s="116">
        <v>55580.204899409997</v>
      </c>
      <c r="N91" s="116">
        <v>20.297466379999999</v>
      </c>
      <c r="O91" s="116">
        <v>2537.6458122499998</v>
      </c>
      <c r="P91" s="116">
        <v>11203.55007033</v>
      </c>
      <c r="Q91" s="116"/>
      <c r="R91" s="116"/>
      <c r="S91" s="116"/>
    </row>
    <row r="92" spans="1:19" hidden="1" outlineLevel="1">
      <c r="A92" s="9">
        <v>43009</v>
      </c>
      <c r="B92" s="116">
        <v>542414.92175949994</v>
      </c>
      <c r="C92" s="116">
        <v>8118.8834884199996</v>
      </c>
      <c r="D92" s="116">
        <v>39.274201159999997</v>
      </c>
      <c r="E92" s="116">
        <v>8079.6092872600002</v>
      </c>
      <c r="F92" s="116">
        <v>920.57948274</v>
      </c>
      <c r="G92" s="116">
        <v>910.42486091000001</v>
      </c>
      <c r="H92" s="116">
        <v>10.15462183</v>
      </c>
      <c r="I92" s="116">
        <v>476798.42293478997</v>
      </c>
      <c r="J92" s="116">
        <v>71171.940925130009</v>
      </c>
      <c r="K92" s="116">
        <v>405626.48200965999</v>
      </c>
      <c r="L92" s="116">
        <v>56577.035853549998</v>
      </c>
      <c r="M92" s="116">
        <v>56562.058257980003</v>
      </c>
      <c r="N92" s="116">
        <v>14.97759557</v>
      </c>
      <c r="O92" s="116">
        <v>2638.1626663699999</v>
      </c>
      <c r="P92" s="116">
        <v>10769.42467769</v>
      </c>
      <c r="Q92" s="116"/>
      <c r="R92" s="116"/>
      <c r="S92" s="116"/>
    </row>
    <row r="93" spans="1:19" hidden="1" outlineLevel="1">
      <c r="A93" s="9">
        <v>43040</v>
      </c>
      <c r="B93" s="116">
        <v>542200.79442309996</v>
      </c>
      <c r="C93" s="116">
        <v>8187.1774906800001</v>
      </c>
      <c r="D93" s="116">
        <v>38.987913900000002</v>
      </c>
      <c r="E93" s="116">
        <v>8148.1895767800006</v>
      </c>
      <c r="F93" s="116">
        <v>920.46909505999997</v>
      </c>
      <c r="G93" s="116">
        <v>910.31447322999998</v>
      </c>
      <c r="H93" s="116">
        <v>10.15462183</v>
      </c>
      <c r="I93" s="116">
        <v>477114.52746668999</v>
      </c>
      <c r="J93" s="116">
        <v>69474.405070189998</v>
      </c>
      <c r="K93" s="116">
        <v>407640.12239650002</v>
      </c>
      <c r="L93" s="116">
        <v>55978.620370669996</v>
      </c>
      <c r="M93" s="116">
        <v>55962.274594529998</v>
      </c>
      <c r="N93" s="116">
        <v>16.345776140000002</v>
      </c>
      <c r="O93" s="116">
        <v>4031.3985537100002</v>
      </c>
      <c r="P93" s="116">
        <v>13419.152198</v>
      </c>
      <c r="Q93" s="116"/>
      <c r="R93" s="116"/>
      <c r="S93" s="116"/>
    </row>
    <row r="94" spans="1:19" hidden="1" outlineLevel="1">
      <c r="A94" s="9">
        <v>43070</v>
      </c>
      <c r="B94" s="116">
        <v>541113.60858032003</v>
      </c>
      <c r="C94" s="116">
        <v>8576.8688445999996</v>
      </c>
      <c r="D94" s="116">
        <v>40.829938820000002</v>
      </c>
      <c r="E94" s="116">
        <v>8536.0389057800003</v>
      </c>
      <c r="F94" s="116">
        <v>921.23041164000006</v>
      </c>
      <c r="G94" s="116">
        <v>911.07578980999995</v>
      </c>
      <c r="H94" s="116">
        <v>10.15462183</v>
      </c>
      <c r="I94" s="116">
        <v>476306.89019136998</v>
      </c>
      <c r="J94" s="116">
        <v>68806.879211110005</v>
      </c>
      <c r="K94" s="116">
        <v>407500.01098025998</v>
      </c>
      <c r="L94" s="116">
        <v>55308.619132710002</v>
      </c>
      <c r="M94" s="116">
        <v>55300.425369100005</v>
      </c>
      <c r="N94" s="116">
        <v>8.1937636099999995</v>
      </c>
      <c r="O94" s="116">
        <v>5240.0742222299996</v>
      </c>
      <c r="P94" s="116">
        <v>15038.530871239998</v>
      </c>
      <c r="Q94" s="116"/>
      <c r="R94" s="116"/>
      <c r="S94" s="116"/>
    </row>
    <row r="95" spans="1:19" hidden="1" outlineLevel="1">
      <c r="A95" s="9">
        <v>43101</v>
      </c>
      <c r="B95" s="116">
        <v>565518.48760442995</v>
      </c>
      <c r="C95" s="116">
        <v>7761.2446972200005</v>
      </c>
      <c r="D95" s="116">
        <v>37.589151469999997</v>
      </c>
      <c r="E95" s="116">
        <v>7723.6555457499999</v>
      </c>
      <c r="F95" s="116">
        <v>949.29624940999997</v>
      </c>
      <c r="G95" s="116">
        <v>874.12593317999995</v>
      </c>
      <c r="H95" s="116">
        <v>75.170316229999997</v>
      </c>
      <c r="I95" s="116">
        <v>497977.2571549</v>
      </c>
      <c r="J95" s="116">
        <v>67704.977728429993</v>
      </c>
      <c r="K95" s="116">
        <v>430272.27942646999</v>
      </c>
      <c r="L95" s="116">
        <v>58830.689502900001</v>
      </c>
      <c r="M95" s="116">
        <v>58824.751652859995</v>
      </c>
      <c r="N95" s="116">
        <v>5.9378500400000007</v>
      </c>
      <c r="O95" s="116">
        <v>5407.9036303399998</v>
      </c>
      <c r="P95" s="116">
        <v>13013.36279542</v>
      </c>
      <c r="Q95" s="116"/>
      <c r="R95" s="116"/>
      <c r="S95" s="116"/>
    </row>
    <row r="96" spans="1:19" hidden="1" outlineLevel="1">
      <c r="A96" s="9">
        <v>43132</v>
      </c>
      <c r="B96" s="116">
        <v>553169.07588276011</v>
      </c>
      <c r="C96" s="116">
        <v>7588.2996381200001</v>
      </c>
      <c r="D96" s="116">
        <v>37.379381619999997</v>
      </c>
      <c r="E96" s="116">
        <v>7550.9202565000005</v>
      </c>
      <c r="F96" s="116">
        <v>948.54266804999997</v>
      </c>
      <c r="G96" s="116">
        <v>873.37235181999995</v>
      </c>
      <c r="H96" s="116">
        <v>75.170316229999997</v>
      </c>
      <c r="I96" s="116">
        <v>485929.75449783</v>
      </c>
      <c r="J96" s="116">
        <v>66437.139952040001</v>
      </c>
      <c r="K96" s="116">
        <v>419492.61454579001</v>
      </c>
      <c r="L96" s="116">
        <v>58702.47907876</v>
      </c>
      <c r="M96" s="116">
        <v>58696.932049679999</v>
      </c>
      <c r="N96" s="116">
        <v>5.5470290799999997</v>
      </c>
      <c r="O96" s="116">
        <v>4976.4784236100004</v>
      </c>
      <c r="P96" s="116">
        <v>13696.05702054</v>
      </c>
      <c r="Q96" s="116"/>
      <c r="R96" s="116"/>
      <c r="S96" s="116"/>
    </row>
    <row r="97" spans="1:19" hidden="1" outlineLevel="1">
      <c r="A97" s="9">
        <v>43160</v>
      </c>
      <c r="B97" s="116">
        <v>555140.06431493</v>
      </c>
      <c r="C97" s="116">
        <v>7892.8887342799999</v>
      </c>
      <c r="D97" s="116">
        <v>38.834756060000004</v>
      </c>
      <c r="E97" s="116">
        <v>7854.0539782200003</v>
      </c>
      <c r="F97" s="116">
        <v>950.42116765000003</v>
      </c>
      <c r="G97" s="116">
        <v>875.25085142</v>
      </c>
      <c r="H97" s="116">
        <v>75.170316229999997</v>
      </c>
      <c r="I97" s="116">
        <v>486652.50427745999</v>
      </c>
      <c r="J97" s="116">
        <v>62866.822900710002</v>
      </c>
      <c r="K97" s="116">
        <v>423785.68137675</v>
      </c>
      <c r="L97" s="116">
        <v>59644.250135540002</v>
      </c>
      <c r="M97" s="116">
        <v>59638.518034560002</v>
      </c>
      <c r="N97" s="116">
        <v>5.7321009800000002</v>
      </c>
      <c r="O97" s="116">
        <v>6139.8339129400001</v>
      </c>
      <c r="P97" s="116">
        <v>13317.610708859998</v>
      </c>
      <c r="Q97" s="116"/>
      <c r="R97" s="116"/>
      <c r="S97" s="116"/>
    </row>
    <row r="98" spans="1:19" hidden="1" outlineLevel="1">
      <c r="A98" s="9">
        <v>43191</v>
      </c>
      <c r="B98" s="116">
        <v>554650.69812373002</v>
      </c>
      <c r="C98" s="116">
        <v>7989.8686756700008</v>
      </c>
      <c r="D98" s="116">
        <v>44.920302549999995</v>
      </c>
      <c r="E98" s="116">
        <v>7944.9483731200007</v>
      </c>
      <c r="F98" s="116">
        <v>912.45937257000003</v>
      </c>
      <c r="G98" s="116">
        <v>837.28905634</v>
      </c>
      <c r="H98" s="116">
        <v>75.170316229999997</v>
      </c>
      <c r="I98" s="116">
        <v>485393.79223744001</v>
      </c>
      <c r="J98" s="116">
        <v>61967.835547130002</v>
      </c>
      <c r="K98" s="116">
        <v>423425.95669030998</v>
      </c>
      <c r="L98" s="116">
        <v>60354.577838050005</v>
      </c>
      <c r="M98" s="116">
        <v>60346.244018829995</v>
      </c>
      <c r="N98" s="116">
        <v>8.3338192200000005</v>
      </c>
      <c r="O98" s="116">
        <v>7191.3506144700004</v>
      </c>
      <c r="P98" s="116">
        <v>11624.14193578</v>
      </c>
      <c r="Q98" s="116"/>
      <c r="R98" s="116"/>
      <c r="S98" s="116"/>
    </row>
    <row r="99" spans="1:19" hidden="1" outlineLevel="1">
      <c r="A99" s="9">
        <v>43221</v>
      </c>
      <c r="B99" s="116">
        <v>554449.17598185001</v>
      </c>
      <c r="C99" s="116">
        <v>8067.4556716500001</v>
      </c>
      <c r="D99" s="116">
        <v>49.819018399999997</v>
      </c>
      <c r="E99" s="116">
        <v>8017.6366532499997</v>
      </c>
      <c r="F99" s="116">
        <v>912.38743355999998</v>
      </c>
      <c r="G99" s="116">
        <v>837.21711732999995</v>
      </c>
      <c r="H99" s="116">
        <v>75.170316229999997</v>
      </c>
      <c r="I99" s="116">
        <v>483853.35961612</v>
      </c>
      <c r="J99" s="116">
        <v>61242.911142179997</v>
      </c>
      <c r="K99" s="116">
        <v>422610.44847394002</v>
      </c>
      <c r="L99" s="116">
        <v>61615.973260519997</v>
      </c>
      <c r="M99" s="116">
        <v>61601.3932633</v>
      </c>
      <c r="N99" s="116">
        <v>14.579997220000001</v>
      </c>
      <c r="O99" s="116">
        <v>7187.2629418699998</v>
      </c>
      <c r="P99" s="116">
        <v>12427.756463539999</v>
      </c>
      <c r="Q99" s="116"/>
      <c r="R99" s="116"/>
      <c r="S99" s="116"/>
    </row>
    <row r="100" spans="1:19" hidden="1" outlineLevel="1">
      <c r="A100" s="9">
        <v>43252</v>
      </c>
      <c r="B100" s="116">
        <v>540606.67424229998</v>
      </c>
      <c r="C100" s="116">
        <v>7734.91480684</v>
      </c>
      <c r="D100" s="116">
        <v>54.686789359999999</v>
      </c>
      <c r="E100" s="116">
        <v>7680.2280174800007</v>
      </c>
      <c r="F100" s="116">
        <v>902.42008843999997</v>
      </c>
      <c r="G100" s="116">
        <v>827.24977220999995</v>
      </c>
      <c r="H100" s="116">
        <v>75.170316229999997</v>
      </c>
      <c r="I100" s="116">
        <v>469674.16215809999</v>
      </c>
      <c r="J100" s="116">
        <v>60581.797241230001</v>
      </c>
      <c r="K100" s="116">
        <v>409092.36491686996</v>
      </c>
      <c r="L100" s="116">
        <v>62295.177188920003</v>
      </c>
      <c r="M100" s="116">
        <v>62266.380152980004</v>
      </c>
      <c r="N100" s="116">
        <v>28.797035940000001</v>
      </c>
      <c r="O100" s="116">
        <v>8073.5369710499999</v>
      </c>
      <c r="P100" s="116">
        <v>12648.30844816</v>
      </c>
      <c r="Q100" s="116"/>
      <c r="R100" s="116"/>
      <c r="S100" s="116"/>
    </row>
    <row r="101" spans="1:19" hidden="1" outlineLevel="1">
      <c r="A101" s="9">
        <v>43282</v>
      </c>
      <c r="B101" s="116">
        <v>554534.65732214006</v>
      </c>
      <c r="C101" s="116">
        <v>7753.6450739299999</v>
      </c>
      <c r="D101" s="116">
        <v>54.120508700000002</v>
      </c>
      <c r="E101" s="116">
        <v>7699.52456523</v>
      </c>
      <c r="F101" s="116">
        <v>877.89978197999994</v>
      </c>
      <c r="G101" s="116">
        <v>802.72946575000003</v>
      </c>
      <c r="H101" s="116">
        <v>75.170316229999997</v>
      </c>
      <c r="I101" s="116">
        <v>481731.24061842001</v>
      </c>
      <c r="J101" s="116">
        <v>62120.605976389998</v>
      </c>
      <c r="K101" s="116">
        <v>419610.63464203</v>
      </c>
      <c r="L101" s="116">
        <v>64171.871847809998</v>
      </c>
      <c r="M101" s="116">
        <v>64144.239022099995</v>
      </c>
      <c r="N101" s="116">
        <v>27.632825710000002</v>
      </c>
      <c r="O101" s="116">
        <v>8448.3901506900002</v>
      </c>
      <c r="P101" s="116">
        <v>13508.57011368</v>
      </c>
      <c r="Q101" s="116"/>
      <c r="R101" s="116"/>
      <c r="S101" s="116"/>
    </row>
    <row r="102" spans="1:19" hidden="1" outlineLevel="1">
      <c r="A102" s="9">
        <v>43313</v>
      </c>
      <c r="B102" s="116">
        <v>579353.51534868998</v>
      </c>
      <c r="C102" s="116">
        <v>8203.2382343999998</v>
      </c>
      <c r="D102" s="116">
        <v>58.394100509999994</v>
      </c>
      <c r="E102" s="116">
        <v>8144.8441338900002</v>
      </c>
      <c r="F102" s="116">
        <v>925.57785285</v>
      </c>
      <c r="G102" s="116">
        <v>802.41766615999995</v>
      </c>
      <c r="H102" s="116">
        <v>123.16018669</v>
      </c>
      <c r="I102" s="116">
        <v>501614.56179871003</v>
      </c>
      <c r="J102" s="116">
        <v>63667.592494700002</v>
      </c>
      <c r="K102" s="116">
        <v>437946.96930400998</v>
      </c>
      <c r="L102" s="116">
        <v>68610.137462729996</v>
      </c>
      <c r="M102" s="116">
        <v>68581.624698190004</v>
      </c>
      <c r="N102" s="116">
        <v>28.512764539999999</v>
      </c>
      <c r="O102" s="116">
        <v>9670.8012121600004</v>
      </c>
      <c r="P102" s="116">
        <v>14033.13674263</v>
      </c>
      <c r="Q102" s="116"/>
      <c r="R102" s="116"/>
      <c r="S102" s="116"/>
    </row>
    <row r="103" spans="1:19" hidden="1" outlineLevel="1">
      <c r="A103" s="9">
        <v>43344</v>
      </c>
      <c r="B103" s="116">
        <v>586942.30067520996</v>
      </c>
      <c r="C103" s="116">
        <v>8604.0772186699996</v>
      </c>
      <c r="D103" s="116">
        <v>52.872759479999999</v>
      </c>
      <c r="E103" s="116">
        <v>8551.2044591899994</v>
      </c>
      <c r="F103" s="116">
        <v>990.65072286999998</v>
      </c>
      <c r="G103" s="116">
        <v>804.07501592999995</v>
      </c>
      <c r="H103" s="116">
        <v>186.57570694</v>
      </c>
      <c r="I103" s="116">
        <v>507545.57732813997</v>
      </c>
      <c r="J103" s="116">
        <v>65125.070915950004</v>
      </c>
      <c r="K103" s="116">
        <v>442420.50641219004</v>
      </c>
      <c r="L103" s="116">
        <v>69801.99540552999</v>
      </c>
      <c r="M103" s="116">
        <v>69771.358367959998</v>
      </c>
      <c r="N103" s="116">
        <v>30.63703757</v>
      </c>
      <c r="O103" s="116">
        <v>11017.341736410001</v>
      </c>
      <c r="P103" s="116">
        <v>13735.3365612</v>
      </c>
      <c r="Q103" s="116"/>
      <c r="R103" s="116"/>
      <c r="S103" s="116"/>
    </row>
    <row r="104" spans="1:19" hidden="1" outlineLevel="1">
      <c r="A104" s="9">
        <v>43374</v>
      </c>
      <c r="B104" s="116">
        <v>589662.92737365002</v>
      </c>
      <c r="C104" s="116">
        <v>7225.45689399</v>
      </c>
      <c r="D104" s="116">
        <v>52.867828280000005</v>
      </c>
      <c r="E104" s="116">
        <v>7172.5890657099999</v>
      </c>
      <c r="F104" s="116">
        <v>997.47654510999996</v>
      </c>
      <c r="G104" s="116">
        <v>806.63227790999997</v>
      </c>
      <c r="H104" s="116">
        <v>190.84426719999999</v>
      </c>
      <c r="I104" s="116">
        <v>510829.25037048</v>
      </c>
      <c r="J104" s="116">
        <v>66517.003264590006</v>
      </c>
      <c r="K104" s="116">
        <v>444312.24710589001</v>
      </c>
      <c r="L104" s="116">
        <v>70610.743564069999</v>
      </c>
      <c r="M104" s="116">
        <v>70578.354275229998</v>
      </c>
      <c r="N104" s="116">
        <v>32.389288839999999</v>
      </c>
      <c r="O104" s="116">
        <v>11863.01665508</v>
      </c>
      <c r="P104" s="116">
        <v>13576.2548506</v>
      </c>
      <c r="Q104" s="116"/>
      <c r="R104" s="116"/>
      <c r="S104" s="116"/>
    </row>
    <row r="105" spans="1:19" hidden="1" outlineLevel="1">
      <c r="A105" s="9">
        <v>43405</v>
      </c>
      <c r="B105" s="116">
        <v>598551.67474219995</v>
      </c>
      <c r="C105" s="116">
        <v>6138.1734925999999</v>
      </c>
      <c r="D105" s="116">
        <v>60.014099309999999</v>
      </c>
      <c r="E105" s="116">
        <v>6078.1593932899996</v>
      </c>
      <c r="F105" s="116">
        <v>1012.94145695</v>
      </c>
      <c r="G105" s="116">
        <v>806.61185139999998</v>
      </c>
      <c r="H105" s="116">
        <v>206.32960555</v>
      </c>
      <c r="I105" s="116">
        <v>519288.77425628999</v>
      </c>
      <c r="J105" s="116">
        <v>71099.609689279998</v>
      </c>
      <c r="K105" s="116">
        <v>448189.16456701001</v>
      </c>
      <c r="L105" s="116">
        <v>72111.78553636001</v>
      </c>
      <c r="M105" s="116">
        <v>72080.620498739998</v>
      </c>
      <c r="N105" s="116">
        <v>31.16503762</v>
      </c>
      <c r="O105" s="116">
        <v>11516.563817300001</v>
      </c>
      <c r="P105" s="116">
        <v>12935.489456359999</v>
      </c>
      <c r="Q105" s="116"/>
      <c r="R105" s="116"/>
      <c r="S105" s="116"/>
    </row>
    <row r="106" spans="1:19" hidden="1" outlineLevel="1">
      <c r="A106" s="9">
        <v>43435</v>
      </c>
      <c r="B106" s="116">
        <v>564008.51625790005</v>
      </c>
      <c r="C106" s="116">
        <v>7083.0802123699996</v>
      </c>
      <c r="D106" s="116">
        <v>59.775912310000002</v>
      </c>
      <c r="E106" s="116">
        <v>7023.3043000600001</v>
      </c>
      <c r="F106" s="116">
        <v>1046.8662318700001</v>
      </c>
      <c r="G106" s="116">
        <v>769.34468804000005</v>
      </c>
      <c r="H106" s="116">
        <v>277.52154382999998</v>
      </c>
      <c r="I106" s="116">
        <v>485157.74733623996</v>
      </c>
      <c r="J106" s="116">
        <v>69870.206897750002</v>
      </c>
      <c r="K106" s="116">
        <v>415287.54043848999</v>
      </c>
      <c r="L106" s="116">
        <v>70720.822477419992</v>
      </c>
      <c r="M106" s="116">
        <v>70705.065280690003</v>
      </c>
      <c r="N106" s="116">
        <v>15.757196729999999</v>
      </c>
      <c r="O106" s="116">
        <v>10359.79935438</v>
      </c>
      <c r="P106" s="116">
        <v>11103.98284536</v>
      </c>
      <c r="Q106" s="116"/>
      <c r="R106" s="116"/>
      <c r="S106" s="116"/>
    </row>
    <row r="107" spans="1:19" hidden="1" outlineLevel="1">
      <c r="A107" s="9">
        <v>43466</v>
      </c>
      <c r="B107" s="116">
        <v>550819.57745311002</v>
      </c>
      <c r="C107" s="116">
        <v>6580.9280701500002</v>
      </c>
      <c r="D107" s="116">
        <v>63.267185399999995</v>
      </c>
      <c r="E107" s="116">
        <v>6517.6608847500002</v>
      </c>
      <c r="F107" s="116">
        <v>1010.9527735200001</v>
      </c>
      <c r="G107" s="116">
        <v>730.43059208</v>
      </c>
      <c r="H107" s="116">
        <v>280.52218144</v>
      </c>
      <c r="I107" s="116">
        <v>472037.54405094997</v>
      </c>
      <c r="J107" s="116">
        <v>64057.749138430001</v>
      </c>
      <c r="K107" s="116">
        <v>407979.79491251998</v>
      </c>
      <c r="L107" s="116">
        <v>71190.152558489994</v>
      </c>
      <c r="M107" s="116">
        <v>71176.293696100009</v>
      </c>
      <c r="N107" s="116">
        <v>13.858862390000001</v>
      </c>
      <c r="O107" s="116">
        <v>11478.550135740001</v>
      </c>
      <c r="P107" s="116">
        <v>11029.885451530001</v>
      </c>
      <c r="Q107" s="116"/>
      <c r="R107" s="116"/>
      <c r="S107" s="116"/>
    </row>
    <row r="108" spans="1:19" hidden="1" outlineLevel="1">
      <c r="A108" s="9">
        <v>43497</v>
      </c>
      <c r="B108" s="116">
        <v>530839.96320657001</v>
      </c>
      <c r="C108" s="116">
        <v>6321.66452467</v>
      </c>
      <c r="D108" s="116">
        <v>55.257778129999998</v>
      </c>
      <c r="E108" s="116">
        <v>6266.4067465400003</v>
      </c>
      <c r="F108" s="116">
        <v>1009.3302902299999</v>
      </c>
      <c r="G108" s="116">
        <v>729.12237047999997</v>
      </c>
      <c r="H108" s="116">
        <v>280.20791974999997</v>
      </c>
      <c r="I108" s="116">
        <v>452104.16916025995</v>
      </c>
      <c r="J108" s="116">
        <v>57458.157750960003</v>
      </c>
      <c r="K108" s="116">
        <v>394646.01140930003</v>
      </c>
      <c r="L108" s="116">
        <v>71404.799231409997</v>
      </c>
      <c r="M108" s="116">
        <v>71392.000186160003</v>
      </c>
      <c r="N108" s="116">
        <v>12.799045250000001</v>
      </c>
      <c r="O108" s="116">
        <v>10922.674924110001</v>
      </c>
      <c r="P108" s="116">
        <v>10432.261816069999</v>
      </c>
      <c r="Q108" s="116"/>
      <c r="R108" s="116"/>
      <c r="S108" s="116"/>
    </row>
    <row r="109" spans="1:19" hidden="1" outlineLevel="1">
      <c r="A109" s="9">
        <v>43525</v>
      </c>
      <c r="B109" s="116">
        <v>541790.00521148997</v>
      </c>
      <c r="C109" s="116">
        <v>6866.1334932600003</v>
      </c>
      <c r="D109" s="116">
        <v>49.866642429999999</v>
      </c>
      <c r="E109" s="116">
        <v>6816.2668508300003</v>
      </c>
      <c r="F109" s="116">
        <v>1008.05247755</v>
      </c>
      <c r="G109" s="116">
        <v>727.57631862000005</v>
      </c>
      <c r="H109" s="116">
        <v>280.47615893</v>
      </c>
      <c r="I109" s="116">
        <v>461009.87267305999</v>
      </c>
      <c r="J109" s="116">
        <v>59355.564661669996</v>
      </c>
      <c r="K109" s="116">
        <v>401654.30801138998</v>
      </c>
      <c r="L109" s="116">
        <v>72905.946567619991</v>
      </c>
      <c r="M109" s="116">
        <v>72893.308895540002</v>
      </c>
      <c r="N109" s="116">
        <v>12.63767208</v>
      </c>
      <c r="O109" s="116">
        <v>11072.0232352</v>
      </c>
      <c r="P109" s="116">
        <v>10309.12390056</v>
      </c>
      <c r="Q109" s="116"/>
      <c r="R109" s="116"/>
      <c r="S109" s="116"/>
    </row>
    <row r="110" spans="1:19" hidden="1" outlineLevel="1">
      <c r="A110" s="9">
        <v>43556</v>
      </c>
      <c r="B110" s="116">
        <v>535988.56061703002</v>
      </c>
      <c r="C110" s="116">
        <v>6902.1279174299998</v>
      </c>
      <c r="D110" s="116">
        <v>58.570200060000005</v>
      </c>
      <c r="E110" s="116">
        <v>6843.5577173700003</v>
      </c>
      <c r="F110" s="116">
        <v>973.80156721000003</v>
      </c>
      <c r="G110" s="116">
        <v>692.54394202000003</v>
      </c>
      <c r="H110" s="116">
        <v>281.25762519</v>
      </c>
      <c r="I110" s="116">
        <v>454806.56691667001</v>
      </c>
      <c r="J110" s="116">
        <v>57424.844018340002</v>
      </c>
      <c r="K110" s="116">
        <v>397381.72289833002</v>
      </c>
      <c r="L110" s="116">
        <v>73306.064215719991</v>
      </c>
      <c r="M110" s="116">
        <v>73293.370184860003</v>
      </c>
      <c r="N110" s="116">
        <v>12.69403086</v>
      </c>
      <c r="O110" s="116">
        <v>11199.75550089</v>
      </c>
      <c r="P110" s="116">
        <v>10795.18170277</v>
      </c>
      <c r="Q110" s="116"/>
      <c r="R110" s="116"/>
      <c r="S110" s="116"/>
    </row>
    <row r="111" spans="1:19" hidden="1" outlineLevel="1">
      <c r="A111" s="9">
        <v>43586</v>
      </c>
      <c r="B111" s="116">
        <v>515630.07676485996</v>
      </c>
      <c r="C111" s="116">
        <v>6826.4849383599994</v>
      </c>
      <c r="D111" s="116">
        <v>73.921346779999993</v>
      </c>
      <c r="E111" s="116">
        <v>6752.5635915800003</v>
      </c>
      <c r="F111" s="116">
        <v>974.59389242999998</v>
      </c>
      <c r="G111" s="116">
        <v>693.24968953999996</v>
      </c>
      <c r="H111" s="116">
        <v>281.34420289000002</v>
      </c>
      <c r="I111" s="116">
        <v>432800.75375844998</v>
      </c>
      <c r="J111" s="116">
        <v>56381.619750580001</v>
      </c>
      <c r="K111" s="116">
        <v>376419.13400786999</v>
      </c>
      <c r="L111" s="116">
        <v>75028.244175619999</v>
      </c>
      <c r="M111" s="116">
        <v>75012.986659369999</v>
      </c>
      <c r="N111" s="116">
        <v>15.25751625</v>
      </c>
      <c r="O111" s="116">
        <v>10422.00311238</v>
      </c>
      <c r="P111" s="116">
        <v>11534.99300432</v>
      </c>
      <c r="Q111" s="116"/>
      <c r="R111" s="116"/>
      <c r="S111" s="116"/>
    </row>
    <row r="112" spans="1:19" hidden="1" outlineLevel="1">
      <c r="A112" s="9">
        <v>43617</v>
      </c>
      <c r="B112" s="116">
        <v>528273.10610412003</v>
      </c>
      <c r="C112" s="116">
        <v>6520.9875903399998</v>
      </c>
      <c r="D112" s="116">
        <v>82.14847202</v>
      </c>
      <c r="E112" s="116">
        <v>6438.8391183200001</v>
      </c>
      <c r="F112" s="116">
        <v>973.46735043000001</v>
      </c>
      <c r="G112" s="116">
        <v>692.23145025999997</v>
      </c>
      <c r="H112" s="116">
        <v>281.23590016999998</v>
      </c>
      <c r="I112" s="116">
        <v>430443.21262974001</v>
      </c>
      <c r="J112" s="116">
        <v>57927.044091559997</v>
      </c>
      <c r="K112" s="116">
        <v>372516.16853818001</v>
      </c>
      <c r="L112" s="116">
        <v>90335.438533609995</v>
      </c>
      <c r="M112" s="116">
        <v>90314.57349178</v>
      </c>
      <c r="N112" s="116">
        <v>20.865041830000003</v>
      </c>
      <c r="O112" s="116">
        <v>10204.207939149999</v>
      </c>
      <c r="P112" s="116">
        <v>11392.917504539999</v>
      </c>
      <c r="Q112" s="116"/>
      <c r="R112" s="116"/>
      <c r="S112" s="116"/>
    </row>
    <row r="113" spans="1:19" hidden="1" outlineLevel="1">
      <c r="A113" s="9">
        <v>43647</v>
      </c>
      <c r="B113" s="116">
        <v>518861.34757634997</v>
      </c>
      <c r="C113" s="116">
        <v>6504.9445965300001</v>
      </c>
      <c r="D113" s="116">
        <v>81.514194549999999</v>
      </c>
      <c r="E113" s="116">
        <v>6423.4304019800002</v>
      </c>
      <c r="F113" s="116">
        <v>935.28302662999999</v>
      </c>
      <c r="G113" s="116">
        <v>653.96087173000001</v>
      </c>
      <c r="H113" s="116">
        <v>281.32215489999999</v>
      </c>
      <c r="I113" s="116">
        <v>420845.11949279002</v>
      </c>
      <c r="J113" s="116">
        <v>56705.050321199997</v>
      </c>
      <c r="K113" s="116">
        <v>364140.06917158997</v>
      </c>
      <c r="L113" s="116">
        <v>90576.000460399999</v>
      </c>
      <c r="M113" s="116">
        <v>90550.299545360002</v>
      </c>
      <c r="N113" s="116">
        <v>25.700915040000002</v>
      </c>
      <c r="O113" s="116">
        <v>10353.23563607</v>
      </c>
      <c r="P113" s="116">
        <v>13041.549581650001</v>
      </c>
      <c r="Q113" s="116"/>
      <c r="R113" s="116"/>
      <c r="S113" s="116"/>
    </row>
    <row r="114" spans="1:19" hidden="1" outlineLevel="1">
      <c r="A114" s="9">
        <v>43678</v>
      </c>
      <c r="B114" s="116">
        <v>517786.57858279999</v>
      </c>
      <c r="C114" s="116">
        <v>6788.7343173600002</v>
      </c>
      <c r="D114" s="116">
        <v>73.501104819999995</v>
      </c>
      <c r="E114" s="116">
        <v>6715.2332125399998</v>
      </c>
      <c r="F114" s="116">
        <v>1018.96529709</v>
      </c>
      <c r="G114" s="116">
        <v>655.39055236000002</v>
      </c>
      <c r="H114" s="116">
        <v>363.57474473000002</v>
      </c>
      <c r="I114" s="116">
        <v>417629.39107529999</v>
      </c>
      <c r="J114" s="116">
        <v>56645.802101089997</v>
      </c>
      <c r="K114" s="116">
        <v>360983.58897421003</v>
      </c>
      <c r="L114" s="116">
        <v>92349.487893049998</v>
      </c>
      <c r="M114" s="116">
        <v>92309.036601229993</v>
      </c>
      <c r="N114" s="116">
        <v>40.451291820000002</v>
      </c>
      <c r="O114" s="116">
        <v>10075.307352559999</v>
      </c>
      <c r="P114" s="116">
        <v>13092.27294714</v>
      </c>
      <c r="Q114" s="116"/>
      <c r="R114" s="116"/>
      <c r="S114" s="116"/>
    </row>
    <row r="115" spans="1:19" hidden="1" outlineLevel="1">
      <c r="A115" s="9">
        <v>43709</v>
      </c>
      <c r="B115" s="116">
        <v>503152.44993819</v>
      </c>
      <c r="C115" s="116">
        <v>6884.56761757</v>
      </c>
      <c r="D115" s="116">
        <v>53.141400789999999</v>
      </c>
      <c r="E115" s="116">
        <v>6831.4262167799998</v>
      </c>
      <c r="F115" s="116">
        <v>1336.246312</v>
      </c>
      <c r="G115" s="116">
        <v>654.13366226000005</v>
      </c>
      <c r="H115" s="116">
        <v>682.11264974000005</v>
      </c>
      <c r="I115" s="116">
        <v>403514.31070313998</v>
      </c>
      <c r="J115" s="116">
        <v>55748.528409120001</v>
      </c>
      <c r="K115" s="116">
        <v>347765.78229402</v>
      </c>
      <c r="L115" s="116">
        <v>91417.325305480001</v>
      </c>
      <c r="M115" s="116">
        <v>91369.962474760003</v>
      </c>
      <c r="N115" s="116">
        <v>47.362830719999998</v>
      </c>
      <c r="O115" s="116">
        <v>10010.965991630001</v>
      </c>
      <c r="P115" s="116">
        <v>12245.776963660001</v>
      </c>
      <c r="Q115" s="116"/>
      <c r="R115" s="116"/>
      <c r="S115" s="116"/>
    </row>
    <row r="116" spans="1:19" hidden="1" outlineLevel="1">
      <c r="A116" s="9">
        <v>43739</v>
      </c>
      <c r="B116" s="116">
        <v>517444.22812051</v>
      </c>
      <c r="C116" s="116">
        <v>6702.1003210400004</v>
      </c>
      <c r="D116" s="116">
        <v>51.297756530000001</v>
      </c>
      <c r="E116" s="116">
        <v>6650.8025645099997</v>
      </c>
      <c r="F116" s="116">
        <v>1628.0503437899999</v>
      </c>
      <c r="G116" s="116">
        <v>616.23215285000003</v>
      </c>
      <c r="H116" s="116">
        <v>1011.81819094</v>
      </c>
      <c r="I116" s="116">
        <v>415255.60951922002</v>
      </c>
      <c r="J116" s="116">
        <v>56178.085695239999</v>
      </c>
      <c r="K116" s="116">
        <v>359077.52382398001</v>
      </c>
      <c r="L116" s="116">
        <v>93858.467936460002</v>
      </c>
      <c r="M116" s="116">
        <v>93808.857914759996</v>
      </c>
      <c r="N116" s="116">
        <v>49.610021699999997</v>
      </c>
      <c r="O116" s="116">
        <v>2698.1047567599999</v>
      </c>
      <c r="P116" s="116">
        <v>11992.51631071</v>
      </c>
      <c r="Q116" s="116"/>
      <c r="R116" s="116"/>
      <c r="S116" s="116"/>
    </row>
    <row r="117" spans="1:19" hidden="1" outlineLevel="1">
      <c r="A117" s="9">
        <v>43770</v>
      </c>
      <c r="B117" s="116">
        <v>509650.97889407998</v>
      </c>
      <c r="C117" s="116">
        <v>7582.3120563499997</v>
      </c>
      <c r="D117" s="116">
        <v>51.137550840000003</v>
      </c>
      <c r="E117" s="116">
        <v>7531.17450551</v>
      </c>
      <c r="F117" s="116">
        <v>1782.39991508</v>
      </c>
      <c r="G117" s="116">
        <v>615.67399677000003</v>
      </c>
      <c r="H117" s="116">
        <v>1166.72591831</v>
      </c>
      <c r="I117" s="116">
        <v>405984.80921565002</v>
      </c>
      <c r="J117" s="116">
        <v>53279.040931340001</v>
      </c>
      <c r="K117" s="116">
        <v>352705.76828431</v>
      </c>
      <c r="L117" s="116">
        <v>94301.457706999994</v>
      </c>
      <c r="M117" s="116">
        <v>94261.024365849997</v>
      </c>
      <c r="N117" s="116">
        <v>40.433341149999997</v>
      </c>
      <c r="O117" s="116">
        <v>3282.6684864499998</v>
      </c>
      <c r="P117" s="116">
        <v>11103.13271147</v>
      </c>
      <c r="Q117" s="116"/>
      <c r="R117" s="116"/>
      <c r="S117" s="116"/>
    </row>
    <row r="118" spans="1:19" hidden="1" outlineLevel="1">
      <c r="A118" s="9">
        <v>43800</v>
      </c>
      <c r="B118" s="116">
        <v>484271.54746256</v>
      </c>
      <c r="C118" s="116">
        <v>7963.50183767</v>
      </c>
      <c r="D118" s="116">
        <v>99.550906150000003</v>
      </c>
      <c r="E118" s="116">
        <v>7863.9509315200003</v>
      </c>
      <c r="F118" s="116">
        <v>2268.67242996</v>
      </c>
      <c r="G118" s="116">
        <v>615.61060829999997</v>
      </c>
      <c r="H118" s="116">
        <v>1653.0618216600001</v>
      </c>
      <c r="I118" s="116">
        <v>384742.18539310002</v>
      </c>
      <c r="J118" s="116">
        <v>46308.102547269998</v>
      </c>
      <c r="K118" s="116">
        <v>338434.08284583001</v>
      </c>
      <c r="L118" s="116">
        <v>89297.187801830005</v>
      </c>
      <c r="M118" s="116">
        <v>89277.845228859995</v>
      </c>
      <c r="N118" s="116">
        <v>19.342572969999999</v>
      </c>
      <c r="O118" s="116">
        <v>3161.9791912999999</v>
      </c>
      <c r="P118" s="116">
        <v>9534.4866829700004</v>
      </c>
      <c r="Q118" s="116"/>
      <c r="R118" s="116"/>
      <c r="S118" s="116"/>
    </row>
    <row r="119" spans="1:19" hidden="1" outlineLevel="1">
      <c r="A119" s="9">
        <v>43831</v>
      </c>
      <c r="B119" s="116">
        <v>484882.19749773998</v>
      </c>
      <c r="C119" s="116">
        <v>6132.5412066099998</v>
      </c>
      <c r="D119" s="116">
        <v>51.266524420000003</v>
      </c>
      <c r="E119" s="116">
        <v>6081.27468219</v>
      </c>
      <c r="F119" s="116">
        <v>2270.9005029300001</v>
      </c>
      <c r="G119" s="116">
        <v>577.14589980000005</v>
      </c>
      <c r="H119" s="116">
        <v>1693.7546031300001</v>
      </c>
      <c r="I119" s="116">
        <v>385000.60994649999</v>
      </c>
      <c r="J119" s="116">
        <v>46555.172505510003</v>
      </c>
      <c r="K119" s="116">
        <v>338445.43744099</v>
      </c>
      <c r="L119" s="116">
        <v>91478.145841699996</v>
      </c>
      <c r="M119" s="116">
        <v>91462.948819090001</v>
      </c>
      <c r="N119" s="116">
        <v>15.197022609999999</v>
      </c>
      <c r="O119" s="116">
        <v>2372.3723249999998</v>
      </c>
      <c r="P119" s="116">
        <v>12593.44737326</v>
      </c>
      <c r="Q119" s="116"/>
      <c r="R119" s="116"/>
      <c r="S119" s="116"/>
    </row>
    <row r="120" spans="1:19" hidden="1" outlineLevel="1">
      <c r="A120" s="9">
        <v>43862</v>
      </c>
      <c r="B120" s="116">
        <v>480705.77755996998</v>
      </c>
      <c r="C120" s="116">
        <v>5919.88722968</v>
      </c>
      <c r="D120" s="116">
        <v>52.23570806</v>
      </c>
      <c r="E120" s="116">
        <v>5867.6515216199996</v>
      </c>
      <c r="F120" s="116">
        <v>2290.74861762</v>
      </c>
      <c r="G120" s="116">
        <v>574.98125134999998</v>
      </c>
      <c r="H120" s="116">
        <v>1715.7673662699999</v>
      </c>
      <c r="I120" s="116">
        <v>381061.98275220999</v>
      </c>
      <c r="J120" s="116">
        <v>46261.950807840003</v>
      </c>
      <c r="K120" s="116">
        <v>334800.03194437001</v>
      </c>
      <c r="L120" s="116">
        <v>91433.158960460001</v>
      </c>
      <c r="M120" s="116">
        <v>91418.985887679999</v>
      </c>
      <c r="N120" s="116">
        <v>14.17307278</v>
      </c>
      <c r="O120" s="116">
        <v>2167.49038333</v>
      </c>
      <c r="P120" s="116">
        <v>13733.10867236</v>
      </c>
      <c r="Q120" s="116"/>
      <c r="R120" s="116"/>
      <c r="S120" s="116"/>
    </row>
    <row r="121" spans="1:19" hidden="1" outlineLevel="1">
      <c r="A121" s="9">
        <v>43891</v>
      </c>
      <c r="B121" s="116">
        <v>523978.33911865001</v>
      </c>
      <c r="C121" s="116">
        <v>5514.1961152100002</v>
      </c>
      <c r="D121" s="116">
        <v>57.842806969999998</v>
      </c>
      <c r="E121" s="116">
        <v>5456.3533082399999</v>
      </c>
      <c r="F121" s="116">
        <v>2276.11110702</v>
      </c>
      <c r="G121" s="116">
        <v>574.05736076999995</v>
      </c>
      <c r="H121" s="116">
        <v>1702.0537462499999</v>
      </c>
      <c r="I121" s="116">
        <v>421414.61371915002</v>
      </c>
      <c r="J121" s="116">
        <v>48174.105775180004</v>
      </c>
      <c r="K121" s="116">
        <v>373240.50794396998</v>
      </c>
      <c r="L121" s="116">
        <v>94773.418177269996</v>
      </c>
      <c r="M121" s="116">
        <v>94759.863341930002</v>
      </c>
      <c r="N121" s="116">
        <v>13.55483534</v>
      </c>
      <c r="O121" s="116">
        <v>1719.83225537</v>
      </c>
      <c r="P121" s="116">
        <v>15817.763258340001</v>
      </c>
      <c r="Q121" s="116"/>
      <c r="R121" s="116"/>
      <c r="S121" s="116"/>
    </row>
    <row r="122" spans="1:19" hidden="1" outlineLevel="1">
      <c r="A122" s="9">
        <v>43922</v>
      </c>
      <c r="B122" s="116">
        <v>502908.70331995998</v>
      </c>
      <c r="C122" s="116">
        <v>4923.2030774599998</v>
      </c>
      <c r="D122" s="116">
        <v>52.32975708</v>
      </c>
      <c r="E122" s="116">
        <v>4870.8733203800002</v>
      </c>
      <c r="F122" s="116">
        <v>2303.8937947499999</v>
      </c>
      <c r="G122" s="116">
        <v>535.20900802000006</v>
      </c>
      <c r="H122" s="116">
        <v>1768.68478673</v>
      </c>
      <c r="I122" s="116">
        <v>404218.85220834002</v>
      </c>
      <c r="J122" s="116">
        <v>46364.576394459997</v>
      </c>
      <c r="K122" s="116">
        <v>357854.27581388003</v>
      </c>
      <c r="L122" s="116">
        <v>91462.754239410002</v>
      </c>
      <c r="M122" s="116">
        <v>91447.713470460003</v>
      </c>
      <c r="N122" s="116">
        <v>15.04076895</v>
      </c>
      <c r="O122" s="116">
        <v>1528.82620191</v>
      </c>
      <c r="P122" s="116">
        <v>15457.50442155</v>
      </c>
      <c r="Q122" s="116"/>
      <c r="R122" s="116"/>
      <c r="S122" s="116"/>
    </row>
    <row r="123" spans="1:19" hidden="1" outlineLevel="1">
      <c r="A123" s="9">
        <v>43952</v>
      </c>
      <c r="B123" s="116">
        <v>492922.27103701001</v>
      </c>
      <c r="C123" s="116">
        <v>4760.9834543999996</v>
      </c>
      <c r="D123" s="116">
        <v>50.759540049999998</v>
      </c>
      <c r="E123" s="116">
        <v>4710.2239143500001</v>
      </c>
      <c r="F123" s="116">
        <v>2383.5505292100001</v>
      </c>
      <c r="G123" s="116">
        <v>535.25156774000004</v>
      </c>
      <c r="H123" s="116">
        <v>1848.29896147</v>
      </c>
      <c r="I123" s="116">
        <v>394360.80136526999</v>
      </c>
      <c r="J123" s="116">
        <v>45776.329120299997</v>
      </c>
      <c r="K123" s="116">
        <v>348584.47224496998</v>
      </c>
      <c r="L123" s="116">
        <v>91416.935688130005</v>
      </c>
      <c r="M123" s="116">
        <v>91398.032384520004</v>
      </c>
      <c r="N123" s="116">
        <v>18.903303609999998</v>
      </c>
      <c r="O123" s="116">
        <v>1596.53992352</v>
      </c>
      <c r="P123" s="116">
        <v>15601.153153900001</v>
      </c>
      <c r="Q123" s="116"/>
      <c r="R123" s="116"/>
      <c r="S123" s="116"/>
    </row>
    <row r="124" spans="1:19" hidden="1" outlineLevel="1">
      <c r="A124" s="9">
        <v>43983</v>
      </c>
      <c r="B124" s="116">
        <v>492212.88678447</v>
      </c>
      <c r="C124" s="116">
        <v>5440.2030686999997</v>
      </c>
      <c r="D124" s="116">
        <v>109.87718273999999</v>
      </c>
      <c r="E124" s="116">
        <v>5330.3258859600001</v>
      </c>
      <c r="F124" s="116">
        <v>2601.16522906</v>
      </c>
      <c r="G124" s="116">
        <v>535.52092358000004</v>
      </c>
      <c r="H124" s="116">
        <v>2065.6443054800002</v>
      </c>
      <c r="I124" s="116">
        <v>392131.01694294001</v>
      </c>
      <c r="J124" s="116">
        <v>49056.780311189999</v>
      </c>
      <c r="K124" s="116">
        <v>343074.23663175001</v>
      </c>
      <c r="L124" s="116">
        <v>92040.501543770006</v>
      </c>
      <c r="M124" s="116">
        <v>92017.614504540004</v>
      </c>
      <c r="N124" s="116">
        <v>22.887039229999999</v>
      </c>
      <c r="O124" s="116">
        <v>1840.80625915</v>
      </c>
      <c r="P124" s="116">
        <v>15343.82288776</v>
      </c>
      <c r="Q124" s="116"/>
      <c r="R124" s="116"/>
      <c r="S124" s="116"/>
    </row>
    <row r="125" spans="1:19" hidden="1" outlineLevel="1">
      <c r="A125" s="9">
        <v>44013</v>
      </c>
      <c r="B125" s="116">
        <v>506874.75962705998</v>
      </c>
      <c r="C125" s="116">
        <v>4943.1317451799996</v>
      </c>
      <c r="D125" s="116">
        <v>41.054158370000003</v>
      </c>
      <c r="E125" s="116">
        <v>4902.07758681</v>
      </c>
      <c r="F125" s="116">
        <v>2788.1135576199999</v>
      </c>
      <c r="G125" s="116">
        <v>508.38590439000001</v>
      </c>
      <c r="H125" s="116">
        <v>2279.7276532300002</v>
      </c>
      <c r="I125" s="116">
        <v>405333.95847113</v>
      </c>
      <c r="J125" s="116">
        <v>44241.836844609999</v>
      </c>
      <c r="K125" s="116">
        <v>361092.12162652001</v>
      </c>
      <c r="L125" s="116">
        <v>93809.555853130005</v>
      </c>
      <c r="M125" s="116">
        <v>93785.077217350001</v>
      </c>
      <c r="N125" s="116">
        <v>24.478635780000001</v>
      </c>
      <c r="O125" s="116">
        <v>2429.5198747300001</v>
      </c>
      <c r="P125" s="116">
        <v>17712.857983940001</v>
      </c>
      <c r="Q125" s="116"/>
      <c r="R125" s="116"/>
      <c r="S125" s="116"/>
    </row>
    <row r="126" spans="1:19" hidden="1" outlineLevel="1">
      <c r="A126" s="9">
        <v>44044</v>
      </c>
      <c r="B126" s="116">
        <v>507748.64594472997</v>
      </c>
      <c r="C126" s="116">
        <v>5023.6836410699998</v>
      </c>
      <c r="D126" s="116">
        <v>40.695675180000002</v>
      </c>
      <c r="E126" s="116">
        <v>4982.9879658899999</v>
      </c>
      <c r="F126" s="116">
        <v>2943.36509965</v>
      </c>
      <c r="G126" s="116">
        <v>509.40416391000002</v>
      </c>
      <c r="H126" s="116">
        <v>2433.96093574</v>
      </c>
      <c r="I126" s="116">
        <v>404721.38426269998</v>
      </c>
      <c r="J126" s="116">
        <v>43270.50203019</v>
      </c>
      <c r="K126" s="116">
        <v>361450.88223251002</v>
      </c>
      <c r="L126" s="116">
        <v>95060.212941310005</v>
      </c>
      <c r="M126" s="116">
        <v>95033.745668839998</v>
      </c>
      <c r="N126" s="116">
        <v>26.467272470000001</v>
      </c>
      <c r="O126" s="116">
        <v>1883.79435341</v>
      </c>
      <c r="P126" s="116">
        <v>18065.563260940002</v>
      </c>
      <c r="Q126" s="116"/>
      <c r="R126" s="116"/>
      <c r="S126" s="116"/>
    </row>
    <row r="127" spans="1:19" hidden="1" outlineLevel="1">
      <c r="A127" s="9">
        <v>44075</v>
      </c>
      <c r="B127" s="116">
        <v>474672.46907306003</v>
      </c>
      <c r="C127" s="116">
        <v>5164.2725192500002</v>
      </c>
      <c r="D127" s="116">
        <v>56.916809899999997</v>
      </c>
      <c r="E127" s="116">
        <v>5107.3557093500003</v>
      </c>
      <c r="F127" s="116">
        <v>3144.3422937599998</v>
      </c>
      <c r="G127" s="116">
        <v>510.96188261999998</v>
      </c>
      <c r="H127" s="116">
        <v>2633.38041114</v>
      </c>
      <c r="I127" s="116">
        <v>371152.64139464998</v>
      </c>
      <c r="J127" s="116">
        <v>44286.483867939998</v>
      </c>
      <c r="K127" s="116">
        <v>326866.15752671001</v>
      </c>
      <c r="L127" s="116">
        <v>95211.212865399997</v>
      </c>
      <c r="M127" s="116">
        <v>95182.091208080004</v>
      </c>
      <c r="N127" s="116">
        <v>29.121657320000001</v>
      </c>
      <c r="O127" s="116">
        <v>2774.8362078999999</v>
      </c>
      <c r="P127" s="116">
        <v>17281.653393500001</v>
      </c>
      <c r="Q127" s="116"/>
      <c r="R127" s="116"/>
      <c r="S127" s="116"/>
    </row>
    <row r="128" spans="1:19" hidden="1" outlineLevel="1">
      <c r="A128" s="9">
        <v>44105</v>
      </c>
      <c r="B128" s="116">
        <v>478650.17838356999</v>
      </c>
      <c r="C128" s="116">
        <v>4678.2901893300004</v>
      </c>
      <c r="D128" s="116">
        <v>31.101356790000001</v>
      </c>
      <c r="E128" s="116">
        <v>4647.1888325399996</v>
      </c>
      <c r="F128" s="116">
        <v>3269.0418273199998</v>
      </c>
      <c r="G128" s="116">
        <v>475.83357897000002</v>
      </c>
      <c r="H128" s="116">
        <v>2793.2082483499998</v>
      </c>
      <c r="I128" s="116">
        <v>376955.66538581997</v>
      </c>
      <c r="J128" s="116">
        <v>47048.242741299997</v>
      </c>
      <c r="K128" s="116">
        <v>329907.42264452</v>
      </c>
      <c r="L128" s="116">
        <v>93747.180981099998</v>
      </c>
      <c r="M128" s="116">
        <v>93719.944103119997</v>
      </c>
      <c r="N128" s="116">
        <v>27.236877979999999</v>
      </c>
      <c r="O128" s="116">
        <v>2203.2677759399999</v>
      </c>
      <c r="P128" s="116">
        <v>20012.162605279998</v>
      </c>
      <c r="Q128" s="116"/>
      <c r="R128" s="116"/>
      <c r="S128" s="116"/>
    </row>
    <row r="129" spans="1:19" hidden="1" outlineLevel="1">
      <c r="A129" s="9">
        <v>44136</v>
      </c>
      <c r="B129" s="116">
        <v>644537.62376035005</v>
      </c>
      <c r="C129" s="116">
        <v>4923.1770907299997</v>
      </c>
      <c r="D129" s="116">
        <v>29.591631790000001</v>
      </c>
      <c r="E129" s="116">
        <v>4893.5854589399996</v>
      </c>
      <c r="F129" s="116">
        <v>3525.98750569</v>
      </c>
      <c r="G129" s="116">
        <v>474.39318521000001</v>
      </c>
      <c r="H129" s="116">
        <v>3051.5943204800001</v>
      </c>
      <c r="I129" s="116">
        <v>540787.86268837005</v>
      </c>
      <c r="J129" s="116">
        <v>44336.2284095</v>
      </c>
      <c r="K129" s="116">
        <v>496451.63427887001</v>
      </c>
      <c r="L129" s="116">
        <v>95300.59647556</v>
      </c>
      <c r="M129" s="116">
        <v>95273.437443899995</v>
      </c>
      <c r="N129" s="116">
        <v>27.15903166</v>
      </c>
      <c r="O129" s="116">
        <v>2737.68441248</v>
      </c>
      <c r="P129" s="116">
        <v>20823.2860726</v>
      </c>
      <c r="Q129" s="116"/>
      <c r="R129" s="116"/>
      <c r="S129" s="116"/>
    </row>
    <row r="130" spans="1:19" hidden="1" outlineLevel="1">
      <c r="A130" s="9">
        <v>44166</v>
      </c>
      <c r="B130" s="116">
        <v>635890.46030667995</v>
      </c>
      <c r="C130" s="116">
        <v>4897.5288755800002</v>
      </c>
      <c r="D130" s="116">
        <v>32.713719930000003</v>
      </c>
      <c r="E130" s="116">
        <v>4864.8151556499997</v>
      </c>
      <c r="F130" s="116">
        <v>8323.8495662400001</v>
      </c>
      <c r="G130" s="116">
        <v>4737.9442253300003</v>
      </c>
      <c r="H130" s="116">
        <v>3585.9053409100002</v>
      </c>
      <c r="I130" s="116">
        <v>527858.48650239001</v>
      </c>
      <c r="J130" s="116">
        <v>43528.938413039999</v>
      </c>
      <c r="K130" s="116">
        <v>484329.54808934999</v>
      </c>
      <c r="L130" s="116">
        <v>94810.595362470005</v>
      </c>
      <c r="M130" s="116">
        <v>94792.475700320007</v>
      </c>
      <c r="N130" s="116">
        <v>18.11966215</v>
      </c>
      <c r="O130" s="116">
        <v>2715.00015016</v>
      </c>
      <c r="P130" s="116">
        <v>19191.45621941</v>
      </c>
      <c r="Q130" s="116"/>
      <c r="R130" s="116"/>
      <c r="S130" s="116"/>
    </row>
    <row r="131" spans="1:19" hidden="1" outlineLevel="1">
      <c r="A131" s="9">
        <v>44197</v>
      </c>
      <c r="B131" s="116">
        <v>632733.23542339995</v>
      </c>
      <c r="C131" s="116">
        <v>7366.7521935300001</v>
      </c>
      <c r="D131" s="116">
        <v>31.283098110000001</v>
      </c>
      <c r="E131" s="116">
        <v>7335.4690954199996</v>
      </c>
      <c r="F131" s="116">
        <v>8275.80230596</v>
      </c>
      <c r="G131" s="116">
        <v>4681.6525602399997</v>
      </c>
      <c r="H131" s="116">
        <v>3594.1497457199998</v>
      </c>
      <c r="I131" s="116">
        <v>521410.81520263001</v>
      </c>
      <c r="J131" s="116">
        <v>49650.857894419998</v>
      </c>
      <c r="K131" s="116">
        <v>471759.95730821003</v>
      </c>
      <c r="L131" s="116">
        <v>95679.865721280003</v>
      </c>
      <c r="M131" s="116">
        <v>95664.08935332</v>
      </c>
      <c r="N131" s="116">
        <v>15.77636796</v>
      </c>
      <c r="O131" s="116">
        <v>2670.1292898299998</v>
      </c>
      <c r="P131" s="116">
        <v>23522.498313479999</v>
      </c>
      <c r="Q131" s="116"/>
      <c r="R131" s="116"/>
      <c r="S131" s="116"/>
    </row>
    <row r="132" spans="1:19" hidden="1" outlineLevel="1">
      <c r="A132" s="9">
        <v>44228</v>
      </c>
      <c r="B132" s="116">
        <v>631883.35066454997</v>
      </c>
      <c r="C132" s="116">
        <v>7241.9903607400001</v>
      </c>
      <c r="D132" s="116">
        <v>31.754885049999999</v>
      </c>
      <c r="E132" s="116">
        <v>7210.2354756900004</v>
      </c>
      <c r="F132" s="116">
        <v>8125.8537261800002</v>
      </c>
      <c r="G132" s="116">
        <v>4633.8081866100001</v>
      </c>
      <c r="H132" s="116">
        <v>3492.0455395700001</v>
      </c>
      <c r="I132" s="116">
        <v>519512.94380258</v>
      </c>
      <c r="J132" s="116">
        <v>49730.299482019997</v>
      </c>
      <c r="K132" s="116">
        <v>469782.64432055998</v>
      </c>
      <c r="L132" s="116">
        <v>97002.562775049999</v>
      </c>
      <c r="M132" s="116">
        <v>96987.609481099993</v>
      </c>
      <c r="N132" s="116">
        <v>14.953293950000001</v>
      </c>
      <c r="O132" s="116">
        <v>2957.4717600700001</v>
      </c>
      <c r="P132" s="116">
        <v>21440.71385805</v>
      </c>
      <c r="Q132" s="116"/>
      <c r="R132" s="116"/>
      <c r="S132" s="116"/>
    </row>
    <row r="133" spans="1:19" hidden="1" outlineLevel="1">
      <c r="A133" s="9">
        <v>44256</v>
      </c>
      <c r="B133" s="116">
        <v>627218.01157258998</v>
      </c>
      <c r="C133" s="116">
        <v>8079.2373193200001</v>
      </c>
      <c r="D133" s="116">
        <v>36.905097750000003</v>
      </c>
      <c r="E133" s="116">
        <v>8042.33222157</v>
      </c>
      <c r="F133" s="116">
        <v>8117.8865772999998</v>
      </c>
      <c r="G133" s="116">
        <v>4595.2719534600001</v>
      </c>
      <c r="H133" s="116">
        <v>3522.6146238400001</v>
      </c>
      <c r="I133" s="116">
        <v>511785.72114715999</v>
      </c>
      <c r="J133" s="116">
        <v>47530.86665892</v>
      </c>
      <c r="K133" s="116">
        <v>464254.85448823997</v>
      </c>
      <c r="L133" s="116">
        <v>99235.166528810005</v>
      </c>
      <c r="M133" s="116">
        <v>99220.621863049993</v>
      </c>
      <c r="N133" s="116">
        <v>14.544665760000001</v>
      </c>
      <c r="O133" s="116">
        <v>2986.8764489599998</v>
      </c>
      <c r="P133" s="116">
        <v>21716.05542343</v>
      </c>
      <c r="Q133" s="116"/>
      <c r="R133" s="116"/>
      <c r="S133" s="116"/>
    </row>
    <row r="134" spans="1:19" hidden="1" outlineLevel="1">
      <c r="A134" s="9">
        <v>44287</v>
      </c>
      <c r="B134" s="116">
        <v>636151.72874606994</v>
      </c>
      <c r="C134" s="116">
        <v>8365.14808232</v>
      </c>
      <c r="D134" s="116">
        <v>30.908811589999999</v>
      </c>
      <c r="E134" s="116">
        <v>8334.2392707300005</v>
      </c>
      <c r="F134" s="116">
        <v>7902.2128668699997</v>
      </c>
      <c r="G134" s="116">
        <v>4511.6420798600002</v>
      </c>
      <c r="H134" s="116">
        <v>3390.57078701</v>
      </c>
      <c r="I134" s="116">
        <v>519378.41046216001</v>
      </c>
      <c r="J134" s="116">
        <v>44982.678212769999</v>
      </c>
      <c r="K134" s="116">
        <v>474395.73224938998</v>
      </c>
      <c r="L134" s="116">
        <v>100505.95733472001</v>
      </c>
      <c r="M134" s="116">
        <v>100492.53295129001</v>
      </c>
      <c r="N134" s="116">
        <v>13.424383430000001</v>
      </c>
      <c r="O134" s="116">
        <v>2099.9829467899999</v>
      </c>
      <c r="P134" s="116">
        <v>22862.092592289999</v>
      </c>
      <c r="Q134" s="116"/>
      <c r="R134" s="116"/>
      <c r="S134" s="116"/>
    </row>
    <row r="135" spans="1:19" hidden="1" outlineLevel="1">
      <c r="A135" s="9">
        <v>44317</v>
      </c>
      <c r="B135" s="116">
        <v>629918.95930246997</v>
      </c>
      <c r="C135" s="116">
        <v>7889.1018303000001</v>
      </c>
      <c r="D135" s="116">
        <v>18.53779046</v>
      </c>
      <c r="E135" s="116">
        <v>7870.5640398400001</v>
      </c>
      <c r="F135" s="116">
        <v>7865.2558314500002</v>
      </c>
      <c r="G135" s="116">
        <v>4470.6703777299999</v>
      </c>
      <c r="H135" s="116">
        <v>3394.5854537199998</v>
      </c>
      <c r="I135" s="116">
        <v>510600.79577154003</v>
      </c>
      <c r="J135" s="116">
        <v>48104.73674136</v>
      </c>
      <c r="K135" s="116">
        <v>462496.05903017998</v>
      </c>
      <c r="L135" s="116">
        <v>103563.80586918</v>
      </c>
      <c r="M135" s="116">
        <v>103550.90599203001</v>
      </c>
      <c r="N135" s="116">
        <v>12.89987715</v>
      </c>
      <c r="O135" s="116">
        <v>3009.4213750200001</v>
      </c>
      <c r="P135" s="116">
        <v>24058.946012659999</v>
      </c>
      <c r="Q135" s="116"/>
      <c r="R135" s="116"/>
      <c r="S135" s="116"/>
    </row>
    <row r="136" spans="1:19" hidden="1" outlineLevel="1">
      <c r="A136" s="9">
        <v>44348</v>
      </c>
      <c r="B136" s="116">
        <v>629608.99496851</v>
      </c>
      <c r="C136" s="116">
        <v>8013.7616344999997</v>
      </c>
      <c r="D136" s="116">
        <v>24.3311323</v>
      </c>
      <c r="E136" s="116">
        <v>7989.4305021999999</v>
      </c>
      <c r="F136" s="116">
        <v>8012.1919655499996</v>
      </c>
      <c r="G136" s="116">
        <v>4425.3716504200002</v>
      </c>
      <c r="H136" s="116">
        <v>3586.8203151299999</v>
      </c>
      <c r="I136" s="116">
        <v>507347.19839462999</v>
      </c>
      <c r="J136" s="116">
        <v>46091.36867037</v>
      </c>
      <c r="K136" s="116">
        <v>461255.82972426002</v>
      </c>
      <c r="L136" s="116">
        <v>106235.84297383</v>
      </c>
      <c r="M136" s="116">
        <v>106222.68570425001</v>
      </c>
      <c r="N136" s="116">
        <v>13.157269579999999</v>
      </c>
      <c r="O136" s="116">
        <v>4613.8591903200004</v>
      </c>
      <c r="P136" s="116">
        <v>22637.102119899999</v>
      </c>
      <c r="Q136" s="116"/>
      <c r="R136" s="116"/>
      <c r="S136" s="116"/>
    </row>
    <row r="137" spans="1:19" hidden="1" outlineLevel="1">
      <c r="A137" s="9">
        <v>44378</v>
      </c>
      <c r="B137" s="116">
        <v>632016.33602555003</v>
      </c>
      <c r="C137" s="116">
        <v>8536.0438341999998</v>
      </c>
      <c r="D137" s="116">
        <v>28.72265823</v>
      </c>
      <c r="E137" s="116">
        <v>8507.3211759700007</v>
      </c>
      <c r="F137" s="116">
        <v>8087.4559390200002</v>
      </c>
      <c r="G137" s="116">
        <v>4364.7325911899998</v>
      </c>
      <c r="H137" s="116">
        <v>3722.72334783</v>
      </c>
      <c r="I137" s="116">
        <v>507018.77399009001</v>
      </c>
      <c r="J137" s="116">
        <v>42873.209218939999</v>
      </c>
      <c r="K137" s="116">
        <v>464145.56477115001</v>
      </c>
      <c r="L137" s="116">
        <v>108374.06226224</v>
      </c>
      <c r="M137" s="116">
        <v>108361.23648008</v>
      </c>
      <c r="N137" s="116">
        <v>12.825782159999999</v>
      </c>
      <c r="O137" s="116">
        <v>4654.83800316</v>
      </c>
      <c r="P137" s="116">
        <v>21236.64879155</v>
      </c>
      <c r="Q137" s="116"/>
      <c r="R137" s="116"/>
      <c r="S137" s="116"/>
    </row>
    <row r="138" spans="1:19" hidden="1" outlineLevel="1">
      <c r="A138" s="9">
        <v>44409</v>
      </c>
      <c r="B138" s="116">
        <v>654424.54519112001</v>
      </c>
      <c r="C138" s="116">
        <v>9007.2743166</v>
      </c>
      <c r="D138" s="116">
        <v>22.205352609999998</v>
      </c>
      <c r="E138" s="116">
        <v>8985.0689639899992</v>
      </c>
      <c r="F138" s="116">
        <v>12810.111324560001</v>
      </c>
      <c r="G138" s="116">
        <v>8740.41051152</v>
      </c>
      <c r="H138" s="116">
        <v>4069.70081304</v>
      </c>
      <c r="I138" s="116">
        <v>522165.4574141</v>
      </c>
      <c r="J138" s="116">
        <v>42219.774782259999</v>
      </c>
      <c r="K138" s="116">
        <v>479945.68263184</v>
      </c>
      <c r="L138" s="116">
        <v>110441.70213586</v>
      </c>
      <c r="M138" s="116">
        <v>110429.24634459001</v>
      </c>
      <c r="N138" s="116">
        <v>12.455791270000001</v>
      </c>
      <c r="O138" s="116">
        <v>3632.0278788099999</v>
      </c>
      <c r="P138" s="116">
        <v>21536.802015280002</v>
      </c>
      <c r="Q138" s="116"/>
      <c r="R138" s="116"/>
      <c r="S138" s="116"/>
    </row>
    <row r="139" spans="1:19" hidden="1" outlineLevel="1">
      <c r="A139" s="9">
        <v>44440</v>
      </c>
      <c r="B139" s="116">
        <v>658767.48236882</v>
      </c>
      <c r="C139" s="116">
        <v>9015.1368902100003</v>
      </c>
      <c r="D139" s="116">
        <v>28.066468740000001</v>
      </c>
      <c r="E139" s="116">
        <v>8987.0704214699999</v>
      </c>
      <c r="F139" s="116">
        <v>16285.39315527</v>
      </c>
      <c r="G139" s="116">
        <v>11960.283770489999</v>
      </c>
      <c r="H139" s="116">
        <v>4325.1093847800003</v>
      </c>
      <c r="I139" s="116">
        <v>520447.46824343997</v>
      </c>
      <c r="J139" s="116">
        <v>42442.255086149999</v>
      </c>
      <c r="K139" s="116">
        <v>478005.21315729001</v>
      </c>
      <c r="L139" s="116">
        <v>113019.48407989999</v>
      </c>
      <c r="M139" s="116">
        <v>112874.66328091999</v>
      </c>
      <c r="N139" s="116">
        <v>144.82079898000001</v>
      </c>
      <c r="O139" s="116">
        <v>2973.8739888700002</v>
      </c>
      <c r="P139" s="116">
        <v>21755.35399933</v>
      </c>
      <c r="Q139" s="116"/>
      <c r="R139" s="116"/>
      <c r="S139" s="116"/>
    </row>
    <row r="140" spans="1:19" hidden="1" outlineLevel="1">
      <c r="A140" s="9">
        <v>44470</v>
      </c>
      <c r="B140" s="116">
        <v>662508.15029324999</v>
      </c>
      <c r="C140" s="116">
        <v>9177.4541108199992</v>
      </c>
      <c r="D140" s="116">
        <v>19.947758749999998</v>
      </c>
      <c r="E140" s="116">
        <v>9157.5063520700005</v>
      </c>
      <c r="F140" s="116">
        <v>18448.182519040001</v>
      </c>
      <c r="G140" s="116">
        <v>13781.09894462</v>
      </c>
      <c r="H140" s="116">
        <v>4667.0835744200003</v>
      </c>
      <c r="I140" s="116">
        <v>519905.83938058</v>
      </c>
      <c r="J140" s="116">
        <v>41104.370842160002</v>
      </c>
      <c r="K140" s="116">
        <v>478801.46853841998</v>
      </c>
      <c r="L140" s="116">
        <v>114976.67428281</v>
      </c>
      <c r="M140" s="116">
        <v>114829.69328779</v>
      </c>
      <c r="N140" s="116">
        <v>146.98099501999999</v>
      </c>
      <c r="O140" s="116">
        <v>2900.4542734500001</v>
      </c>
      <c r="P140" s="116">
        <v>23852.769148529998</v>
      </c>
      <c r="Q140" s="116"/>
      <c r="R140" s="116"/>
      <c r="S140" s="116"/>
    </row>
    <row r="141" spans="1:19" hidden="1" outlineLevel="1">
      <c r="A141" s="9">
        <v>44501</v>
      </c>
      <c r="B141" s="116">
        <v>670632.14369585004</v>
      </c>
      <c r="C141" s="116">
        <v>9565.81190298</v>
      </c>
      <c r="D141" s="116">
        <v>13.6001893</v>
      </c>
      <c r="E141" s="116">
        <v>9552.2117136800007</v>
      </c>
      <c r="F141" s="116">
        <v>20693.84356614</v>
      </c>
      <c r="G141" s="116">
        <v>15228.44292881</v>
      </c>
      <c r="H141" s="116">
        <v>5465.4006373299999</v>
      </c>
      <c r="I141" s="116">
        <v>520580.96585312003</v>
      </c>
      <c r="J141" s="116">
        <v>41339.279215640003</v>
      </c>
      <c r="K141" s="116">
        <v>479241.68663747999</v>
      </c>
      <c r="L141" s="116">
        <v>119791.52237361</v>
      </c>
      <c r="M141" s="116">
        <v>119638.03666008</v>
      </c>
      <c r="N141" s="116">
        <v>153.48571353</v>
      </c>
      <c r="O141" s="116">
        <v>4643.63393163</v>
      </c>
      <c r="P141" s="116">
        <v>25928.43434629</v>
      </c>
      <c r="Q141" s="116"/>
      <c r="R141" s="116"/>
      <c r="S141" s="116"/>
    </row>
    <row r="142" spans="1:19" hidden="1" outlineLevel="1">
      <c r="A142" s="9">
        <v>44531</v>
      </c>
      <c r="B142" s="116">
        <v>663275.15048253001</v>
      </c>
      <c r="C142" s="116">
        <v>8433.7791234699998</v>
      </c>
      <c r="D142" s="116">
        <v>14.53564547</v>
      </c>
      <c r="E142" s="116">
        <v>8419.2434780000003</v>
      </c>
      <c r="F142" s="116">
        <v>21774.62544552</v>
      </c>
      <c r="G142" s="116">
        <v>15226.66643641</v>
      </c>
      <c r="H142" s="116">
        <v>6547.9590091099999</v>
      </c>
      <c r="I142" s="116">
        <v>510664.55344107997</v>
      </c>
      <c r="J142" s="116">
        <v>40715.484193759999</v>
      </c>
      <c r="K142" s="116">
        <v>469949.06924732</v>
      </c>
      <c r="L142" s="116">
        <v>122402.19247246</v>
      </c>
      <c r="M142" s="116">
        <v>122247.45773679001</v>
      </c>
      <c r="N142" s="116">
        <v>154.73473566999999</v>
      </c>
      <c r="O142" s="116">
        <v>2688.7306985199998</v>
      </c>
      <c r="P142" s="116">
        <v>24126.230599710001</v>
      </c>
      <c r="Q142" s="116"/>
      <c r="R142" s="116"/>
      <c r="S142" s="116"/>
    </row>
    <row r="143" spans="1:19" hidden="1" outlineLevel="1">
      <c r="A143" s="9">
        <v>44562</v>
      </c>
      <c r="B143" s="116">
        <v>679898.96150103002</v>
      </c>
      <c r="C143" s="116">
        <v>9160.8743918</v>
      </c>
      <c r="D143" s="116">
        <v>15.13661484</v>
      </c>
      <c r="E143" s="116">
        <v>9145.7377769600007</v>
      </c>
      <c r="F143" s="116">
        <v>22211.242935599999</v>
      </c>
      <c r="G143" s="116">
        <v>15708.76336626</v>
      </c>
      <c r="H143" s="116">
        <v>6502.4795693400001</v>
      </c>
      <c r="I143" s="116">
        <v>521810.01711918</v>
      </c>
      <c r="J143" s="116">
        <v>41860.727942680001</v>
      </c>
      <c r="K143" s="116">
        <v>479949.28917649999</v>
      </c>
      <c r="L143" s="116">
        <v>126716.82705445</v>
      </c>
      <c r="M143" s="116">
        <v>126555.11821917001</v>
      </c>
      <c r="N143" s="116">
        <v>161.70883527999999</v>
      </c>
      <c r="O143" s="116">
        <v>4196.5781375799997</v>
      </c>
      <c r="P143" s="116">
        <v>24827.73256335</v>
      </c>
      <c r="Q143" s="116"/>
      <c r="R143" s="116"/>
      <c r="S143" s="116"/>
    </row>
    <row r="144" spans="1:19" hidden="1" outlineLevel="1">
      <c r="A144" s="9">
        <v>44593</v>
      </c>
      <c r="B144" s="116">
        <v>668781.28847654001</v>
      </c>
      <c r="C144" s="116">
        <v>9629.2084800899993</v>
      </c>
      <c r="D144" s="116">
        <v>14.3300471</v>
      </c>
      <c r="E144" s="116">
        <v>9614.8784329900009</v>
      </c>
      <c r="F144" s="116">
        <v>22104.209113270001</v>
      </c>
      <c r="G144" s="116">
        <v>15833.80955346</v>
      </c>
      <c r="H144" s="116">
        <v>6270.39955981</v>
      </c>
      <c r="I144" s="116">
        <v>508732.23857734998</v>
      </c>
      <c r="J144" s="116">
        <v>45960.907338069999</v>
      </c>
      <c r="K144" s="116">
        <v>462771.33123928</v>
      </c>
      <c r="L144" s="116">
        <v>128315.63230583</v>
      </c>
      <c r="M144" s="116">
        <v>128152.02742606</v>
      </c>
      <c r="N144" s="116">
        <v>163.60487977</v>
      </c>
      <c r="O144" s="116">
        <v>3969.7910293499999</v>
      </c>
      <c r="P144" s="116">
        <v>14573.23220697</v>
      </c>
      <c r="Q144" s="116"/>
      <c r="R144" s="116"/>
      <c r="S144" s="116"/>
    </row>
    <row r="145" spans="1:19" hidden="1" outlineLevel="1">
      <c r="A145" s="9">
        <v>44621</v>
      </c>
      <c r="B145" s="116">
        <v>666047.57548812998</v>
      </c>
      <c r="C145" s="116">
        <v>10018.222279699999</v>
      </c>
      <c r="D145" s="116">
        <v>13.37578924</v>
      </c>
      <c r="E145" s="116">
        <v>10004.84649046</v>
      </c>
      <c r="F145" s="116">
        <v>22082.705408049998</v>
      </c>
      <c r="G145" s="116">
        <v>15796.172697550001</v>
      </c>
      <c r="H145" s="116">
        <v>6286.5327104999997</v>
      </c>
      <c r="I145" s="116">
        <v>509782.25674211001</v>
      </c>
      <c r="J145" s="116">
        <v>49937.308127769997</v>
      </c>
      <c r="K145" s="116">
        <v>459844.94861433998</v>
      </c>
      <c r="L145" s="116">
        <v>124164.39105827</v>
      </c>
      <c r="M145" s="116">
        <v>123999.13250909001</v>
      </c>
      <c r="N145" s="116">
        <v>165.25854917999999</v>
      </c>
      <c r="O145" s="116">
        <v>2492.1136236900002</v>
      </c>
      <c r="P145" s="116">
        <v>11582.483366869999</v>
      </c>
      <c r="Q145" s="116"/>
      <c r="R145" s="116"/>
      <c r="S145" s="116"/>
    </row>
    <row r="146" spans="1:19" hidden="1" outlineLevel="1">
      <c r="A146" s="9">
        <v>44652</v>
      </c>
      <c r="B146" s="116">
        <v>659554.65698303003</v>
      </c>
      <c r="C146" s="116">
        <v>8472.4803224799998</v>
      </c>
      <c r="D146" s="116">
        <v>19.258357530000001</v>
      </c>
      <c r="E146" s="116">
        <v>8453.2219649500003</v>
      </c>
      <c r="F146" s="116">
        <v>22026.154422889998</v>
      </c>
      <c r="G146" s="116">
        <v>15708.03672351</v>
      </c>
      <c r="H146" s="116">
        <v>6318.11769938</v>
      </c>
      <c r="I146" s="116">
        <v>507940.33700522</v>
      </c>
      <c r="J146" s="116">
        <v>53963.286742279997</v>
      </c>
      <c r="K146" s="116">
        <v>453977.05026294</v>
      </c>
      <c r="L146" s="116">
        <v>121115.68523244</v>
      </c>
      <c r="M146" s="116">
        <v>120943.17724613</v>
      </c>
      <c r="N146" s="116">
        <v>172.50798631000001</v>
      </c>
      <c r="O146" s="116">
        <v>2240.1218791000001</v>
      </c>
      <c r="P146" s="116">
        <v>9602.1644812199993</v>
      </c>
      <c r="Q146" s="116"/>
      <c r="R146" s="116"/>
      <c r="S146" s="116"/>
    </row>
    <row r="147" spans="1:19" hidden="1" outlineLevel="1">
      <c r="A147" s="9">
        <v>44682</v>
      </c>
      <c r="B147" s="116">
        <v>656921.86999023997</v>
      </c>
      <c r="C147" s="116">
        <v>7910.1329015499996</v>
      </c>
      <c r="D147" s="116">
        <v>23.56918692</v>
      </c>
      <c r="E147" s="116">
        <v>7886.5637146299996</v>
      </c>
      <c r="F147" s="116">
        <v>22013.81304189</v>
      </c>
      <c r="G147" s="116">
        <v>15666.55610897</v>
      </c>
      <c r="H147" s="116">
        <v>6347.2569329199996</v>
      </c>
      <c r="I147" s="116">
        <v>508203.13590038999</v>
      </c>
      <c r="J147" s="116">
        <v>53372.828801529999</v>
      </c>
      <c r="K147" s="116">
        <v>454830.30709885998</v>
      </c>
      <c r="L147" s="116">
        <v>118794.78814641001</v>
      </c>
      <c r="M147" s="116">
        <v>118759.46967242</v>
      </c>
      <c r="N147" s="116">
        <v>35.318473990000001</v>
      </c>
      <c r="O147" s="116">
        <v>1483.2242790099999</v>
      </c>
      <c r="P147" s="116">
        <v>10924.097761069999</v>
      </c>
      <c r="Q147" s="116"/>
      <c r="R147" s="116"/>
      <c r="S147" s="116"/>
    </row>
    <row r="148" spans="1:19" hidden="1" outlineLevel="1">
      <c r="A148" s="9">
        <v>44713</v>
      </c>
      <c r="B148" s="116">
        <v>645243.38930793002</v>
      </c>
      <c r="C148" s="116">
        <v>7511.1451704399997</v>
      </c>
      <c r="D148" s="116">
        <v>11.522493450000001</v>
      </c>
      <c r="E148" s="116">
        <v>7499.6226769900004</v>
      </c>
      <c r="F148" s="116">
        <v>21917.64281066</v>
      </c>
      <c r="G148" s="116">
        <v>15661.317266829999</v>
      </c>
      <c r="H148" s="116">
        <v>6256.3255438300002</v>
      </c>
      <c r="I148" s="116">
        <v>501171.35508723999</v>
      </c>
      <c r="J148" s="116">
        <v>51153.224092160002</v>
      </c>
      <c r="K148" s="116">
        <v>450018.13099507999</v>
      </c>
      <c r="L148" s="116">
        <v>114643.24623958999</v>
      </c>
      <c r="M148" s="116">
        <v>114605.13121386</v>
      </c>
      <c r="N148" s="116">
        <v>38.115025729999999</v>
      </c>
      <c r="O148" s="116">
        <v>1112.49277474</v>
      </c>
      <c r="P148" s="116">
        <v>13690.296047739999</v>
      </c>
      <c r="Q148" s="116"/>
      <c r="R148" s="116"/>
      <c r="S148" s="116"/>
    </row>
    <row r="149" spans="1:19" hidden="1" outlineLevel="1">
      <c r="A149" s="9">
        <v>44743</v>
      </c>
      <c r="B149" s="116">
        <v>684931.66153371998</v>
      </c>
      <c r="C149" s="116">
        <v>7663.3422740799997</v>
      </c>
      <c r="D149" s="116">
        <v>13.91768431</v>
      </c>
      <c r="E149" s="116">
        <v>7649.4245897700002</v>
      </c>
      <c r="F149" s="116">
        <v>24383.688688980001</v>
      </c>
      <c r="G149" s="116">
        <v>18325.923556009999</v>
      </c>
      <c r="H149" s="116">
        <v>6057.7651329700002</v>
      </c>
      <c r="I149" s="116">
        <v>537335.43387644005</v>
      </c>
      <c r="J149" s="116">
        <v>59698.124364349998</v>
      </c>
      <c r="K149" s="116">
        <v>477637.30951209</v>
      </c>
      <c r="L149" s="116">
        <v>115549.19669421999</v>
      </c>
      <c r="M149" s="116">
        <v>115519.47031706</v>
      </c>
      <c r="N149" s="116">
        <v>29.726377159999998</v>
      </c>
      <c r="O149" s="116">
        <v>1057.86698873</v>
      </c>
      <c r="P149" s="116">
        <v>17987.04083287</v>
      </c>
      <c r="Q149" s="116"/>
      <c r="R149" s="116"/>
      <c r="S149" s="116"/>
    </row>
    <row r="150" spans="1:19" hidden="1" outlineLevel="1">
      <c r="A150" s="9">
        <v>44774</v>
      </c>
      <c r="B150" s="116">
        <v>679756.27260073996</v>
      </c>
      <c r="C150" s="116">
        <v>6701.1203594600001</v>
      </c>
      <c r="D150" s="116">
        <v>13.72585052</v>
      </c>
      <c r="E150" s="116">
        <v>6687.3945089400004</v>
      </c>
      <c r="F150" s="116">
        <v>24115.386671249998</v>
      </c>
      <c r="G150" s="116">
        <v>18280.884952299999</v>
      </c>
      <c r="H150" s="116">
        <v>5834.5017189500004</v>
      </c>
      <c r="I150" s="116">
        <v>534949.00791088003</v>
      </c>
      <c r="J150" s="116">
        <v>57304.768914200002</v>
      </c>
      <c r="K150" s="116">
        <v>477644.23899668001</v>
      </c>
      <c r="L150" s="116">
        <v>113990.75765915</v>
      </c>
      <c r="M150" s="116">
        <v>113953.9125865</v>
      </c>
      <c r="N150" s="116">
        <v>36.845072649999999</v>
      </c>
      <c r="O150" s="116">
        <v>1232.7072447600001</v>
      </c>
      <c r="P150" s="116">
        <v>15027.959847759999</v>
      </c>
      <c r="Q150" s="116"/>
      <c r="R150" s="116"/>
      <c r="S150" s="116"/>
    </row>
    <row r="151" spans="1:19" hidden="1" outlineLevel="1">
      <c r="A151" s="9">
        <v>44805</v>
      </c>
      <c r="B151" s="116">
        <v>671503.19970861997</v>
      </c>
      <c r="C151" s="116">
        <v>5543.2428649399999</v>
      </c>
      <c r="D151" s="116">
        <v>13.78058023</v>
      </c>
      <c r="E151" s="116">
        <v>5529.4622847099999</v>
      </c>
      <c r="F151" s="116">
        <v>23454.266120789998</v>
      </c>
      <c r="G151" s="116">
        <v>18231.423981749998</v>
      </c>
      <c r="H151" s="116">
        <v>5222.8421390399999</v>
      </c>
      <c r="I151" s="116">
        <v>529803.93903462996</v>
      </c>
      <c r="J151" s="116">
        <v>57251.62195239</v>
      </c>
      <c r="K151" s="116">
        <v>472552.31708224001</v>
      </c>
      <c r="L151" s="116">
        <v>112701.75168826</v>
      </c>
      <c r="M151" s="116">
        <v>112639.84308378999</v>
      </c>
      <c r="N151" s="116">
        <v>61.90860447</v>
      </c>
      <c r="O151" s="116">
        <v>1290.4006439299999</v>
      </c>
      <c r="P151" s="116">
        <v>15128.13259273</v>
      </c>
      <c r="Q151" s="116"/>
      <c r="R151" s="116"/>
      <c r="S151" s="116"/>
    </row>
    <row r="152" spans="1:19" hidden="1" outlineLevel="1">
      <c r="A152" s="9">
        <v>44835</v>
      </c>
      <c r="B152" s="116">
        <v>663992.65299821005</v>
      </c>
      <c r="C152" s="116">
        <v>5548.21365625</v>
      </c>
      <c r="D152" s="116">
        <v>13.73214604</v>
      </c>
      <c r="E152" s="116">
        <v>5534.4815102100001</v>
      </c>
      <c r="F152" s="116">
        <v>23022.61530795</v>
      </c>
      <c r="G152" s="116">
        <v>18135.972747129999</v>
      </c>
      <c r="H152" s="116">
        <v>4886.6425608199997</v>
      </c>
      <c r="I152" s="116">
        <v>524799.47187196999</v>
      </c>
      <c r="J152" s="116">
        <v>56858.425296230002</v>
      </c>
      <c r="K152" s="116">
        <v>467941.04657573998</v>
      </c>
      <c r="L152" s="116">
        <v>110622.35216204</v>
      </c>
      <c r="M152" s="116">
        <v>110561.01618254</v>
      </c>
      <c r="N152" s="116">
        <v>61.335979500000001</v>
      </c>
      <c r="O152" s="116">
        <v>1065.0726993400001</v>
      </c>
      <c r="P152" s="116">
        <v>15328.251914910001</v>
      </c>
      <c r="Q152" s="116"/>
      <c r="R152" s="116"/>
      <c r="S152" s="116"/>
    </row>
    <row r="153" spans="1:19" hidden="1" outlineLevel="1">
      <c r="A153" s="9">
        <v>44866</v>
      </c>
      <c r="B153" s="116">
        <v>660167.83247979998</v>
      </c>
      <c r="C153" s="116">
        <v>5107.0931158200001</v>
      </c>
      <c r="D153" s="116">
        <v>13.830998129999999</v>
      </c>
      <c r="E153" s="116">
        <v>5093.2621176900002</v>
      </c>
      <c r="F153" s="116">
        <v>22823.93429039</v>
      </c>
      <c r="G153" s="116">
        <v>18067.255209399998</v>
      </c>
      <c r="H153" s="116">
        <v>4756.6790809900003</v>
      </c>
      <c r="I153" s="116">
        <v>521750.32244311</v>
      </c>
      <c r="J153" s="116">
        <v>56329.765394579998</v>
      </c>
      <c r="K153" s="116">
        <v>465420.55704853003</v>
      </c>
      <c r="L153" s="116">
        <v>110486.48263047999</v>
      </c>
      <c r="M153" s="116">
        <v>110373.48616959</v>
      </c>
      <c r="N153" s="116">
        <v>112.99646088999999</v>
      </c>
      <c r="O153" s="116">
        <v>996.75678329000004</v>
      </c>
      <c r="P153" s="116">
        <v>14207.23730579</v>
      </c>
      <c r="Q153" s="116"/>
      <c r="R153" s="116"/>
      <c r="S153" s="116"/>
    </row>
    <row r="154" spans="1:19" hidden="1" outlineLevel="1">
      <c r="A154" s="9">
        <v>44896</v>
      </c>
      <c r="B154" s="116">
        <v>637798.57066078996</v>
      </c>
      <c r="C154" s="116">
        <v>5317.2287977200003</v>
      </c>
      <c r="D154" s="116">
        <v>13.4915485</v>
      </c>
      <c r="E154" s="116">
        <v>5303.7372492200002</v>
      </c>
      <c r="F154" s="116">
        <v>22253.962039779999</v>
      </c>
      <c r="G154" s="116">
        <v>18008.424989020001</v>
      </c>
      <c r="H154" s="116">
        <v>4245.5370507600001</v>
      </c>
      <c r="I154" s="116">
        <v>505486.39606210002</v>
      </c>
      <c r="J154" s="116">
        <v>56684.782924170002</v>
      </c>
      <c r="K154" s="116">
        <v>448801.61313792999</v>
      </c>
      <c r="L154" s="116">
        <v>104740.98376119</v>
      </c>
      <c r="M154" s="116">
        <v>104625.92459512</v>
      </c>
      <c r="N154" s="116">
        <v>115.05916607</v>
      </c>
      <c r="O154" s="116">
        <v>1047.48043562</v>
      </c>
      <c r="P154" s="116">
        <v>18510.8929045</v>
      </c>
      <c r="Q154" s="116"/>
      <c r="R154" s="116"/>
      <c r="S154" s="116"/>
    </row>
    <row r="155" spans="1:19" hidden="1" outlineLevel="1">
      <c r="A155" s="9">
        <v>44927</v>
      </c>
      <c r="B155" s="116">
        <v>633073.10989689</v>
      </c>
      <c r="C155" s="116">
        <v>4660.9244096800003</v>
      </c>
      <c r="D155" s="116">
        <v>13.424977930000001</v>
      </c>
      <c r="E155" s="116">
        <v>4647.4994317500004</v>
      </c>
      <c r="F155" s="116">
        <v>21895.12171331</v>
      </c>
      <c r="G155" s="116">
        <v>17878.37282407</v>
      </c>
      <c r="H155" s="116">
        <v>4016.7488892400002</v>
      </c>
      <c r="I155" s="116">
        <v>501351.77799153002</v>
      </c>
      <c r="J155" s="116">
        <v>55354.810542220002</v>
      </c>
      <c r="K155" s="116">
        <v>445996.96744931</v>
      </c>
      <c r="L155" s="116">
        <v>105165.28578237</v>
      </c>
      <c r="M155" s="116">
        <v>105055.34634668</v>
      </c>
      <c r="N155" s="116">
        <v>109.93943569</v>
      </c>
      <c r="O155" s="116">
        <v>1040.0650414500001</v>
      </c>
      <c r="P155" s="116">
        <v>19764.146554589999</v>
      </c>
      <c r="Q155" s="116"/>
      <c r="R155" s="116"/>
      <c r="S155" s="116"/>
    </row>
    <row r="156" spans="1:19">
      <c r="A156" s="9">
        <v>44958</v>
      </c>
      <c r="B156" s="116">
        <v>624497.96300176997</v>
      </c>
      <c r="C156" s="116">
        <v>4616.0669504699999</v>
      </c>
      <c r="D156" s="116">
        <v>13.3532686</v>
      </c>
      <c r="E156" s="116">
        <v>4602.7136818700001</v>
      </c>
      <c r="F156" s="116">
        <v>21309.550333989999</v>
      </c>
      <c r="G156" s="116">
        <v>17770.51294841</v>
      </c>
      <c r="H156" s="116">
        <v>3539.0373855799999</v>
      </c>
      <c r="I156" s="116">
        <v>496727.11105016997</v>
      </c>
      <c r="J156" s="116">
        <v>55153.654628960001</v>
      </c>
      <c r="K156" s="116">
        <v>441573.45642121002</v>
      </c>
      <c r="L156" s="116">
        <v>101845.23466714</v>
      </c>
      <c r="M156" s="116">
        <v>101723.92559843999</v>
      </c>
      <c r="N156" s="116">
        <v>121.3090687</v>
      </c>
      <c r="O156" s="116">
        <v>1139.0875029599999</v>
      </c>
      <c r="P156" s="116">
        <v>21967.267323439999</v>
      </c>
      <c r="Q156" s="116"/>
      <c r="R156" s="116"/>
      <c r="S156" s="116"/>
    </row>
    <row r="157" spans="1:19">
      <c r="A157" s="9">
        <v>44986</v>
      </c>
      <c r="B157" s="116">
        <v>624185.62205771997</v>
      </c>
      <c r="C157" s="116">
        <v>4243.6899648600001</v>
      </c>
      <c r="D157" s="116">
        <v>13.44578842</v>
      </c>
      <c r="E157" s="116">
        <v>4230.24417644</v>
      </c>
      <c r="F157" s="116">
        <v>20829.903696770001</v>
      </c>
      <c r="G157" s="116">
        <v>17693.672632379999</v>
      </c>
      <c r="H157" s="116">
        <v>3136.23106439</v>
      </c>
      <c r="I157" s="116">
        <v>497596.82404157001</v>
      </c>
      <c r="J157" s="116">
        <v>54634.519837560001</v>
      </c>
      <c r="K157" s="116">
        <v>442962.30420401</v>
      </c>
      <c r="L157" s="116">
        <v>101515.20435452</v>
      </c>
      <c r="M157" s="116">
        <v>101395.3180349</v>
      </c>
      <c r="N157" s="116">
        <v>119.88631961999999</v>
      </c>
      <c r="O157" s="116">
        <v>1530.32501675</v>
      </c>
      <c r="P157" s="116">
        <v>22270.748050819999</v>
      </c>
      <c r="Q157" s="116"/>
      <c r="R157" s="116"/>
      <c r="S157" s="116"/>
    </row>
    <row r="158" spans="1:19">
      <c r="A158" s="9">
        <v>45017</v>
      </c>
      <c r="B158" s="116">
        <v>617321.73695553001</v>
      </c>
      <c r="C158" s="116">
        <v>4040.2212289099998</v>
      </c>
      <c r="D158" s="116">
        <v>13.518657129999999</v>
      </c>
      <c r="E158" s="116">
        <v>4026.7025717800002</v>
      </c>
      <c r="F158" s="116">
        <v>20565.78436207</v>
      </c>
      <c r="G158" s="116">
        <v>17560.345178830001</v>
      </c>
      <c r="H158" s="116">
        <v>3005.4391832400001</v>
      </c>
      <c r="I158" s="116">
        <v>491783.63495689997</v>
      </c>
      <c r="J158" s="116">
        <v>54483.12929271</v>
      </c>
      <c r="K158" s="116">
        <v>437300.50566418999</v>
      </c>
      <c r="L158" s="116">
        <v>100932.09640764999</v>
      </c>
      <c r="M158" s="116">
        <v>100814.87583434999</v>
      </c>
      <c r="N158" s="116">
        <v>117.2205733</v>
      </c>
      <c r="O158" s="116">
        <v>2487.0909387000002</v>
      </c>
      <c r="P158" s="116">
        <v>19122.244914089999</v>
      </c>
      <c r="Q158" s="116"/>
      <c r="R158" s="116"/>
      <c r="S158" s="116"/>
    </row>
    <row r="159" spans="1:19">
      <c r="A159" s="9">
        <v>45047</v>
      </c>
      <c r="B159" s="116">
        <v>612209.45035886997</v>
      </c>
      <c r="C159" s="116">
        <v>3887.8320402700001</v>
      </c>
      <c r="D159" s="116">
        <v>13.60951839</v>
      </c>
      <c r="E159" s="116">
        <v>3874.2225218799999</v>
      </c>
      <c r="F159" s="116">
        <v>20051.041347570001</v>
      </c>
      <c r="G159" s="116">
        <v>17473.370089579999</v>
      </c>
      <c r="H159" s="116">
        <v>2577.67125799</v>
      </c>
      <c r="I159" s="116">
        <v>485951.87020208</v>
      </c>
      <c r="J159" s="116">
        <v>54048.976398170002</v>
      </c>
      <c r="K159" s="116">
        <v>431902.89380391</v>
      </c>
      <c r="L159" s="116">
        <v>102318.70676895</v>
      </c>
      <c r="M159" s="116">
        <v>102205.80717153</v>
      </c>
      <c r="N159" s="116">
        <v>112.89959742000001</v>
      </c>
      <c r="O159" s="116">
        <v>1608.35128194</v>
      </c>
      <c r="P159" s="116">
        <v>18539.907912930001</v>
      </c>
      <c r="Q159" s="116"/>
      <c r="R159" s="116"/>
      <c r="S159" s="116"/>
    </row>
    <row r="160" spans="1:19">
      <c r="A160" s="9">
        <v>45078</v>
      </c>
      <c r="B160" s="116">
        <v>609124.72909753001</v>
      </c>
      <c r="C160" s="116">
        <v>5018.0433911999999</v>
      </c>
      <c r="D160" s="116">
        <v>13.06886965</v>
      </c>
      <c r="E160" s="116">
        <v>5004.9745215499997</v>
      </c>
      <c r="F160" s="116">
        <v>19921.7981</v>
      </c>
      <c r="G160" s="116">
        <v>17377.463771539999</v>
      </c>
      <c r="H160" s="116">
        <v>2544.3343284600001</v>
      </c>
      <c r="I160" s="116">
        <v>481443.78709711001</v>
      </c>
      <c r="J160" s="116">
        <v>54862.701183160003</v>
      </c>
      <c r="K160" s="116">
        <v>426581.08591395</v>
      </c>
      <c r="L160" s="116">
        <v>102741.10050922001</v>
      </c>
      <c r="M160" s="116">
        <v>102631.41710029999</v>
      </c>
      <c r="N160" s="116">
        <v>109.68340892000001</v>
      </c>
      <c r="O160" s="116">
        <v>1897.7540075300001</v>
      </c>
      <c r="P160" s="116">
        <v>19026.543238710001</v>
      </c>
      <c r="Q160" s="116"/>
      <c r="R160" s="116"/>
      <c r="S160" s="116"/>
    </row>
    <row r="161" spans="1:19">
      <c r="A161" s="9">
        <v>45108</v>
      </c>
      <c r="B161" s="116">
        <v>609320.84289592004</v>
      </c>
      <c r="C161" s="116">
        <v>5373.2601791099996</v>
      </c>
      <c r="D161" s="116">
        <v>13.07621037</v>
      </c>
      <c r="E161" s="116">
        <v>5360.1839687399997</v>
      </c>
      <c r="F161" s="116">
        <v>19569.511867509998</v>
      </c>
      <c r="G161" s="116">
        <v>17253.77851824</v>
      </c>
      <c r="H161" s="116">
        <v>2315.73334927</v>
      </c>
      <c r="I161" s="116">
        <v>480785.91582585999</v>
      </c>
      <c r="J161" s="116">
        <v>55048.03034438</v>
      </c>
      <c r="K161" s="116">
        <v>425737.88548147999</v>
      </c>
      <c r="L161" s="116">
        <v>103592.15502344001</v>
      </c>
      <c r="M161" s="116">
        <v>103485.75965517999</v>
      </c>
      <c r="N161" s="116">
        <v>106.39536826</v>
      </c>
      <c r="O161" s="116">
        <v>1949.7671711200001</v>
      </c>
      <c r="P161" s="116">
        <v>16394.303946529999</v>
      </c>
      <c r="Q161" s="116"/>
      <c r="R161" s="116"/>
      <c r="S161" s="116"/>
    </row>
    <row r="162" spans="1:19">
      <c r="A162" s="9">
        <v>45139</v>
      </c>
      <c r="B162" s="116">
        <v>611728.11972484004</v>
      </c>
      <c r="C162" s="116">
        <v>5449.6058244799997</v>
      </c>
      <c r="D162" s="116">
        <v>13.07142885</v>
      </c>
      <c r="E162" s="116">
        <v>5436.5343956300003</v>
      </c>
      <c r="F162" s="116">
        <v>19442.2252176</v>
      </c>
      <c r="G162" s="116">
        <v>17158.076510589999</v>
      </c>
      <c r="H162" s="116">
        <v>2284.1487070100002</v>
      </c>
      <c r="I162" s="116">
        <v>480781.90616178</v>
      </c>
      <c r="J162" s="116">
        <v>55558.150071390002</v>
      </c>
      <c r="K162" s="116">
        <v>425223.75609038997</v>
      </c>
      <c r="L162" s="116">
        <v>106054.38252098</v>
      </c>
      <c r="M162" s="116">
        <v>105953.30260246999</v>
      </c>
      <c r="N162" s="116">
        <v>101.07991851</v>
      </c>
      <c r="O162" s="116">
        <v>1534.91469121</v>
      </c>
      <c r="P162" s="116">
        <v>15948.67088793</v>
      </c>
      <c r="Q162" s="116"/>
      <c r="R162" s="116"/>
      <c r="S162" s="116"/>
    </row>
    <row r="163" spans="1:19">
      <c r="A163" s="9">
        <v>45170</v>
      </c>
      <c r="B163" s="116">
        <v>613317.80485433002</v>
      </c>
      <c r="C163" s="116">
        <v>5806.3347991800001</v>
      </c>
      <c r="D163" s="116">
        <v>12.725309169999999</v>
      </c>
      <c r="E163" s="116">
        <v>5793.6094900099997</v>
      </c>
      <c r="F163" s="116">
        <v>18889.33938754</v>
      </c>
      <c r="G163" s="116">
        <v>16642.738135259999</v>
      </c>
      <c r="H163" s="116">
        <v>2246.6012522800002</v>
      </c>
      <c r="I163" s="116">
        <v>482219.51638965</v>
      </c>
      <c r="J163" s="116">
        <v>55915.515438150003</v>
      </c>
      <c r="K163" s="116">
        <v>426304.00095150003</v>
      </c>
      <c r="L163" s="116">
        <v>106402.61427796</v>
      </c>
      <c r="M163" s="116">
        <v>106322.27688356</v>
      </c>
      <c r="N163" s="116">
        <v>80.337394399999994</v>
      </c>
      <c r="O163" s="116">
        <v>1372.08131069</v>
      </c>
      <c r="P163" s="116">
        <v>15575.75116109</v>
      </c>
      <c r="Q163" s="116"/>
      <c r="R163" s="116"/>
      <c r="S163" s="116"/>
    </row>
    <row r="164" spans="1:19">
      <c r="A164" s="9">
        <v>45200</v>
      </c>
      <c r="B164" s="116">
        <v>613491.23351387004</v>
      </c>
      <c r="C164" s="116">
        <v>5371.6851387099996</v>
      </c>
      <c r="D164" s="116">
        <v>12.662452330000001</v>
      </c>
      <c r="E164" s="116">
        <v>5359.0226863799999</v>
      </c>
      <c r="F164" s="116">
        <v>18228.811453189999</v>
      </c>
      <c r="G164" s="116">
        <v>16099.6684221</v>
      </c>
      <c r="H164" s="116">
        <v>2129.14303109</v>
      </c>
      <c r="I164" s="116">
        <v>481162.4246654</v>
      </c>
      <c r="J164" s="116">
        <v>55819.644076149998</v>
      </c>
      <c r="K164" s="116">
        <v>425342.78058924997</v>
      </c>
      <c r="L164" s="116">
        <v>108728.31225657</v>
      </c>
      <c r="M164" s="116">
        <v>108650.10418780999</v>
      </c>
      <c r="N164" s="116">
        <v>78.208068760000003</v>
      </c>
      <c r="O164" s="116">
        <v>1292.1771393199999</v>
      </c>
      <c r="P164" s="116">
        <v>14204.638784340001</v>
      </c>
      <c r="Q164" s="116"/>
      <c r="R164" s="116"/>
      <c r="S164" s="116"/>
    </row>
    <row r="165" spans="1:19">
      <c r="A165" s="9">
        <v>45231</v>
      </c>
      <c r="B165" s="116">
        <v>621889.42535194999</v>
      </c>
      <c r="C165" s="116">
        <v>7005.2505183599997</v>
      </c>
      <c r="D165" s="116">
        <v>12.6596378</v>
      </c>
      <c r="E165" s="116">
        <v>6992.5908805600002</v>
      </c>
      <c r="F165" s="116">
        <v>17447.687913869999</v>
      </c>
      <c r="G165" s="116">
        <v>15621.5307586</v>
      </c>
      <c r="H165" s="116">
        <v>1826.15715527</v>
      </c>
      <c r="I165" s="116">
        <v>484914.04688015999</v>
      </c>
      <c r="J165" s="116">
        <v>55276.58027156</v>
      </c>
      <c r="K165" s="116">
        <v>429637.46660859999</v>
      </c>
      <c r="L165" s="116">
        <v>112522.44003956</v>
      </c>
      <c r="M165" s="116">
        <v>112447.73749571999</v>
      </c>
      <c r="N165" s="116">
        <v>74.702543840000004</v>
      </c>
      <c r="O165" s="116">
        <v>782.21050636999996</v>
      </c>
      <c r="P165" s="116">
        <v>12741.875352900001</v>
      </c>
      <c r="Q165" s="116"/>
      <c r="R165" s="116"/>
      <c r="S165" s="116"/>
    </row>
    <row r="166" spans="1:19">
      <c r="A166" s="9">
        <v>45261</v>
      </c>
      <c r="B166" s="116">
        <v>625135.52740499005</v>
      </c>
      <c r="C166" s="116">
        <v>5461.0151731799997</v>
      </c>
      <c r="D166" s="116">
        <v>12.934640119999999</v>
      </c>
      <c r="E166" s="116">
        <v>5448.0805330599997</v>
      </c>
      <c r="F166" s="116">
        <v>17632.564363950001</v>
      </c>
      <c r="G166" s="116">
        <v>15689.16412632</v>
      </c>
      <c r="H166" s="116">
        <v>1943.40023763</v>
      </c>
      <c r="I166" s="116">
        <v>490334.47925917001</v>
      </c>
      <c r="J166" s="116">
        <v>56231.903633859998</v>
      </c>
      <c r="K166" s="116">
        <v>434102.57562531001</v>
      </c>
      <c r="L166" s="116">
        <v>111707.46860869</v>
      </c>
      <c r="M166" s="116">
        <v>111633.54911209</v>
      </c>
      <c r="N166" s="116">
        <v>73.919496600000002</v>
      </c>
      <c r="O166" s="116">
        <v>907.36775017000002</v>
      </c>
      <c r="P166" s="116">
        <v>16145.26462955</v>
      </c>
      <c r="Q166" s="116"/>
      <c r="R166" s="116"/>
      <c r="S166" s="116"/>
    </row>
    <row r="167" spans="1:19">
      <c r="A167" s="9">
        <v>45292</v>
      </c>
      <c r="B167" s="116">
        <v>622348.30537502002</v>
      </c>
      <c r="C167" s="116">
        <v>6609.5708662300003</v>
      </c>
      <c r="D167" s="116">
        <v>12.98663608</v>
      </c>
      <c r="E167" s="116">
        <v>6596.5842301499997</v>
      </c>
      <c r="F167" s="116">
        <v>17016.688110980002</v>
      </c>
      <c r="G167" s="116">
        <v>15168.871486829999</v>
      </c>
      <c r="H167" s="116">
        <v>1847.8166241500001</v>
      </c>
      <c r="I167" s="116">
        <v>483713.36268675001</v>
      </c>
      <c r="J167" s="116">
        <v>60080.04586369</v>
      </c>
      <c r="K167" s="116">
        <v>423633.31682305998</v>
      </c>
      <c r="L167" s="116">
        <v>115008.68371106</v>
      </c>
      <c r="M167" s="116">
        <v>114937.83029415</v>
      </c>
      <c r="N167" s="116">
        <v>70.853416910000007</v>
      </c>
      <c r="O167" s="116">
        <v>1766.2248096400001</v>
      </c>
      <c r="P167" s="116">
        <v>19339.032008040002</v>
      </c>
      <c r="Q167" s="116"/>
      <c r="R167" s="116"/>
      <c r="S167" s="116"/>
    </row>
    <row r="168" spans="1:19">
      <c r="A168" s="9">
        <v>45323</v>
      </c>
      <c r="B168" s="116">
        <v>624447.45460578997</v>
      </c>
      <c r="C168" s="116">
        <v>6411.2132208100002</v>
      </c>
      <c r="D168" s="116">
        <v>12.992579810000001</v>
      </c>
      <c r="E168" s="116">
        <v>6398.2206409999999</v>
      </c>
      <c r="F168" s="116">
        <v>16574.512654679998</v>
      </c>
      <c r="G168" s="116">
        <v>14780.173348640001</v>
      </c>
      <c r="H168" s="116">
        <v>1794.3393060400001</v>
      </c>
      <c r="I168" s="116">
        <v>484507.29072852002</v>
      </c>
      <c r="J168" s="116">
        <v>59396.110520200004</v>
      </c>
      <c r="K168" s="116">
        <v>425111.18020831997</v>
      </c>
      <c r="L168" s="116">
        <v>116954.43800178</v>
      </c>
      <c r="M168" s="116">
        <v>116886.11525004001</v>
      </c>
      <c r="N168" s="116">
        <v>68.322751740000001</v>
      </c>
      <c r="O168" s="116">
        <v>716.56229787999996</v>
      </c>
      <c r="P168" s="116">
        <v>21856.62287259</v>
      </c>
      <c r="Q168" s="116"/>
      <c r="R168" s="116"/>
      <c r="S168" s="116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1"/>
    </row>
    <row r="3" spans="1:17" ht="28.5" customHeight="1">
      <c r="A3" s="195" t="s">
        <v>77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</row>
    <row r="4" spans="1:17" ht="12.75" customHeight="1">
      <c r="A4" s="110" t="s">
        <v>186</v>
      </c>
    </row>
    <row r="5" spans="1:17" ht="12.75" customHeight="1">
      <c r="A5" s="12" t="s">
        <v>231</v>
      </c>
    </row>
    <row r="6" spans="1:17" s="18" customFormat="1" ht="12.75" customHeight="1">
      <c r="A6" s="197" t="s">
        <v>0</v>
      </c>
      <c r="B6" s="186" t="s">
        <v>63</v>
      </c>
      <c r="C6" s="200" t="s">
        <v>7</v>
      </c>
      <c r="D6" s="200"/>
      <c r="E6" s="200"/>
      <c r="F6" s="200" t="s">
        <v>2</v>
      </c>
      <c r="G6" s="200"/>
      <c r="H6" s="200"/>
      <c r="I6" s="200"/>
      <c r="J6" s="200"/>
      <c r="K6" s="200"/>
      <c r="L6" s="200"/>
      <c r="M6" s="200"/>
    </row>
    <row r="7" spans="1:17" s="18" customFormat="1" ht="16.5" customHeight="1">
      <c r="A7" s="198"/>
      <c r="B7" s="186"/>
      <c r="C7" s="200"/>
      <c r="D7" s="200"/>
      <c r="E7" s="200"/>
      <c r="F7" s="200" t="s">
        <v>17</v>
      </c>
      <c r="G7" s="201"/>
      <c r="H7" s="201"/>
      <c r="I7" s="201"/>
      <c r="J7" s="200" t="s">
        <v>9</v>
      </c>
      <c r="K7" s="201"/>
      <c r="L7" s="201"/>
      <c r="M7" s="201"/>
    </row>
    <row r="8" spans="1:17" s="18" customFormat="1" ht="82.5" customHeight="1">
      <c r="A8" s="199"/>
      <c r="B8" s="186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26"/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idden="1" outlineLevel="1">
      <c r="A11" s="9">
        <v>40544</v>
      </c>
      <c r="B11" s="35">
        <v>272237.82518832001</v>
      </c>
      <c r="C11" s="35">
        <f>G11+K11</f>
        <v>101633.8352039</v>
      </c>
      <c r="D11" s="35">
        <f t="shared" ref="D11:E11" si="0">H11+L11</f>
        <v>129179.80993325001</v>
      </c>
      <c r="E11" s="35">
        <f t="shared" si="0"/>
        <v>41424.180051169998</v>
      </c>
      <c r="F11" s="35">
        <v>163716.16409396002</v>
      </c>
      <c r="G11" s="35">
        <v>63806.355175099998</v>
      </c>
      <c r="H11" s="35">
        <v>85076.344098650006</v>
      </c>
      <c r="I11" s="35">
        <v>14833.46482021</v>
      </c>
      <c r="J11" s="35">
        <v>108521.66109436</v>
      </c>
      <c r="K11" s="35">
        <v>37827.480028800004</v>
      </c>
      <c r="L11" s="35">
        <v>44103.4658346</v>
      </c>
      <c r="M11" s="35">
        <v>26590.715230959999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276149.37618507002</v>
      </c>
      <c r="C12" s="35">
        <f t="shared" ref="C12:C67" si="1">G12+K12</f>
        <v>104096.12343517999</v>
      </c>
      <c r="D12" s="35">
        <f t="shared" ref="D12:D67" si="2">H12+L12</f>
        <v>130021.57581465</v>
      </c>
      <c r="E12" s="35">
        <f t="shared" ref="E12:E67" si="3">I12+M12</f>
        <v>42031.676935240001</v>
      </c>
      <c r="F12" s="35">
        <v>165260.54172933</v>
      </c>
      <c r="G12" s="35">
        <v>65100.739820169998</v>
      </c>
      <c r="H12" s="35">
        <v>85397.675273090004</v>
      </c>
      <c r="I12" s="35">
        <v>14762.126636070001</v>
      </c>
      <c r="J12" s="35">
        <v>110888.83445574</v>
      </c>
      <c r="K12" s="35">
        <v>38995.383615010003</v>
      </c>
      <c r="L12" s="35">
        <v>44623.900541559997</v>
      </c>
      <c r="M12" s="35">
        <v>27269.550299170001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280125.10082553996</v>
      </c>
      <c r="C13" s="35">
        <f t="shared" si="1"/>
        <v>105170.69947758</v>
      </c>
      <c r="D13" s="35">
        <f t="shared" si="2"/>
        <v>132203.58504030999</v>
      </c>
      <c r="E13" s="35">
        <f t="shared" si="3"/>
        <v>42750.816307649999</v>
      </c>
      <c r="F13" s="35">
        <v>166999.00565298001</v>
      </c>
      <c r="G13" s="35">
        <v>65792.492815720005</v>
      </c>
      <c r="H13" s="35">
        <v>86221.837034539989</v>
      </c>
      <c r="I13" s="35">
        <v>14984.675802719999</v>
      </c>
      <c r="J13" s="35">
        <v>113126.09517256</v>
      </c>
      <c r="K13" s="35">
        <v>39378.20666186</v>
      </c>
      <c r="L13" s="35">
        <v>45981.748005770001</v>
      </c>
      <c r="M13" s="35">
        <v>27766.140504929997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284144.35360461997</v>
      </c>
      <c r="C14" s="35">
        <f t="shared" si="1"/>
        <v>105765.54399467999</v>
      </c>
      <c r="D14" s="35">
        <f t="shared" si="2"/>
        <v>132695.75706054</v>
      </c>
      <c r="E14" s="35">
        <f t="shared" si="3"/>
        <v>45683.052549399996</v>
      </c>
      <c r="F14" s="35">
        <v>168139.89279149999</v>
      </c>
      <c r="G14" s="35">
        <v>65108.076209699997</v>
      </c>
      <c r="H14" s="35">
        <v>87959.638020660001</v>
      </c>
      <c r="I14" s="35">
        <v>15072.178561139999</v>
      </c>
      <c r="J14" s="35">
        <v>116004.46081311999</v>
      </c>
      <c r="K14" s="35">
        <v>40657.467784979999</v>
      </c>
      <c r="L14" s="35">
        <v>44736.119039879995</v>
      </c>
      <c r="M14" s="35">
        <v>30610.873988259998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287570.83107323997</v>
      </c>
      <c r="C15" s="35">
        <f t="shared" si="1"/>
        <v>106687.19225533001</v>
      </c>
      <c r="D15" s="35">
        <f t="shared" si="2"/>
        <v>135074.55289404999</v>
      </c>
      <c r="E15" s="35">
        <f t="shared" si="3"/>
        <v>45809.085923860002</v>
      </c>
      <c r="F15" s="35">
        <v>172271.96543666002</v>
      </c>
      <c r="G15" s="35">
        <v>67624.239209549996</v>
      </c>
      <c r="H15" s="35">
        <v>88931.600313269999</v>
      </c>
      <c r="I15" s="35">
        <v>15716.12591384</v>
      </c>
      <c r="J15" s="35">
        <v>115298.86563658001</v>
      </c>
      <c r="K15" s="35">
        <v>39062.953045780007</v>
      </c>
      <c r="L15" s="35">
        <v>46142.952580780002</v>
      </c>
      <c r="M15" s="35">
        <v>30092.96001002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292116.02585669997</v>
      </c>
      <c r="C16" s="35">
        <f t="shared" si="1"/>
        <v>105986.30440225999</v>
      </c>
      <c r="D16" s="35">
        <f t="shared" si="2"/>
        <v>139420.24584584002</v>
      </c>
      <c r="E16" s="35">
        <f t="shared" si="3"/>
        <v>46709.475608599998</v>
      </c>
      <c r="F16" s="35">
        <v>177532.01866864</v>
      </c>
      <c r="G16" s="35">
        <v>69289.414278579992</v>
      </c>
      <c r="H16" s="35">
        <v>92324.701778990013</v>
      </c>
      <c r="I16" s="35">
        <v>15917.90261107</v>
      </c>
      <c r="J16" s="35">
        <v>114584.00718806</v>
      </c>
      <c r="K16" s="35">
        <v>36696.890123680001</v>
      </c>
      <c r="L16" s="35">
        <v>47095.544066850001</v>
      </c>
      <c r="M16" s="35">
        <v>30791.572997529998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294564.89692170999</v>
      </c>
      <c r="C17" s="35">
        <f t="shared" si="1"/>
        <v>108004.85262155</v>
      </c>
      <c r="D17" s="35">
        <f t="shared" si="2"/>
        <v>137994.77410141</v>
      </c>
      <c r="E17" s="35">
        <f t="shared" si="3"/>
        <v>48565.270198750004</v>
      </c>
      <c r="F17" s="35">
        <v>179161.97833013002</v>
      </c>
      <c r="G17" s="35">
        <v>72229.452477190003</v>
      </c>
      <c r="H17" s="35">
        <v>90583.308500499988</v>
      </c>
      <c r="I17" s="35">
        <v>16349.21735244</v>
      </c>
      <c r="J17" s="35">
        <v>115402.91859157999</v>
      </c>
      <c r="K17" s="35">
        <v>35775.400144359999</v>
      </c>
      <c r="L17" s="35">
        <v>47411.46560091</v>
      </c>
      <c r="M17" s="35">
        <v>32216.052846310002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303033.86695233005</v>
      </c>
      <c r="C18" s="35">
        <f t="shared" si="1"/>
        <v>113114.19093043001</v>
      </c>
      <c r="D18" s="35">
        <f t="shared" si="2"/>
        <v>141118.87310655002</v>
      </c>
      <c r="E18" s="35">
        <f t="shared" si="3"/>
        <v>48800.802915349996</v>
      </c>
      <c r="F18" s="35">
        <v>184303.54420626001</v>
      </c>
      <c r="G18" s="35">
        <v>75010.835843320005</v>
      </c>
      <c r="H18" s="35">
        <v>93765.31038878001</v>
      </c>
      <c r="I18" s="35">
        <v>15527.397974160001</v>
      </c>
      <c r="J18" s="35">
        <v>118730.32274607</v>
      </c>
      <c r="K18" s="35">
        <v>38103.355087110001</v>
      </c>
      <c r="L18" s="35">
        <v>47353.562717770001</v>
      </c>
      <c r="M18" s="35">
        <v>33273.404941189998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311949.94659837004</v>
      </c>
      <c r="C19" s="35">
        <f t="shared" si="1"/>
        <v>118946.56454902</v>
      </c>
      <c r="D19" s="35">
        <f t="shared" si="2"/>
        <v>144189.55612695002</v>
      </c>
      <c r="E19" s="35">
        <f t="shared" si="3"/>
        <v>48813.825922399992</v>
      </c>
      <c r="F19" s="35">
        <v>189650.05809963</v>
      </c>
      <c r="G19" s="35">
        <v>78651.255753899997</v>
      </c>
      <c r="H19" s="35">
        <v>95129.491528960003</v>
      </c>
      <c r="I19" s="35">
        <v>15869.310816769999</v>
      </c>
      <c r="J19" s="35">
        <v>122299.88849873999</v>
      </c>
      <c r="K19" s="35">
        <v>40295.30879512</v>
      </c>
      <c r="L19" s="35">
        <v>49060.06459799</v>
      </c>
      <c r="M19" s="35">
        <v>32944.515105629995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317887.34339539002</v>
      </c>
      <c r="C20" s="35">
        <f t="shared" si="1"/>
        <v>121919.81345164</v>
      </c>
      <c r="D20" s="35">
        <f t="shared" si="2"/>
        <v>146853.79364509002</v>
      </c>
      <c r="E20" s="35">
        <f t="shared" si="3"/>
        <v>49113.736298660006</v>
      </c>
      <c r="F20" s="35">
        <v>194215.06372283</v>
      </c>
      <c r="G20" s="35">
        <v>81680.635486290004</v>
      </c>
      <c r="H20" s="35">
        <v>96077.618812979999</v>
      </c>
      <c r="I20" s="35">
        <v>16456.80942356</v>
      </c>
      <c r="J20" s="35">
        <v>123672.27967255999</v>
      </c>
      <c r="K20" s="35">
        <v>40239.177965349998</v>
      </c>
      <c r="L20" s="35">
        <v>50776.174832110002</v>
      </c>
      <c r="M20" s="35">
        <v>32656.926875100002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318515.00504374004</v>
      </c>
      <c r="C21" s="35">
        <f t="shared" si="1"/>
        <v>122681.61777714</v>
      </c>
      <c r="D21" s="35">
        <f t="shared" si="2"/>
        <v>146338.93193384999</v>
      </c>
      <c r="E21" s="35">
        <f t="shared" si="3"/>
        <v>49494.455332750003</v>
      </c>
      <c r="F21" s="35">
        <v>193351.31009127002</v>
      </c>
      <c r="G21" s="35">
        <v>80072.843059350009</v>
      </c>
      <c r="H21" s="35">
        <v>96364.825708139993</v>
      </c>
      <c r="I21" s="35">
        <v>16913.641323780001</v>
      </c>
      <c r="J21" s="35">
        <v>125163.69495246999</v>
      </c>
      <c r="K21" s="35">
        <v>42608.774717789995</v>
      </c>
      <c r="L21" s="35">
        <v>49974.106225709998</v>
      </c>
      <c r="M21" s="35">
        <v>32580.814008969999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320709.32780603005</v>
      </c>
      <c r="C22" s="35">
        <f t="shared" si="1"/>
        <v>123311.45412475</v>
      </c>
      <c r="D22" s="35">
        <f t="shared" si="2"/>
        <v>145426.57132495</v>
      </c>
      <c r="E22" s="35">
        <f t="shared" si="3"/>
        <v>51971.302356330001</v>
      </c>
      <c r="F22" s="35">
        <v>194782.05993421</v>
      </c>
      <c r="G22" s="35">
        <v>80544.325955830005</v>
      </c>
      <c r="H22" s="35">
        <v>94740.145891320004</v>
      </c>
      <c r="I22" s="35">
        <v>19497.588087059998</v>
      </c>
      <c r="J22" s="35">
        <v>125927.26787181999</v>
      </c>
      <c r="K22" s="35">
        <v>42767.128168919997</v>
      </c>
      <c r="L22" s="35">
        <v>50686.42543363</v>
      </c>
      <c r="M22" s="35">
        <v>32473.714269270004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316594.00578046998</v>
      </c>
      <c r="C23" s="35">
        <f t="shared" si="1"/>
        <v>115563.03963322999</v>
      </c>
      <c r="D23" s="35">
        <f t="shared" si="2"/>
        <v>149340.18677664001</v>
      </c>
      <c r="E23" s="35">
        <f t="shared" si="3"/>
        <v>51690.779370599994</v>
      </c>
      <c r="F23" s="35">
        <v>189301.93627360999</v>
      </c>
      <c r="G23" s="35">
        <v>72344.434190699991</v>
      </c>
      <c r="H23" s="35">
        <v>97541.901024820007</v>
      </c>
      <c r="I23" s="35">
        <v>19415.60105809</v>
      </c>
      <c r="J23" s="35">
        <v>127292.06950685999</v>
      </c>
      <c r="K23" s="35">
        <v>43218.605442530003</v>
      </c>
      <c r="L23" s="35">
        <v>51798.285751819996</v>
      </c>
      <c r="M23" s="35">
        <v>32275.178312509997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319082.07934985001</v>
      </c>
      <c r="C24" s="35">
        <f t="shared" si="1"/>
        <v>117153.93248555</v>
      </c>
      <c r="D24" s="35">
        <f t="shared" si="2"/>
        <v>149728.19149957001</v>
      </c>
      <c r="E24" s="35">
        <f t="shared" si="3"/>
        <v>52199.955364729998</v>
      </c>
      <c r="F24" s="35">
        <v>189054.32698814999</v>
      </c>
      <c r="G24" s="35">
        <v>72751.511425089993</v>
      </c>
      <c r="H24" s="35">
        <v>96682.16811775</v>
      </c>
      <c r="I24" s="35">
        <v>19620.647445309998</v>
      </c>
      <c r="J24" s="35">
        <v>130027.7523617</v>
      </c>
      <c r="K24" s="35">
        <v>44402.421060460001</v>
      </c>
      <c r="L24" s="35">
        <v>53046.023381819999</v>
      </c>
      <c r="M24" s="35">
        <v>32579.30791942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319247.17235009995</v>
      </c>
      <c r="C25" s="35">
        <f t="shared" si="1"/>
        <v>118383.11537716001</v>
      </c>
      <c r="D25" s="35">
        <f t="shared" si="2"/>
        <v>148940.72256155001</v>
      </c>
      <c r="E25" s="35">
        <f t="shared" si="3"/>
        <v>51923.334411390002</v>
      </c>
      <c r="F25" s="35">
        <v>189955.27810182</v>
      </c>
      <c r="G25" s="35">
        <v>74435.895247830005</v>
      </c>
      <c r="H25" s="35">
        <v>95791.508608240008</v>
      </c>
      <c r="I25" s="35">
        <v>19727.874245750001</v>
      </c>
      <c r="J25" s="35">
        <v>129291.89424827999</v>
      </c>
      <c r="K25" s="35">
        <v>43947.220129330002</v>
      </c>
      <c r="L25" s="35">
        <v>53149.213953309998</v>
      </c>
      <c r="M25" s="35">
        <v>32195.460165640001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322478.60219215002</v>
      </c>
      <c r="C26" s="35">
        <f t="shared" si="1"/>
        <v>119392.53179701</v>
      </c>
      <c r="D26" s="35">
        <f t="shared" si="2"/>
        <v>151446.16352914</v>
      </c>
      <c r="E26" s="35">
        <f t="shared" si="3"/>
        <v>51639.906866000005</v>
      </c>
      <c r="F26" s="35">
        <v>191295.30375984998</v>
      </c>
      <c r="G26" s="35">
        <v>74438.953014409999</v>
      </c>
      <c r="H26" s="35">
        <v>96586.702746840005</v>
      </c>
      <c r="I26" s="35">
        <v>20269.647998600001</v>
      </c>
      <c r="J26" s="35">
        <v>131183.29843230001</v>
      </c>
      <c r="K26" s="35">
        <v>44953.578782600001</v>
      </c>
      <c r="L26" s="35">
        <v>54859.460782299997</v>
      </c>
      <c r="M26" s="35">
        <v>31370.2588674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320341.72411321005</v>
      </c>
      <c r="C27" s="35">
        <f t="shared" si="1"/>
        <v>124127.46846513999</v>
      </c>
      <c r="D27" s="35">
        <f t="shared" si="2"/>
        <v>147060.39704822001</v>
      </c>
      <c r="E27" s="35">
        <f t="shared" si="3"/>
        <v>49153.858599850006</v>
      </c>
      <c r="F27" s="35">
        <v>192711.77955918998</v>
      </c>
      <c r="G27" s="35">
        <v>78907.482607329992</v>
      </c>
      <c r="H27" s="35">
        <v>94251.961813729999</v>
      </c>
      <c r="I27" s="35">
        <v>19552.335138130002</v>
      </c>
      <c r="J27" s="35">
        <v>127629.94455402001</v>
      </c>
      <c r="K27" s="35">
        <v>45219.985857809996</v>
      </c>
      <c r="L27" s="35">
        <v>52808.435234490003</v>
      </c>
      <c r="M27" s="35">
        <v>29601.52346172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321497.25391177996</v>
      </c>
      <c r="C28" s="35">
        <f t="shared" si="1"/>
        <v>125296.33291172</v>
      </c>
      <c r="D28" s="35">
        <f t="shared" si="2"/>
        <v>148518.22653017001</v>
      </c>
      <c r="E28" s="35">
        <f t="shared" si="3"/>
        <v>47682.694469890004</v>
      </c>
      <c r="F28" s="35">
        <v>195152.92696907002</v>
      </c>
      <c r="G28" s="35">
        <v>79974.453655789999</v>
      </c>
      <c r="H28" s="35">
        <v>95690.804422140005</v>
      </c>
      <c r="I28" s="35">
        <v>19487.668891140002</v>
      </c>
      <c r="J28" s="35">
        <v>126344.32694271</v>
      </c>
      <c r="K28" s="35">
        <v>45321.879255929998</v>
      </c>
      <c r="L28" s="35">
        <v>52827.422108029998</v>
      </c>
      <c r="M28" s="35">
        <v>28195.025578749999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318088.17080793</v>
      </c>
      <c r="C29" s="35">
        <f t="shared" si="1"/>
        <v>122804.54297388</v>
      </c>
      <c r="D29" s="35">
        <f t="shared" si="2"/>
        <v>148080.92889355001</v>
      </c>
      <c r="E29" s="35">
        <f t="shared" si="3"/>
        <v>47202.698940500006</v>
      </c>
      <c r="F29" s="35">
        <v>192409.25076606998</v>
      </c>
      <c r="G29" s="35">
        <v>77504.987455139999</v>
      </c>
      <c r="H29" s="35">
        <v>95185.770576869996</v>
      </c>
      <c r="I29" s="35">
        <v>19718.492734060001</v>
      </c>
      <c r="J29" s="35">
        <v>125678.92004185999</v>
      </c>
      <c r="K29" s="35">
        <v>45299.555518740002</v>
      </c>
      <c r="L29" s="35">
        <v>52895.158316679997</v>
      </c>
      <c r="M29" s="35">
        <v>27484.206206440002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320578.20099333004</v>
      </c>
      <c r="C30" s="35">
        <f t="shared" si="1"/>
        <v>123592.09100862002</v>
      </c>
      <c r="D30" s="35">
        <f t="shared" si="2"/>
        <v>149297.5563085</v>
      </c>
      <c r="E30" s="35">
        <f t="shared" si="3"/>
        <v>47688.553676210002</v>
      </c>
      <c r="F30" s="35">
        <v>194600.07310735999</v>
      </c>
      <c r="G30" s="35">
        <v>77839.365499150008</v>
      </c>
      <c r="H30" s="35">
        <v>96535.526078320006</v>
      </c>
      <c r="I30" s="35">
        <v>20225.18152989</v>
      </c>
      <c r="J30" s="35">
        <v>125978.12788597</v>
      </c>
      <c r="K30" s="35">
        <v>45752.725509470001</v>
      </c>
      <c r="L30" s="35">
        <v>52762.030230180004</v>
      </c>
      <c r="M30" s="35">
        <v>27463.372146320002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323835.35958365997</v>
      </c>
      <c r="C31" s="35">
        <f t="shared" si="1"/>
        <v>126799.54441947</v>
      </c>
      <c r="D31" s="35">
        <f t="shared" si="2"/>
        <v>150158.28754962</v>
      </c>
      <c r="E31" s="35">
        <f t="shared" si="3"/>
        <v>46877.527614570005</v>
      </c>
      <c r="F31" s="35">
        <v>195902.18859005999</v>
      </c>
      <c r="G31" s="35">
        <v>81149.708665619997</v>
      </c>
      <c r="H31" s="35">
        <v>94628.754718559998</v>
      </c>
      <c r="I31" s="35">
        <v>20123.72520588</v>
      </c>
      <c r="J31" s="35">
        <v>127933.1709936</v>
      </c>
      <c r="K31" s="35">
        <v>45649.835753849999</v>
      </c>
      <c r="L31" s="35">
        <v>55529.532831060002</v>
      </c>
      <c r="M31" s="35">
        <v>26753.80240869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326664.38279596996</v>
      </c>
      <c r="C32" s="35">
        <f t="shared" si="1"/>
        <v>128867.41373721001</v>
      </c>
      <c r="D32" s="35">
        <f t="shared" si="2"/>
        <v>149221.50860587001</v>
      </c>
      <c r="E32" s="35">
        <f t="shared" si="3"/>
        <v>48575.460452889994</v>
      </c>
      <c r="F32" s="35">
        <v>196965.06668858</v>
      </c>
      <c r="G32" s="35">
        <v>83235.54700731</v>
      </c>
      <c r="H32" s="35">
        <v>93002.545443659998</v>
      </c>
      <c r="I32" s="35">
        <v>20726.97423761</v>
      </c>
      <c r="J32" s="35">
        <v>129699.31610739</v>
      </c>
      <c r="K32" s="35">
        <v>45631.866729900001</v>
      </c>
      <c r="L32" s="35">
        <v>56218.963162209999</v>
      </c>
      <c r="M32" s="35">
        <v>27848.486215279998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331910.27392223</v>
      </c>
      <c r="C33" s="35">
        <f t="shared" si="1"/>
        <v>132848.50653719</v>
      </c>
      <c r="D33" s="35">
        <f t="shared" si="2"/>
        <v>150018.30147057</v>
      </c>
      <c r="E33" s="35">
        <f t="shared" si="3"/>
        <v>49043.465914469998</v>
      </c>
      <c r="F33" s="35">
        <v>198154.44848823998</v>
      </c>
      <c r="G33" s="35">
        <v>84761.890061459999</v>
      </c>
      <c r="H33" s="35">
        <v>92252.732502030005</v>
      </c>
      <c r="I33" s="35">
        <v>21139.825924749999</v>
      </c>
      <c r="J33" s="35">
        <v>133755.82543399002</v>
      </c>
      <c r="K33" s="35">
        <v>48086.616475729999</v>
      </c>
      <c r="L33" s="35">
        <v>57765.568968539999</v>
      </c>
      <c r="M33" s="35">
        <v>27903.639989719999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328855.11712072999</v>
      </c>
      <c r="C34" s="35">
        <f t="shared" si="1"/>
        <v>134484.41244310001</v>
      </c>
      <c r="D34" s="35">
        <f t="shared" si="2"/>
        <v>146570.09253393</v>
      </c>
      <c r="E34" s="35">
        <f t="shared" si="3"/>
        <v>47800.612143699997</v>
      </c>
      <c r="F34" s="35">
        <v>198084.77021309</v>
      </c>
      <c r="G34" s="35">
        <v>85678.19739311999</v>
      </c>
      <c r="H34" s="35">
        <v>91008.770108629993</v>
      </c>
      <c r="I34" s="35">
        <v>21397.802711339998</v>
      </c>
      <c r="J34" s="35">
        <v>130770.34690763999</v>
      </c>
      <c r="K34" s="35">
        <v>48806.215049980005</v>
      </c>
      <c r="L34" s="35">
        <v>55561.322425300001</v>
      </c>
      <c r="M34" s="35">
        <v>26402.809432360002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329967.18393104</v>
      </c>
      <c r="C35" s="35">
        <f t="shared" si="1"/>
        <v>134324.16430404998</v>
      </c>
      <c r="D35" s="35">
        <f t="shared" si="2"/>
        <v>146635.97956124</v>
      </c>
      <c r="E35" s="35">
        <f t="shared" si="3"/>
        <v>49007.040065749999</v>
      </c>
      <c r="F35" s="35">
        <v>198739.42969417002</v>
      </c>
      <c r="G35" s="35">
        <v>84676.215977639993</v>
      </c>
      <c r="H35" s="35">
        <v>92160.942875990004</v>
      </c>
      <c r="I35" s="35">
        <v>21902.270840540001</v>
      </c>
      <c r="J35" s="35">
        <v>131227.75423687001</v>
      </c>
      <c r="K35" s="35">
        <v>49647.948326409998</v>
      </c>
      <c r="L35" s="35">
        <v>54475.036685250001</v>
      </c>
      <c r="M35" s="35">
        <v>27104.769225210002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335616.79737714003</v>
      </c>
      <c r="C36" s="35">
        <f t="shared" si="1"/>
        <v>138859.39972560998</v>
      </c>
      <c r="D36" s="35">
        <f t="shared" si="2"/>
        <v>146003.89241338999</v>
      </c>
      <c r="E36" s="35">
        <f t="shared" si="3"/>
        <v>50753.505238140002</v>
      </c>
      <c r="F36" s="35">
        <v>202357.44657246</v>
      </c>
      <c r="G36" s="35">
        <v>87197.566581539999</v>
      </c>
      <c r="H36" s="35">
        <v>92960.588862999997</v>
      </c>
      <c r="I36" s="35">
        <v>22199.291127920002</v>
      </c>
      <c r="J36" s="35">
        <v>133259.35080468</v>
      </c>
      <c r="K36" s="35">
        <v>51661.833144069999</v>
      </c>
      <c r="L36" s="35">
        <v>53043.303550390003</v>
      </c>
      <c r="M36" s="35">
        <v>28554.21411022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335575.23038177</v>
      </c>
      <c r="C37" s="35">
        <f t="shared" si="1"/>
        <v>139779.87759766</v>
      </c>
      <c r="D37" s="35">
        <f t="shared" si="2"/>
        <v>144490.94422891998</v>
      </c>
      <c r="E37" s="35">
        <f t="shared" si="3"/>
        <v>51304.408555189999</v>
      </c>
      <c r="F37" s="35">
        <v>200892.31502166999</v>
      </c>
      <c r="G37" s="35">
        <v>87506.615312690003</v>
      </c>
      <c r="H37" s="35">
        <v>90915.904445519991</v>
      </c>
      <c r="I37" s="35">
        <v>22469.795263460001</v>
      </c>
      <c r="J37" s="35">
        <v>134682.91536010001</v>
      </c>
      <c r="K37" s="35">
        <v>52273.262284969998</v>
      </c>
      <c r="L37" s="35">
        <v>53575.039783399996</v>
      </c>
      <c r="M37" s="35">
        <v>28834.613291729998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338233.58710846002</v>
      </c>
      <c r="C38" s="35">
        <f t="shared" si="1"/>
        <v>141462.94140961001</v>
      </c>
      <c r="D38" s="35">
        <f t="shared" si="2"/>
        <v>145442.96010388</v>
      </c>
      <c r="E38" s="35">
        <f t="shared" si="3"/>
        <v>51327.685594970004</v>
      </c>
      <c r="F38" s="35">
        <v>203500.4946795</v>
      </c>
      <c r="G38" s="35">
        <v>90191.329356580012</v>
      </c>
      <c r="H38" s="35">
        <v>90286.399896090006</v>
      </c>
      <c r="I38" s="35">
        <v>23022.765426830003</v>
      </c>
      <c r="J38" s="35">
        <v>134733.09242895999</v>
      </c>
      <c r="K38" s="35">
        <v>51271.612053029996</v>
      </c>
      <c r="L38" s="35">
        <v>55156.560207789997</v>
      </c>
      <c r="M38" s="35">
        <v>28304.920168140001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337683.54312823998</v>
      </c>
      <c r="C39" s="35">
        <f t="shared" si="1"/>
        <v>142332.7651784</v>
      </c>
      <c r="D39" s="35">
        <f t="shared" si="2"/>
        <v>144022.79744960001</v>
      </c>
      <c r="E39" s="35">
        <f t="shared" si="3"/>
        <v>51327.980500239995</v>
      </c>
      <c r="F39" s="35">
        <v>205435.46871479001</v>
      </c>
      <c r="G39" s="35">
        <v>91667.183455150007</v>
      </c>
      <c r="H39" s="35">
        <v>90529.130500980013</v>
      </c>
      <c r="I39" s="35">
        <v>23239.154758659999</v>
      </c>
      <c r="J39" s="35">
        <v>132248.07441345</v>
      </c>
      <c r="K39" s="35">
        <v>50665.581723249998</v>
      </c>
      <c r="L39" s="35">
        <v>53493.666948619997</v>
      </c>
      <c r="M39" s="35">
        <v>28088.82574158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339927.60558832</v>
      </c>
      <c r="C40" s="35">
        <f t="shared" si="1"/>
        <v>141910.47036815999</v>
      </c>
      <c r="D40" s="35">
        <f t="shared" si="2"/>
        <v>146218.03087675999</v>
      </c>
      <c r="E40" s="35">
        <f t="shared" si="3"/>
        <v>51799.104343400002</v>
      </c>
      <c r="F40" s="35">
        <v>207945.64606705998</v>
      </c>
      <c r="G40" s="35">
        <v>92608.476453369993</v>
      </c>
      <c r="H40" s="35">
        <v>91322.434390209994</v>
      </c>
      <c r="I40" s="35">
        <v>24014.735223480002</v>
      </c>
      <c r="J40" s="35">
        <v>131981.95952126</v>
      </c>
      <c r="K40" s="35">
        <v>49301.99391479</v>
      </c>
      <c r="L40" s="35">
        <v>54895.596486549999</v>
      </c>
      <c r="M40" s="35">
        <v>27784.36911992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344572.83165267995</v>
      </c>
      <c r="C41" s="35">
        <f t="shared" si="1"/>
        <v>144837.28476531</v>
      </c>
      <c r="D41" s="35">
        <f t="shared" si="2"/>
        <v>146526.56177964</v>
      </c>
      <c r="E41" s="35">
        <f t="shared" si="3"/>
        <v>53208.985107729997</v>
      </c>
      <c r="F41" s="35">
        <v>209209.87105402999</v>
      </c>
      <c r="G41" s="35">
        <v>92598.881171179994</v>
      </c>
      <c r="H41" s="35">
        <v>91647.110990350004</v>
      </c>
      <c r="I41" s="35">
        <v>24963.878892500001</v>
      </c>
      <c r="J41" s="35">
        <v>135362.96059865001</v>
      </c>
      <c r="K41" s="35">
        <v>52238.403594130003</v>
      </c>
      <c r="L41" s="35">
        <v>54879.45078929</v>
      </c>
      <c r="M41" s="35">
        <v>28245.10621523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349448.79810812999</v>
      </c>
      <c r="C42" s="35">
        <f t="shared" si="1"/>
        <v>148563.31171312</v>
      </c>
      <c r="D42" s="35">
        <f t="shared" si="2"/>
        <v>148409.59547177001</v>
      </c>
      <c r="E42" s="35">
        <f t="shared" si="3"/>
        <v>52475.890923240004</v>
      </c>
      <c r="F42" s="35">
        <v>214102.96681387001</v>
      </c>
      <c r="G42" s="35">
        <v>98111.277780960008</v>
      </c>
      <c r="H42" s="35">
        <v>89970.153698370006</v>
      </c>
      <c r="I42" s="35">
        <v>26021.53533454</v>
      </c>
      <c r="J42" s="35">
        <v>135345.83129426002</v>
      </c>
      <c r="K42" s="35">
        <v>50452.033932159997</v>
      </c>
      <c r="L42" s="35">
        <v>58439.441773400002</v>
      </c>
      <c r="M42" s="35">
        <v>26454.3555887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358773.85397397995</v>
      </c>
      <c r="C43" s="35">
        <f t="shared" si="1"/>
        <v>156407.67464047999</v>
      </c>
      <c r="D43" s="35">
        <f t="shared" si="2"/>
        <v>150911.78206261998</v>
      </c>
      <c r="E43" s="35">
        <f t="shared" si="3"/>
        <v>51454.397270879999</v>
      </c>
      <c r="F43" s="35">
        <v>221068.94273720999</v>
      </c>
      <c r="G43" s="35">
        <v>103356.50488617999</v>
      </c>
      <c r="H43" s="35">
        <v>92517.183360299998</v>
      </c>
      <c r="I43" s="35">
        <v>25195.25449073</v>
      </c>
      <c r="J43" s="35">
        <v>137704.91123677001</v>
      </c>
      <c r="K43" s="35">
        <v>53051.169754299997</v>
      </c>
      <c r="L43" s="35">
        <v>58394.59870232</v>
      </c>
      <c r="M43" s="35">
        <v>26259.142780149999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363619.13626850001</v>
      </c>
      <c r="C44" s="35">
        <f t="shared" si="1"/>
        <v>156325.14098232001</v>
      </c>
      <c r="D44" s="35">
        <f t="shared" si="2"/>
        <v>151481.91243657999</v>
      </c>
      <c r="E44" s="35">
        <f t="shared" si="3"/>
        <v>55812.082849600003</v>
      </c>
      <c r="F44" s="35">
        <v>223597.24101746001</v>
      </c>
      <c r="G44" s="35">
        <v>103689.15704403</v>
      </c>
      <c r="H44" s="35">
        <v>91842.420438939997</v>
      </c>
      <c r="I44" s="35">
        <v>28065.663534489999</v>
      </c>
      <c r="J44" s="35">
        <v>140021.89525104</v>
      </c>
      <c r="K44" s="35">
        <v>52635.983938289995</v>
      </c>
      <c r="L44" s="35">
        <v>59639.491997639998</v>
      </c>
      <c r="M44" s="35">
        <v>27746.419315110001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374292.21166616998</v>
      </c>
      <c r="C45" s="35">
        <f t="shared" si="1"/>
        <v>163106.74321543</v>
      </c>
      <c r="D45" s="35">
        <f t="shared" si="2"/>
        <v>154398.63684276</v>
      </c>
      <c r="E45" s="35">
        <f t="shared" si="3"/>
        <v>56786.831607979999</v>
      </c>
      <c r="F45" s="35">
        <v>232527.01945062002</v>
      </c>
      <c r="G45" s="35">
        <v>109379.10168264</v>
      </c>
      <c r="H45" s="35">
        <v>94110.776782069996</v>
      </c>
      <c r="I45" s="35">
        <v>29037.140985910002</v>
      </c>
      <c r="J45" s="35">
        <v>141765.19221554999</v>
      </c>
      <c r="K45" s="35">
        <v>53727.641532790003</v>
      </c>
      <c r="L45" s="35">
        <v>60287.86006069</v>
      </c>
      <c r="M45" s="35">
        <v>27749.69062207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382094.12052897998</v>
      </c>
      <c r="C46" s="35">
        <f t="shared" si="1"/>
        <v>179494.73553197001</v>
      </c>
      <c r="D46" s="35">
        <f t="shared" si="2"/>
        <v>145128.76552842002</v>
      </c>
      <c r="E46" s="35">
        <f t="shared" si="3"/>
        <v>57470.619468589997</v>
      </c>
      <c r="F46" s="35">
        <v>238797.71018398</v>
      </c>
      <c r="G46" s="35">
        <v>124566.30403428001</v>
      </c>
      <c r="H46" s="35">
        <v>85582.946452100005</v>
      </c>
      <c r="I46" s="35">
        <v>28648.459697599999</v>
      </c>
      <c r="J46" s="35">
        <v>143296.41034499998</v>
      </c>
      <c r="K46" s="35">
        <v>54928.431497690006</v>
      </c>
      <c r="L46" s="35">
        <v>59545.819076320004</v>
      </c>
      <c r="M46" s="35">
        <v>28822.159770990002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382306.67423444003</v>
      </c>
      <c r="C47" s="35">
        <f t="shared" si="1"/>
        <v>177578.56157312999</v>
      </c>
      <c r="D47" s="35">
        <f t="shared" si="2"/>
        <v>144773.12666736002</v>
      </c>
      <c r="E47" s="35">
        <f t="shared" si="3"/>
        <v>59954.985993950002</v>
      </c>
      <c r="F47" s="35">
        <v>242433.23536746998</v>
      </c>
      <c r="G47" s="35">
        <v>124569.21476649999</v>
      </c>
      <c r="H47" s="35">
        <v>86868.599233040004</v>
      </c>
      <c r="I47" s="35">
        <v>30995.421367930001</v>
      </c>
      <c r="J47" s="35">
        <v>139873.43886696998</v>
      </c>
      <c r="K47" s="35">
        <v>53009.346806629997</v>
      </c>
      <c r="L47" s="35">
        <v>57904.52743432</v>
      </c>
      <c r="M47" s="35">
        <v>28959.564626020001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411770.29477357998</v>
      </c>
      <c r="C48" s="35">
        <f t="shared" si="1"/>
        <v>178954.89552270001</v>
      </c>
      <c r="D48" s="35">
        <f t="shared" si="2"/>
        <v>165117.06668737001</v>
      </c>
      <c r="E48" s="35">
        <f t="shared" si="3"/>
        <v>67698.332563510005</v>
      </c>
      <c r="F48" s="35">
        <v>231154.80544555999</v>
      </c>
      <c r="G48" s="35">
        <v>110559.14262510001</v>
      </c>
      <c r="H48" s="35">
        <v>89291.044255739995</v>
      </c>
      <c r="I48" s="35">
        <v>31304.61856472</v>
      </c>
      <c r="J48" s="35">
        <v>180615.48932801999</v>
      </c>
      <c r="K48" s="35">
        <v>68395.752897600003</v>
      </c>
      <c r="L48" s="35">
        <v>75826.022431630001</v>
      </c>
      <c r="M48" s="35">
        <v>36393.713998790001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426521.55298034003</v>
      </c>
      <c r="C49" s="35">
        <f t="shared" si="1"/>
        <v>181978.46366206001</v>
      </c>
      <c r="D49" s="35">
        <f t="shared" si="2"/>
        <v>177047.56028416002</v>
      </c>
      <c r="E49" s="35">
        <f t="shared" si="3"/>
        <v>67495.529034120002</v>
      </c>
      <c r="F49" s="35">
        <v>229686.44116268001</v>
      </c>
      <c r="G49" s="35">
        <v>108523.12597957</v>
      </c>
      <c r="H49" s="35">
        <v>90766.463393290003</v>
      </c>
      <c r="I49" s="35">
        <v>30396.851789820001</v>
      </c>
      <c r="J49" s="35">
        <v>196835.11181766001</v>
      </c>
      <c r="K49" s="35">
        <v>73455.337682490004</v>
      </c>
      <c r="L49" s="35">
        <v>86281.096890870002</v>
      </c>
      <c r="M49" s="35">
        <v>37098.677244300001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433381.72469404998</v>
      </c>
      <c r="C50" s="35">
        <f t="shared" si="1"/>
        <v>181174.53670154</v>
      </c>
      <c r="D50" s="35">
        <f t="shared" si="2"/>
        <v>182333.93142023002</v>
      </c>
      <c r="E50" s="35">
        <f t="shared" si="3"/>
        <v>69873.256572280006</v>
      </c>
      <c r="F50" s="35">
        <v>229375.83972242998</v>
      </c>
      <c r="G50" s="35">
        <v>105273.94705772999</v>
      </c>
      <c r="H50" s="35">
        <v>92822.876473349999</v>
      </c>
      <c r="I50" s="35">
        <v>31279.016191350001</v>
      </c>
      <c r="J50" s="35">
        <v>204005.88497162002</v>
      </c>
      <c r="K50" s="35">
        <v>75900.589643810003</v>
      </c>
      <c r="L50" s="35">
        <v>89511.054946880002</v>
      </c>
      <c r="M50" s="35">
        <v>38594.240380930001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441551.82250557997</v>
      </c>
      <c r="C51" s="35">
        <f t="shared" si="1"/>
        <v>185047.83355361997</v>
      </c>
      <c r="D51" s="35">
        <f t="shared" si="2"/>
        <v>185708.13105716999</v>
      </c>
      <c r="E51" s="35">
        <f t="shared" si="3"/>
        <v>70795.85789479001</v>
      </c>
      <c r="F51" s="35">
        <v>232929.50768246001</v>
      </c>
      <c r="G51" s="35">
        <v>106911.51616982</v>
      </c>
      <c r="H51" s="35">
        <v>94350.044756949996</v>
      </c>
      <c r="I51" s="35">
        <v>31667.946755690002</v>
      </c>
      <c r="J51" s="35">
        <v>208622.31482312002</v>
      </c>
      <c r="K51" s="35">
        <v>78136.317383799993</v>
      </c>
      <c r="L51" s="35">
        <v>91358.086300219991</v>
      </c>
      <c r="M51" s="35">
        <v>39127.911139100004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427160.22526664002</v>
      </c>
      <c r="C52" s="35">
        <f t="shared" si="1"/>
        <v>175100.93418074999</v>
      </c>
      <c r="D52" s="35">
        <f t="shared" si="2"/>
        <v>181820.19104358999</v>
      </c>
      <c r="E52" s="35">
        <f t="shared" si="3"/>
        <v>70239.100042300008</v>
      </c>
      <c r="F52" s="35">
        <v>222863.98459767</v>
      </c>
      <c r="G52" s="35">
        <v>99937.503949250007</v>
      </c>
      <c r="H52" s="35">
        <v>93208.335560629988</v>
      </c>
      <c r="I52" s="35">
        <v>29718.145087789999</v>
      </c>
      <c r="J52" s="35">
        <v>204296.24066897001</v>
      </c>
      <c r="K52" s="35">
        <v>75163.430231499995</v>
      </c>
      <c r="L52" s="35">
        <v>88611.855482960003</v>
      </c>
      <c r="M52" s="35">
        <v>40520.954954510002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428917.05932276999</v>
      </c>
      <c r="C53" s="35">
        <f t="shared" si="1"/>
        <v>174413.32732574001</v>
      </c>
      <c r="D53" s="35">
        <f t="shared" si="2"/>
        <v>183285.44494655001</v>
      </c>
      <c r="E53" s="35">
        <f t="shared" si="3"/>
        <v>71218.287050479994</v>
      </c>
      <c r="F53" s="35">
        <v>221435.15989437001</v>
      </c>
      <c r="G53" s="35">
        <v>98731.890080420009</v>
      </c>
      <c r="H53" s="35">
        <v>92916.956429290003</v>
      </c>
      <c r="I53" s="35">
        <v>29786.313384660003</v>
      </c>
      <c r="J53" s="35">
        <v>207481.89942840001</v>
      </c>
      <c r="K53" s="35">
        <v>75681.437245320005</v>
      </c>
      <c r="L53" s="35">
        <v>90368.488517260004</v>
      </c>
      <c r="M53" s="35">
        <v>41431.973665819998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452828.86452498002</v>
      </c>
      <c r="C54" s="35">
        <f t="shared" si="1"/>
        <v>180167.77704895</v>
      </c>
      <c r="D54" s="35">
        <f t="shared" si="2"/>
        <v>196885.12081037002</v>
      </c>
      <c r="E54" s="35">
        <f t="shared" si="3"/>
        <v>75775.966665660002</v>
      </c>
      <c r="F54" s="35">
        <v>223389.17961486001</v>
      </c>
      <c r="G54" s="35">
        <v>98863.043053150002</v>
      </c>
      <c r="H54" s="35">
        <v>94209.214897290003</v>
      </c>
      <c r="I54" s="35">
        <v>30316.921664419999</v>
      </c>
      <c r="J54" s="35">
        <v>229439.68491012001</v>
      </c>
      <c r="K54" s="35">
        <v>81304.733995799994</v>
      </c>
      <c r="L54" s="35">
        <v>102675.90591308</v>
      </c>
      <c r="M54" s="35">
        <v>45459.045001240003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439281.00366181997</v>
      </c>
      <c r="C55" s="35">
        <f t="shared" si="1"/>
        <v>174989.69103550998</v>
      </c>
      <c r="D55" s="35">
        <f t="shared" si="2"/>
        <v>190969.03050378</v>
      </c>
      <c r="E55" s="35">
        <f t="shared" si="3"/>
        <v>73322.282122529999</v>
      </c>
      <c r="F55" s="35">
        <v>226572.72411061</v>
      </c>
      <c r="G55" s="35">
        <v>99570.613020759993</v>
      </c>
      <c r="H55" s="35">
        <v>96573.587982869998</v>
      </c>
      <c r="I55" s="35">
        <v>30428.523106979999</v>
      </c>
      <c r="J55" s="35">
        <v>212708.27955121</v>
      </c>
      <c r="K55" s="35">
        <v>75419.07801474999</v>
      </c>
      <c r="L55" s="35">
        <v>94395.442520910001</v>
      </c>
      <c r="M55" s="35">
        <v>42893.75901555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438316.30925325997</v>
      </c>
      <c r="C56" s="35">
        <f t="shared" si="1"/>
        <v>173894.7983498</v>
      </c>
      <c r="D56" s="35">
        <f t="shared" si="2"/>
        <v>193226.70799401999</v>
      </c>
      <c r="E56" s="35">
        <f t="shared" si="3"/>
        <v>71194.802909439997</v>
      </c>
      <c r="F56" s="35">
        <v>229970.92679082998</v>
      </c>
      <c r="G56" s="35">
        <v>100748.00123378</v>
      </c>
      <c r="H56" s="35">
        <v>99452.624358609988</v>
      </c>
      <c r="I56" s="35">
        <v>29770.30119844</v>
      </c>
      <c r="J56" s="35">
        <v>208345.38246243002</v>
      </c>
      <c r="K56" s="35">
        <v>73146.79711602001</v>
      </c>
      <c r="L56" s="35">
        <v>93774.083635410003</v>
      </c>
      <c r="M56" s="35">
        <v>41424.501710999997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451094.26879628998</v>
      </c>
      <c r="C57" s="35">
        <f t="shared" si="1"/>
        <v>180792.86824564001</v>
      </c>
      <c r="D57" s="35">
        <f t="shared" si="2"/>
        <v>190166.71558689</v>
      </c>
      <c r="E57" s="35">
        <f t="shared" si="3"/>
        <v>80134.684963759995</v>
      </c>
      <c r="F57" s="35">
        <v>225787.0522487</v>
      </c>
      <c r="G57" s="35">
        <v>97654.88320235</v>
      </c>
      <c r="H57" s="35">
        <v>94516.318331630013</v>
      </c>
      <c r="I57" s="35">
        <v>33615.85071472</v>
      </c>
      <c r="J57" s="35">
        <v>225307.21654758998</v>
      </c>
      <c r="K57" s="35">
        <v>83137.985043289998</v>
      </c>
      <c r="L57" s="35">
        <v>95650.397255260003</v>
      </c>
      <c r="M57" s="35">
        <v>46518.834249039995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464923.74504165997</v>
      </c>
      <c r="C58" s="35">
        <f t="shared" si="1"/>
        <v>189271.73450314999</v>
      </c>
      <c r="D58" s="35">
        <f t="shared" si="2"/>
        <v>192322.34342272999</v>
      </c>
      <c r="E58" s="35">
        <f t="shared" si="3"/>
        <v>83329.667115780001</v>
      </c>
      <c r="F58" s="35">
        <v>231003.45828547998</v>
      </c>
      <c r="G58" s="35">
        <v>102973.59435797</v>
      </c>
      <c r="H58" s="35">
        <v>93294.103090699995</v>
      </c>
      <c r="I58" s="35">
        <v>34735.760836809997</v>
      </c>
      <c r="J58" s="35">
        <v>233920.28675617999</v>
      </c>
      <c r="K58" s="35">
        <v>86298.140145180005</v>
      </c>
      <c r="L58" s="35">
        <v>99028.240332030007</v>
      </c>
      <c r="M58" s="35">
        <v>48593.906278969996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466982.76650566002</v>
      </c>
      <c r="C59" s="35">
        <f t="shared" si="1"/>
        <v>192713.68793443</v>
      </c>
      <c r="D59" s="35">
        <f t="shared" si="2"/>
        <v>191468.62428976002</v>
      </c>
      <c r="E59" s="35">
        <f t="shared" si="3"/>
        <v>82800.454281470011</v>
      </c>
      <c r="F59" s="35">
        <v>231014.34904326001</v>
      </c>
      <c r="G59" s="35">
        <v>103502.55393030999</v>
      </c>
      <c r="H59" s="35">
        <v>92239.690029990001</v>
      </c>
      <c r="I59" s="35">
        <v>35272.105082959999</v>
      </c>
      <c r="J59" s="35">
        <v>235968.41746239999</v>
      </c>
      <c r="K59" s="35">
        <v>89211.134004120002</v>
      </c>
      <c r="L59" s="35">
        <v>99228.934259770002</v>
      </c>
      <c r="M59" s="35">
        <v>47528.349198510004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618727.03464688</v>
      </c>
      <c r="C60" s="35">
        <f t="shared" si="1"/>
        <v>252009.82878933003</v>
      </c>
      <c r="D60" s="35">
        <f t="shared" si="2"/>
        <v>254588.27952867001</v>
      </c>
      <c r="E60" s="35">
        <f t="shared" si="3"/>
        <v>112128.92632887998</v>
      </c>
      <c r="F60" s="35">
        <v>224048.21997993</v>
      </c>
      <c r="G60" s="35">
        <v>100920.75113613</v>
      </c>
      <c r="H60" s="35">
        <v>88907.884883150007</v>
      </c>
      <c r="I60" s="35">
        <v>34219.583960650001</v>
      </c>
      <c r="J60" s="35">
        <v>394678.81466695003</v>
      </c>
      <c r="K60" s="35">
        <v>151089.07765320002</v>
      </c>
      <c r="L60" s="35">
        <v>165680.39464551999</v>
      </c>
      <c r="M60" s="35">
        <v>77909.342368229991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541902.56433335994</v>
      </c>
      <c r="C61" s="35">
        <f t="shared" si="1"/>
        <v>230320.53505269001</v>
      </c>
      <c r="D61" s="35">
        <f t="shared" si="2"/>
        <v>221248.09653550998</v>
      </c>
      <c r="E61" s="35">
        <f t="shared" si="3"/>
        <v>90333.932745159997</v>
      </c>
      <c r="F61" s="35">
        <v>212750.14158167</v>
      </c>
      <c r="G61" s="35">
        <v>95934.842023680001</v>
      </c>
      <c r="H61" s="35">
        <v>86070.295999019989</v>
      </c>
      <c r="I61" s="35">
        <v>30745.003558969998</v>
      </c>
      <c r="J61" s="35">
        <v>329152.42275168997</v>
      </c>
      <c r="K61" s="35">
        <v>134385.69302901</v>
      </c>
      <c r="L61" s="35">
        <v>135177.80053648999</v>
      </c>
      <c r="M61" s="35">
        <v>59588.929186189998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505782.87189606001</v>
      </c>
      <c r="C62" s="35">
        <f t="shared" si="1"/>
        <v>213485.26358776999</v>
      </c>
      <c r="D62" s="35">
        <f t="shared" si="2"/>
        <v>208634.52352513</v>
      </c>
      <c r="E62" s="35">
        <f t="shared" si="3"/>
        <v>83663.084783159997</v>
      </c>
      <c r="F62" s="35">
        <v>213112.83614174</v>
      </c>
      <c r="G62" s="35">
        <v>95272.955323949995</v>
      </c>
      <c r="H62" s="35">
        <v>85767.488986950004</v>
      </c>
      <c r="I62" s="35">
        <v>32072.391830839999</v>
      </c>
      <c r="J62" s="35">
        <v>292670.03575431998</v>
      </c>
      <c r="K62" s="35">
        <v>118212.30826382</v>
      </c>
      <c r="L62" s="35">
        <v>122867.03453818</v>
      </c>
      <c r="M62" s="35">
        <v>51590.692952320001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491092.03048431</v>
      </c>
      <c r="C63" s="35">
        <f t="shared" si="1"/>
        <v>209556.30990716</v>
      </c>
      <c r="D63" s="35">
        <f t="shared" si="2"/>
        <v>198862.10606665001</v>
      </c>
      <c r="E63" s="35">
        <f t="shared" si="3"/>
        <v>82673.614510500003</v>
      </c>
      <c r="F63" s="35">
        <v>205708.63194247001</v>
      </c>
      <c r="G63" s="35">
        <v>91685.91695775</v>
      </c>
      <c r="H63" s="35">
        <v>83068.629231040002</v>
      </c>
      <c r="I63" s="35">
        <v>30954.085753679999</v>
      </c>
      <c r="J63" s="35">
        <v>285383.39854184003</v>
      </c>
      <c r="K63" s="35">
        <v>117870.39294941</v>
      </c>
      <c r="L63" s="35">
        <v>115793.47683561</v>
      </c>
      <c r="M63" s="35">
        <v>51719.52875682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490815.17693066999</v>
      </c>
      <c r="C64" s="35">
        <f t="shared" si="1"/>
        <v>205030.89959786</v>
      </c>
      <c r="D64" s="35">
        <f t="shared" si="2"/>
        <v>192057.07090972</v>
      </c>
      <c r="E64" s="35">
        <f t="shared" si="3"/>
        <v>93727.20642309</v>
      </c>
      <c r="F64" s="35">
        <v>204353.59236399</v>
      </c>
      <c r="G64" s="35">
        <v>86965.856142259989</v>
      </c>
      <c r="H64" s="35">
        <v>77531.844460079999</v>
      </c>
      <c r="I64" s="35">
        <v>39855.891761649997</v>
      </c>
      <c r="J64" s="35">
        <v>286461.58456668002</v>
      </c>
      <c r="K64" s="35">
        <v>118065.04345560001</v>
      </c>
      <c r="L64" s="35">
        <v>114525.22644964</v>
      </c>
      <c r="M64" s="35">
        <v>53871.314661440003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497989.83848733001</v>
      </c>
      <c r="C65" s="35">
        <f t="shared" si="1"/>
        <v>213121.55549881002</v>
      </c>
      <c r="D65" s="35">
        <f t="shared" si="2"/>
        <v>190043.62022614002</v>
      </c>
      <c r="E65" s="35">
        <f t="shared" si="3"/>
        <v>94824.662762380001</v>
      </c>
      <c r="F65" s="35">
        <v>203619.9913199</v>
      </c>
      <c r="G65" s="35">
        <v>88410.152805279999</v>
      </c>
      <c r="H65" s="35">
        <v>75188.583280029998</v>
      </c>
      <c r="I65" s="35">
        <v>40021.255234590004</v>
      </c>
      <c r="J65" s="35">
        <v>294369.84716743004</v>
      </c>
      <c r="K65" s="35">
        <v>124711.40269353001</v>
      </c>
      <c r="L65" s="35">
        <v>114855.03694611001</v>
      </c>
      <c r="M65" s="35">
        <v>54803.407527790005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491479.86157429998</v>
      </c>
      <c r="C66" s="35">
        <f t="shared" si="1"/>
        <v>207205.41745839998</v>
      </c>
      <c r="D66" s="35">
        <f t="shared" si="2"/>
        <v>192202.48159442001</v>
      </c>
      <c r="E66" s="35">
        <f t="shared" si="3"/>
        <v>92071.962521479989</v>
      </c>
      <c r="F66" s="35">
        <v>207170.76035877</v>
      </c>
      <c r="G66" s="35">
        <v>88053.973292539988</v>
      </c>
      <c r="H66" s="35">
        <v>78803.116245330006</v>
      </c>
      <c r="I66" s="35">
        <v>40313.670820899999</v>
      </c>
      <c r="J66" s="35">
        <v>284309.10121553001</v>
      </c>
      <c r="K66" s="35">
        <v>119151.44416586</v>
      </c>
      <c r="L66" s="35">
        <v>113399.36534909</v>
      </c>
      <c r="M66" s="35">
        <v>51758.291700579997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468594.59776431997</v>
      </c>
      <c r="C67" s="35">
        <f t="shared" si="1"/>
        <v>204784.57212714999</v>
      </c>
      <c r="D67" s="35">
        <f t="shared" si="2"/>
        <v>173055.67891284998</v>
      </c>
      <c r="E67" s="35">
        <f t="shared" si="3"/>
        <v>90754.346724319999</v>
      </c>
      <c r="F67" s="35">
        <v>196352.60383887001</v>
      </c>
      <c r="G67" s="35">
        <v>88254.574657609992</v>
      </c>
      <c r="H67" s="35">
        <v>69217.986775939993</v>
      </c>
      <c r="I67" s="35">
        <v>38880.042405319997</v>
      </c>
      <c r="J67" s="35">
        <v>272241.99392545002</v>
      </c>
      <c r="K67" s="35">
        <v>116529.99746954</v>
      </c>
      <c r="L67" s="35">
        <v>103837.69213691</v>
      </c>
      <c r="M67" s="35">
        <v>51874.304319000003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485537.33313014999</v>
      </c>
      <c r="C68" s="35">
        <f t="shared" ref="C68" si="4">G68+K68</f>
        <v>210070.25247064</v>
      </c>
      <c r="D68" s="35">
        <f t="shared" ref="D68" si="5">H68+L68</f>
        <v>180593.16639033001</v>
      </c>
      <c r="E68" s="35">
        <f t="shared" ref="E68" si="6">I68+M68</f>
        <v>94873.914269179993</v>
      </c>
      <c r="F68" s="35">
        <v>198309.27706399999</v>
      </c>
      <c r="G68" s="35">
        <v>87981.07439052999</v>
      </c>
      <c r="H68" s="35">
        <v>69991.61018060999</v>
      </c>
      <c r="I68" s="35">
        <v>40336.59249286</v>
      </c>
      <c r="J68" s="35">
        <v>287228.05606615002</v>
      </c>
      <c r="K68" s="35">
        <v>122089.17808011001</v>
      </c>
      <c r="L68" s="35">
        <v>110601.55620972</v>
      </c>
      <c r="M68" s="35">
        <v>54537.321776319994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506614.74287617998</v>
      </c>
      <c r="C69" s="35">
        <f t="shared" ref="C69" si="7">G69+K69</f>
        <v>214892.61738418997</v>
      </c>
      <c r="D69" s="35">
        <f t="shared" ref="D69" si="8">H69+L69</f>
        <v>193127.85177328001</v>
      </c>
      <c r="E69" s="35">
        <f t="shared" ref="E69" si="9">I69+M69</f>
        <v>98594.273718709999</v>
      </c>
      <c r="F69" s="35">
        <v>199086.1057288</v>
      </c>
      <c r="G69" s="35">
        <v>87608.832522190001</v>
      </c>
      <c r="H69" s="35">
        <v>70641.376746690003</v>
      </c>
      <c r="I69" s="35">
        <v>40835.896459919997</v>
      </c>
      <c r="J69" s="35">
        <v>307528.63714738004</v>
      </c>
      <c r="K69" s="35">
        <v>127283.78486199999</v>
      </c>
      <c r="L69" s="35">
        <v>122486.47502658999</v>
      </c>
      <c r="M69" s="35">
        <v>57758.377258790002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475049.78296008997</v>
      </c>
      <c r="C70" s="35">
        <f t="shared" ref="C70" si="10">G70+K70</f>
        <v>210114.70623101998</v>
      </c>
      <c r="D70" s="35">
        <f t="shared" ref="D70" si="11">H70+L70</f>
        <v>173774.02765002</v>
      </c>
      <c r="E70" s="35">
        <f t="shared" ref="E70" si="12">I70+M70</f>
        <v>91161.04907904999</v>
      </c>
      <c r="F70" s="35">
        <v>181607.43526452</v>
      </c>
      <c r="G70" s="35">
        <v>82657.951803289994</v>
      </c>
      <c r="H70" s="35">
        <v>61664.626300529999</v>
      </c>
      <c r="I70" s="35">
        <v>37284.857160699998</v>
      </c>
      <c r="J70" s="35">
        <v>293442.34769556997</v>
      </c>
      <c r="K70" s="35">
        <v>127456.75442773</v>
      </c>
      <c r="L70" s="35">
        <v>112109.40134949</v>
      </c>
      <c r="M70" s="35">
        <v>53876.191918349999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488388.92860400002</v>
      </c>
      <c r="C71" s="35">
        <f t="shared" ref="C71" si="13">G71+K71</f>
        <v>215877.68005694001</v>
      </c>
      <c r="D71" s="35">
        <f t="shared" ref="D71" si="14">H71+L71</f>
        <v>179055.42217467999</v>
      </c>
      <c r="E71" s="35">
        <f t="shared" ref="E71" si="15">I71+M71</f>
        <v>93455.82637237999</v>
      </c>
      <c r="F71" s="35">
        <v>181179.93262596001</v>
      </c>
      <c r="G71" s="35">
        <v>82588.613853250004</v>
      </c>
      <c r="H71" s="35">
        <v>61171.436901239998</v>
      </c>
      <c r="I71" s="35">
        <v>37419.881871470003</v>
      </c>
      <c r="J71" s="35">
        <v>307208.99597804004</v>
      </c>
      <c r="K71" s="35">
        <v>133289.06620368999</v>
      </c>
      <c r="L71" s="35">
        <v>117883.98527344</v>
      </c>
      <c r="M71" s="35">
        <v>56035.944500909995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514832.93427932</v>
      </c>
      <c r="C72" s="35">
        <f t="shared" ref="C72" si="16">G72+K72</f>
        <v>225898.61296313</v>
      </c>
      <c r="D72" s="35">
        <f t="shared" ref="D72" si="17">H72+L72</f>
        <v>192613.42771237</v>
      </c>
      <c r="E72" s="35">
        <f t="shared" ref="E72" si="18">I72+M72</f>
        <v>96320.893603820005</v>
      </c>
      <c r="F72" s="35">
        <v>184291.16528009</v>
      </c>
      <c r="G72" s="35">
        <v>83221.823702499998</v>
      </c>
      <c r="H72" s="35">
        <v>62996.61876112</v>
      </c>
      <c r="I72" s="35">
        <v>38072.722816470006</v>
      </c>
      <c r="J72" s="35">
        <v>330541.76899923</v>
      </c>
      <c r="K72" s="35">
        <v>142676.78926063</v>
      </c>
      <c r="L72" s="35">
        <v>129616.80895125</v>
      </c>
      <c r="M72" s="35">
        <v>58248.170787349998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496390.21710662002</v>
      </c>
      <c r="C73" s="35">
        <f t="shared" ref="C73" si="19">G73+K73</f>
        <v>211485.49551466</v>
      </c>
      <c r="D73" s="35">
        <f t="shared" ref="D73" si="20">H73+L73</f>
        <v>189772.29748231999</v>
      </c>
      <c r="E73" s="35">
        <f t="shared" ref="E73" si="21">I73+M73</f>
        <v>95132.424109640007</v>
      </c>
      <c r="F73" s="35">
        <v>180766.04587817</v>
      </c>
      <c r="G73" s="35">
        <v>78291.185401510011</v>
      </c>
      <c r="H73" s="35">
        <v>64091.2955965</v>
      </c>
      <c r="I73" s="35">
        <v>38383.564880159996</v>
      </c>
      <c r="J73" s="35">
        <v>315624.17122845002</v>
      </c>
      <c r="K73" s="35">
        <v>133194.31011314999</v>
      </c>
      <c r="L73" s="35">
        <v>125681.00188582001</v>
      </c>
      <c r="M73" s="35">
        <v>56748.859229480004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479007.32246672001</v>
      </c>
      <c r="C74" s="35">
        <f t="shared" ref="C74" si="22">G74+K74</f>
        <v>202114.65811880998</v>
      </c>
      <c r="D74" s="35">
        <f t="shared" ref="D74" si="23">H74+L74</f>
        <v>183803.23084094</v>
      </c>
      <c r="E74" s="35">
        <f t="shared" ref="E74" si="24">I74+M74</f>
        <v>93089.433506970003</v>
      </c>
      <c r="F74" s="35">
        <v>179611.03171853998</v>
      </c>
      <c r="G74" s="35">
        <v>77358.404526899991</v>
      </c>
      <c r="H74" s="35">
        <v>63953.839452089996</v>
      </c>
      <c r="I74" s="35">
        <v>38298.787739549996</v>
      </c>
      <c r="J74" s="35">
        <v>299396.29074818001</v>
      </c>
      <c r="K74" s="35">
        <v>124756.25359191</v>
      </c>
      <c r="L74" s="35">
        <v>119849.39138885</v>
      </c>
      <c r="M74" s="35">
        <v>54790.645767419999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476698.15509282</v>
      </c>
      <c r="C75" s="35">
        <f t="shared" ref="C75" si="25">G75+K75</f>
        <v>198856.68650208</v>
      </c>
      <c r="D75" s="35">
        <f t="shared" ref="D75" si="26">H75+L75</f>
        <v>184874.98496236</v>
      </c>
      <c r="E75" s="35">
        <f t="shared" ref="E75" si="27">I75+M75</f>
        <v>92966.483628379996</v>
      </c>
      <c r="F75" s="35">
        <v>178409.29481575001</v>
      </c>
      <c r="G75" s="35">
        <v>75475.338267730011</v>
      </c>
      <c r="H75" s="35">
        <v>64424.130913690002</v>
      </c>
      <c r="I75" s="35">
        <v>38509.825634330002</v>
      </c>
      <c r="J75" s="35">
        <v>298288.86027707002</v>
      </c>
      <c r="K75" s="35">
        <v>123381.34823434999</v>
      </c>
      <c r="L75" s="35">
        <v>120450.85404867001</v>
      </c>
      <c r="M75" s="35">
        <v>54456.657994050001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474509.88140320999</v>
      </c>
      <c r="C76" s="35">
        <f t="shared" ref="C76" si="28">G76+K76</f>
        <v>197196.88776598999</v>
      </c>
      <c r="D76" s="35">
        <f t="shared" ref="D76" si="29">H76+L76</f>
        <v>182382.64336848</v>
      </c>
      <c r="E76" s="35">
        <f t="shared" ref="E76" si="30">I76+M76</f>
        <v>94930.350268740003</v>
      </c>
      <c r="F76" s="35">
        <v>180187.07140288001</v>
      </c>
      <c r="G76" s="35">
        <v>75886.857517989993</v>
      </c>
      <c r="H76" s="35">
        <v>65122.46925057</v>
      </c>
      <c r="I76" s="35">
        <v>39177.744634319999</v>
      </c>
      <c r="J76" s="35">
        <v>294322.81000032998</v>
      </c>
      <c r="K76" s="35">
        <v>121310.030248</v>
      </c>
      <c r="L76" s="35">
        <v>117260.17411791001</v>
      </c>
      <c r="M76" s="35">
        <v>55752.605634419997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470865.88894419</v>
      </c>
      <c r="C77" s="35">
        <f t="shared" ref="C77" si="31">G77+K77</f>
        <v>198004.05382052998</v>
      </c>
      <c r="D77" s="35">
        <f t="shared" ref="D77" si="32">H77+L77</f>
        <v>173210.9205951</v>
      </c>
      <c r="E77" s="35">
        <f t="shared" ref="E77" si="33">I77+M77</f>
        <v>99650.91452856001</v>
      </c>
      <c r="F77" s="35">
        <v>178292.54068516</v>
      </c>
      <c r="G77" s="35">
        <v>74797.514672259989</v>
      </c>
      <c r="H77" s="35">
        <v>63653.779364080001</v>
      </c>
      <c r="I77" s="35">
        <v>39841.246648820001</v>
      </c>
      <c r="J77" s="35">
        <v>292573.34825903003</v>
      </c>
      <c r="K77" s="35">
        <v>123206.53914826999</v>
      </c>
      <c r="L77" s="35">
        <v>109557.14123102</v>
      </c>
      <c r="M77" s="35">
        <v>59809.667879740002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488550.25102949003</v>
      </c>
      <c r="C78" s="35">
        <f t="shared" ref="C78" si="34">G78+K78</f>
        <v>207824.92821233999</v>
      </c>
      <c r="D78" s="35">
        <f t="shared" ref="D78" si="35">H78+L78</f>
        <v>176643.01286694</v>
      </c>
      <c r="E78" s="35">
        <f t="shared" ref="E78" si="36">I78+M78</f>
        <v>104082.30995021001</v>
      </c>
      <c r="F78" s="35">
        <v>188730.83921549999</v>
      </c>
      <c r="G78" s="35">
        <v>79233.070344270003</v>
      </c>
      <c r="H78" s="35">
        <v>66950.701247759993</v>
      </c>
      <c r="I78" s="35">
        <v>42547.06762347</v>
      </c>
      <c r="J78" s="35">
        <v>299819.41181398998</v>
      </c>
      <c r="K78" s="35">
        <v>128591.85786807</v>
      </c>
      <c r="L78" s="35">
        <v>109692.31161917999</v>
      </c>
      <c r="M78" s="35">
        <v>61535.242326740001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488939.99839294003</v>
      </c>
      <c r="C79" s="35">
        <f t="shared" ref="C79" si="37">G79+K79</f>
        <v>207834.98667060997</v>
      </c>
      <c r="D79" s="35">
        <f t="shared" ref="D79" si="38">H79+L79</f>
        <v>176375.66579068001</v>
      </c>
      <c r="E79" s="35">
        <f t="shared" ref="E79" si="39">I79+M79</f>
        <v>104729.34593164999</v>
      </c>
      <c r="F79" s="35">
        <v>190654.03993452</v>
      </c>
      <c r="G79" s="35">
        <v>80484.251086489996</v>
      </c>
      <c r="H79" s="35">
        <v>67082.789552190006</v>
      </c>
      <c r="I79" s="35">
        <v>43086.999295839996</v>
      </c>
      <c r="J79" s="35">
        <v>298285.95845842001</v>
      </c>
      <c r="K79" s="35">
        <v>127350.73558411999</v>
      </c>
      <c r="L79" s="35">
        <v>109292.87623849</v>
      </c>
      <c r="M79" s="35">
        <v>61642.346635810005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484644.70011253998</v>
      </c>
      <c r="C80" s="35">
        <f t="shared" ref="C80" si="40">G80+K80</f>
        <v>208573.19678240002</v>
      </c>
      <c r="D80" s="35">
        <f t="shared" ref="D80" si="41">H80+L80</f>
        <v>175247.83518950999</v>
      </c>
      <c r="E80" s="35">
        <f t="shared" ref="E80" si="42">I80+M80</f>
        <v>100823.66814063</v>
      </c>
      <c r="F80" s="35">
        <v>192906.39432783998</v>
      </c>
      <c r="G80" s="35">
        <v>83597.92307248</v>
      </c>
      <c r="H80" s="35">
        <v>66171.44383987</v>
      </c>
      <c r="I80" s="35">
        <v>43137.027415490003</v>
      </c>
      <c r="J80" s="35">
        <v>291738.30578470003</v>
      </c>
      <c r="K80" s="35">
        <v>124975.27370992</v>
      </c>
      <c r="L80" s="35">
        <v>109076.39134963999</v>
      </c>
      <c r="M80" s="35">
        <v>57686.640725139994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483975.17815602</v>
      </c>
      <c r="C81" s="35">
        <f t="shared" ref="C81" si="43">G81+K81</f>
        <v>207484.76142036001</v>
      </c>
      <c r="D81" s="35">
        <f t="shared" ref="D81" si="44">H81+L81</f>
        <v>176433.57971384999</v>
      </c>
      <c r="E81" s="35">
        <f t="shared" ref="E81" si="45">I81+M81</f>
        <v>100056.83702181</v>
      </c>
      <c r="F81" s="35">
        <v>195313.38998377</v>
      </c>
      <c r="G81" s="35">
        <v>84169.268860099997</v>
      </c>
      <c r="H81" s="35">
        <v>66879.130718089989</v>
      </c>
      <c r="I81" s="35">
        <v>44264.99040558</v>
      </c>
      <c r="J81" s="35">
        <v>288661.78817225003</v>
      </c>
      <c r="K81" s="35">
        <v>123315.49256026</v>
      </c>
      <c r="L81" s="35">
        <v>109554.44899576</v>
      </c>
      <c r="M81" s="35">
        <v>55791.846616230003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491224.72417368001</v>
      </c>
      <c r="C82" s="35">
        <f t="shared" ref="C82" si="46">G82+K82</f>
        <v>209621.24701842997</v>
      </c>
      <c r="D82" s="35">
        <f t="shared" ref="D82" si="47">H82+L82</f>
        <v>176752.26482424</v>
      </c>
      <c r="E82" s="35">
        <f t="shared" ref="E82" si="48">I82+M82</f>
        <v>104851.21233101</v>
      </c>
      <c r="F82" s="35">
        <v>189090.54290361001</v>
      </c>
      <c r="G82" s="35">
        <v>81817.5250638</v>
      </c>
      <c r="H82" s="35">
        <v>62870.435233700002</v>
      </c>
      <c r="I82" s="35">
        <v>44402.582606110002</v>
      </c>
      <c r="J82" s="35">
        <v>302134.18127007002</v>
      </c>
      <c r="K82" s="35">
        <v>127803.72195462999</v>
      </c>
      <c r="L82" s="35">
        <v>113881.82959054</v>
      </c>
      <c r="M82" s="35">
        <v>60448.629724900005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479916.09900410997</v>
      </c>
      <c r="C83" s="35">
        <f t="shared" ref="C83" si="49">G83+K83</f>
        <v>198026.26256127999</v>
      </c>
      <c r="D83" s="35">
        <f t="shared" ref="D83" si="50">H83+L83</f>
        <v>176610.19860579999</v>
      </c>
      <c r="E83" s="35">
        <f t="shared" ref="E83" si="51">I83+M83</f>
        <v>105279.63783702999</v>
      </c>
      <c r="F83" s="35">
        <v>187797.54704683999</v>
      </c>
      <c r="G83" s="35">
        <v>80024.124137000006</v>
      </c>
      <c r="H83" s="35">
        <v>63134.745990330004</v>
      </c>
      <c r="I83" s="35">
        <v>44638.676919509999</v>
      </c>
      <c r="J83" s="35">
        <v>292118.55195727001</v>
      </c>
      <c r="K83" s="35">
        <v>118002.13842428</v>
      </c>
      <c r="L83" s="35">
        <v>113475.45261547</v>
      </c>
      <c r="M83" s="35">
        <v>60640.960917520002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475159.84352390998</v>
      </c>
      <c r="C84" s="35">
        <f t="shared" ref="C84" si="52">G84+K84</f>
        <v>191958.64246349002</v>
      </c>
      <c r="D84" s="35">
        <f t="shared" ref="D84" si="53">H84+L84</f>
        <v>177821.65972688998</v>
      </c>
      <c r="E84" s="35">
        <f t="shared" ref="E84" si="54">I84+M84</f>
        <v>105379.54133353</v>
      </c>
      <c r="F84" s="35">
        <v>188411.84174998</v>
      </c>
      <c r="G84" s="35">
        <v>81073.114609140001</v>
      </c>
      <c r="H84" s="35">
        <v>62150.677479539998</v>
      </c>
      <c r="I84" s="35">
        <v>45188.0496613</v>
      </c>
      <c r="J84" s="35">
        <v>286748.00177392998</v>
      </c>
      <c r="K84" s="35">
        <v>110885.52785435</v>
      </c>
      <c r="L84" s="35">
        <v>115670.98224735</v>
      </c>
      <c r="M84" s="35">
        <v>60191.491672229997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465084.67556905001</v>
      </c>
      <c r="C85" s="35">
        <f t="shared" ref="C85" si="55">G85+K85</f>
        <v>183996.47148171999</v>
      </c>
      <c r="D85" s="35">
        <f t="shared" ref="D85" si="56">H85+L85</f>
        <v>175842.03109899999</v>
      </c>
      <c r="E85" s="35">
        <f t="shared" ref="E85" si="57">I85+M85</f>
        <v>105246.17298833</v>
      </c>
      <c r="F85" s="35">
        <v>188681.83184146002</v>
      </c>
      <c r="G85" s="35">
        <v>80696.335238309999</v>
      </c>
      <c r="H85" s="35">
        <v>62735.271720739998</v>
      </c>
      <c r="I85" s="35">
        <v>45250.224882410002</v>
      </c>
      <c r="J85" s="35">
        <v>276402.84372758999</v>
      </c>
      <c r="K85" s="35">
        <v>103300.13624341</v>
      </c>
      <c r="L85" s="35">
        <v>113106.75937825999</v>
      </c>
      <c r="M85" s="35">
        <v>59995.948105919997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461564.25295041001</v>
      </c>
      <c r="C86" s="35">
        <f t="shared" ref="C86" si="58">G86+K86</f>
        <v>185043.54710647999</v>
      </c>
      <c r="D86" s="35">
        <f t="shared" ref="D86" si="59">H86+L86</f>
        <v>172681.93312795</v>
      </c>
      <c r="E86" s="35">
        <f t="shared" ref="E86" si="60">I86+M86</f>
        <v>103838.77271598001</v>
      </c>
      <c r="F86" s="35">
        <v>188540.47228366998</v>
      </c>
      <c r="G86" s="35">
        <v>81198.827311419998</v>
      </c>
      <c r="H86" s="35">
        <v>62018.000567100004</v>
      </c>
      <c r="I86" s="35">
        <v>45323.64440515</v>
      </c>
      <c r="J86" s="35">
        <v>273023.78066674003</v>
      </c>
      <c r="K86" s="35">
        <v>103844.71979506001</v>
      </c>
      <c r="L86" s="35">
        <v>110663.93256084999</v>
      </c>
      <c r="M86" s="35">
        <v>58515.128310830005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455657.91465712996</v>
      </c>
      <c r="C87" s="35">
        <f t="shared" ref="C87" si="61">G87+K87</f>
        <v>175140.60149264999</v>
      </c>
      <c r="D87" s="35">
        <f t="shared" ref="D87" si="62">H87+L87</f>
        <v>170832.51953510998</v>
      </c>
      <c r="E87" s="35">
        <f t="shared" ref="E87" si="63">I87+M87</f>
        <v>109684.79362936999</v>
      </c>
      <c r="F87" s="35">
        <v>185307.23192832002</v>
      </c>
      <c r="G87" s="35">
        <v>74616.508088529998</v>
      </c>
      <c r="H87" s="35">
        <v>59314.471256889999</v>
      </c>
      <c r="I87" s="35">
        <v>51376.252582899993</v>
      </c>
      <c r="J87" s="35">
        <v>270350.68272881</v>
      </c>
      <c r="K87" s="35">
        <v>100524.09340411999</v>
      </c>
      <c r="L87" s="35">
        <v>111518.04827822</v>
      </c>
      <c r="M87" s="35">
        <v>58308.541046470003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455511.68556533998</v>
      </c>
      <c r="C88" s="35">
        <f t="shared" ref="C88" si="64">G88+K88</f>
        <v>178289.72044955002</v>
      </c>
      <c r="D88" s="35">
        <f t="shared" ref="D88" si="65">H88+L88</f>
        <v>168190.83015389999</v>
      </c>
      <c r="E88" s="35">
        <f t="shared" ref="E88" si="66">I88+M88</f>
        <v>109031.13496189</v>
      </c>
      <c r="F88" s="35">
        <v>191868.52805789001</v>
      </c>
      <c r="G88" s="35">
        <v>81202.157289180002</v>
      </c>
      <c r="H88" s="35">
        <v>59529.162335070003</v>
      </c>
      <c r="I88" s="35">
        <v>51137.20843364</v>
      </c>
      <c r="J88" s="35">
        <v>263643.15750744997</v>
      </c>
      <c r="K88" s="35">
        <v>97087.563160370002</v>
      </c>
      <c r="L88" s="35">
        <v>108661.66781883</v>
      </c>
      <c r="M88" s="35">
        <v>57893.926528249998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456177.41848844005</v>
      </c>
      <c r="C89" s="35">
        <f t="shared" ref="C89" si="67">G89+K89</f>
        <v>184362.23449599999</v>
      </c>
      <c r="D89" s="35">
        <f t="shared" ref="D89" si="68">H89+L89</f>
        <v>164572.74261438998</v>
      </c>
      <c r="E89" s="35">
        <f t="shared" ref="E89" si="69">I89+M89</f>
        <v>107242.44137805</v>
      </c>
      <c r="F89" s="35">
        <v>198771.60079587001</v>
      </c>
      <c r="G89" s="35">
        <v>88207.461306829995</v>
      </c>
      <c r="H89" s="35">
        <v>60995.519315509999</v>
      </c>
      <c r="I89" s="35">
        <v>49568.620173529998</v>
      </c>
      <c r="J89" s="35">
        <v>257405.81769257001</v>
      </c>
      <c r="K89" s="35">
        <v>96154.77318917001</v>
      </c>
      <c r="L89" s="35">
        <v>103577.22329888</v>
      </c>
      <c r="M89" s="35">
        <v>57673.821204520005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456063.12484266999</v>
      </c>
      <c r="C90" s="35">
        <f t="shared" ref="C90" si="70">G90+K90</f>
        <v>185643.15377871</v>
      </c>
      <c r="D90" s="35">
        <f t="shared" ref="D90" si="71">H90+L90</f>
        <v>160080.88392356999</v>
      </c>
      <c r="E90" s="35">
        <f t="shared" ref="E90" si="72">I90+M90</f>
        <v>110339.08714039001</v>
      </c>
      <c r="F90" s="35">
        <v>202832.82508692</v>
      </c>
      <c r="G90" s="35">
        <v>91832.098136109998</v>
      </c>
      <c r="H90" s="35">
        <v>57671.476365439994</v>
      </c>
      <c r="I90" s="35">
        <v>53329.250585369999</v>
      </c>
      <c r="J90" s="35">
        <v>253230.29975574999</v>
      </c>
      <c r="K90" s="35">
        <v>93811.055642599997</v>
      </c>
      <c r="L90" s="35">
        <v>102409.40755813</v>
      </c>
      <c r="M90" s="35">
        <v>57009.836555020003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466078.89108713</v>
      </c>
      <c r="C91" s="35">
        <f t="shared" ref="C91" si="73">G91+K91</f>
        <v>191298.20173574999</v>
      </c>
      <c r="D91" s="35">
        <f t="shared" ref="D91" si="74">H91+L91</f>
        <v>161006.07032003</v>
      </c>
      <c r="E91" s="35">
        <f t="shared" ref="E91" si="75">I91+M91</f>
        <v>113774.61903135</v>
      </c>
      <c r="F91" s="35">
        <v>205748.41170244</v>
      </c>
      <c r="G91" s="35">
        <v>93838.595340879998</v>
      </c>
      <c r="H91" s="35">
        <v>57622.728846050006</v>
      </c>
      <c r="I91" s="35">
        <v>54287.08751551</v>
      </c>
      <c r="J91" s="35">
        <v>260330.47938469</v>
      </c>
      <c r="K91" s="35">
        <v>97459.606394869988</v>
      </c>
      <c r="L91" s="35">
        <v>103383.34147398001</v>
      </c>
      <c r="M91" s="35">
        <v>59487.531515839997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476798.42293478997</v>
      </c>
      <c r="C92" s="35">
        <f t="shared" ref="C92" si="76">G92+K92</f>
        <v>185945.88841270999</v>
      </c>
      <c r="D92" s="35">
        <f t="shared" ref="D92" si="77">H92+L92</f>
        <v>158072.64367016</v>
      </c>
      <c r="E92" s="35">
        <f t="shared" ref="E92" si="78">I92+M92</f>
        <v>132779.89085192</v>
      </c>
      <c r="F92" s="35">
        <v>207299.93626047001</v>
      </c>
      <c r="G92" s="35">
        <v>94762.497768109999</v>
      </c>
      <c r="H92" s="35">
        <v>56547.52205585</v>
      </c>
      <c r="I92" s="35">
        <v>55989.91643651</v>
      </c>
      <c r="J92" s="35">
        <v>269498.48667431995</v>
      </c>
      <c r="K92" s="35">
        <v>91183.390644600004</v>
      </c>
      <c r="L92" s="35">
        <v>101525.12161431</v>
      </c>
      <c r="M92" s="35">
        <v>76789.974415410004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477114.52746668999</v>
      </c>
      <c r="C93" s="35">
        <f t="shared" ref="C93" si="79">G93+K93</f>
        <v>181230.18771407002</v>
      </c>
      <c r="D93" s="35">
        <f t="shared" ref="D93" si="80">H93+L93</f>
        <v>161950.91595848999</v>
      </c>
      <c r="E93" s="35">
        <f t="shared" ref="E93" si="81">I93+M93</f>
        <v>133933.42379413001</v>
      </c>
      <c r="F93" s="35">
        <v>206548.28106337</v>
      </c>
      <c r="G93" s="35">
        <v>94938.614339830005</v>
      </c>
      <c r="H93" s="35">
        <v>56902.950943620002</v>
      </c>
      <c r="I93" s="35">
        <v>54706.715779919999</v>
      </c>
      <c r="J93" s="35">
        <v>270566.24640331999</v>
      </c>
      <c r="K93" s="35">
        <v>86291.573374240004</v>
      </c>
      <c r="L93" s="35">
        <v>105047.96501487</v>
      </c>
      <c r="M93" s="35">
        <v>79226.708014210002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476306.89019136998</v>
      </c>
      <c r="C94" s="35">
        <f t="shared" ref="C94" si="82">G94+K94</f>
        <v>162691.80848785001</v>
      </c>
      <c r="D94" s="35">
        <f t="shared" ref="D94" si="83">H94+L94</f>
        <v>167307.18449546001</v>
      </c>
      <c r="E94" s="35">
        <f t="shared" ref="E94" si="84">I94+M94</f>
        <v>146307.89720805999</v>
      </c>
      <c r="F94" s="35">
        <v>202112.35030555</v>
      </c>
      <c r="G94" s="35">
        <v>89994.895086620003</v>
      </c>
      <c r="H94" s="35">
        <v>55304.513414279994</v>
      </c>
      <c r="I94" s="35">
        <v>56812.94180465</v>
      </c>
      <c r="J94" s="35">
        <v>274194.53988582001</v>
      </c>
      <c r="K94" s="35">
        <v>72696.913401229991</v>
      </c>
      <c r="L94" s="35">
        <v>112002.67108118</v>
      </c>
      <c r="M94" s="35">
        <v>89494.95540341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497977.2571549</v>
      </c>
      <c r="C95" s="35">
        <f t="shared" ref="C95" si="85">G95+K95</f>
        <v>176024.53178479002</v>
      </c>
      <c r="D95" s="35">
        <f t="shared" ref="D95" si="86">H95+L95</f>
        <v>187460.59057997001</v>
      </c>
      <c r="E95" s="35">
        <f t="shared" ref="E95" si="87">I95+M95</f>
        <v>134492.13479014</v>
      </c>
      <c r="F95" s="35">
        <v>203490.70747932998</v>
      </c>
      <c r="G95" s="35">
        <v>91444.661889090014</v>
      </c>
      <c r="H95" s="35">
        <v>53746.244052629998</v>
      </c>
      <c r="I95" s="35">
        <v>58299.801537610001</v>
      </c>
      <c r="J95" s="35">
        <v>294486.54967556999</v>
      </c>
      <c r="K95" s="35">
        <v>84579.869895700002</v>
      </c>
      <c r="L95" s="35">
        <v>133714.34652734001</v>
      </c>
      <c r="M95" s="35">
        <v>76192.333252530007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485929.75449783</v>
      </c>
      <c r="C96" s="35">
        <f t="shared" ref="C96" si="88">G96+K96</f>
        <v>171558.85635393998</v>
      </c>
      <c r="D96" s="35">
        <f t="shared" ref="D96" si="89">H96+L96</f>
        <v>182816.22561045</v>
      </c>
      <c r="E96" s="35">
        <f t="shared" ref="E96" si="90">I96+M96</f>
        <v>131554.67253344</v>
      </c>
      <c r="F96" s="35">
        <v>204238.21006642</v>
      </c>
      <c r="G96" s="35">
        <v>90059.751257269992</v>
      </c>
      <c r="H96" s="35">
        <v>55623.948606879996</v>
      </c>
      <c r="I96" s="35">
        <v>58554.510202270001</v>
      </c>
      <c r="J96" s="35">
        <v>281691.54443140997</v>
      </c>
      <c r="K96" s="35">
        <v>81499.105096669999</v>
      </c>
      <c r="L96" s="35">
        <v>127192.27700356999</v>
      </c>
      <c r="M96" s="35">
        <v>73000.162331169995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486652.50427745999</v>
      </c>
      <c r="C97" s="35">
        <f t="shared" ref="C97" si="91">G97+K97</f>
        <v>168926.79936091002</v>
      </c>
      <c r="D97" s="35">
        <f t="shared" ref="D97" si="92">H97+L97</f>
        <v>187145.43670130998</v>
      </c>
      <c r="E97" s="35">
        <f t="shared" ref="E97" si="93">I97+M97</f>
        <v>130580.26821524001</v>
      </c>
      <c r="F97" s="35">
        <v>206460.30103196</v>
      </c>
      <c r="G97" s="35">
        <v>89956.3590062</v>
      </c>
      <c r="H97" s="35">
        <v>57834.435702340001</v>
      </c>
      <c r="I97" s="35">
        <v>58669.506323419999</v>
      </c>
      <c r="J97" s="35">
        <v>280192.20324549999</v>
      </c>
      <c r="K97" s="35">
        <v>78970.440354710008</v>
      </c>
      <c r="L97" s="35">
        <v>129311.00099896999</v>
      </c>
      <c r="M97" s="35">
        <v>71910.761891820002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485393.79223744001</v>
      </c>
      <c r="C98" s="35">
        <f t="shared" ref="C98" si="94">G98+K98</f>
        <v>166940.73645482998</v>
      </c>
      <c r="D98" s="35">
        <f t="shared" ref="D98" si="95">H98+L98</f>
        <v>187575.66122094</v>
      </c>
      <c r="E98" s="35">
        <f t="shared" ref="E98" si="96">I98+M98</f>
        <v>130877.39456166999</v>
      </c>
      <c r="F98" s="35">
        <v>206726.57148491</v>
      </c>
      <c r="G98" s="35">
        <v>89610.526334199996</v>
      </c>
      <c r="H98" s="35">
        <v>58363.945673549999</v>
      </c>
      <c r="I98" s="35">
        <v>58752.099477160002</v>
      </c>
      <c r="J98" s="35">
        <v>278667.22075252997</v>
      </c>
      <c r="K98" s="35">
        <v>77330.210120629999</v>
      </c>
      <c r="L98" s="35">
        <v>129211.71554739001</v>
      </c>
      <c r="M98" s="35">
        <v>72125.295084509999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483853.35961612</v>
      </c>
      <c r="C99" s="35">
        <f t="shared" ref="C99" si="97">G99+K99</f>
        <v>167113.14526878</v>
      </c>
      <c r="D99" s="35">
        <f t="shared" ref="D99" si="98">H99+L99</f>
        <v>187087.34902992001</v>
      </c>
      <c r="E99" s="35">
        <f t="shared" ref="E99" si="99">I99+M99</f>
        <v>129652.86531742</v>
      </c>
      <c r="F99" s="35">
        <v>206109.53412625002</v>
      </c>
      <c r="G99" s="35">
        <v>88457.923666670002</v>
      </c>
      <c r="H99" s="35">
        <v>58881.93191883</v>
      </c>
      <c r="I99" s="35">
        <v>58769.678540749999</v>
      </c>
      <c r="J99" s="35">
        <v>277743.82548987004</v>
      </c>
      <c r="K99" s="35">
        <v>78655.221602110003</v>
      </c>
      <c r="L99" s="35">
        <v>128205.41711108999</v>
      </c>
      <c r="M99" s="35">
        <v>70883.186776670002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469674.16215809999</v>
      </c>
      <c r="C100" s="35">
        <f t="shared" ref="C100" si="100">G100+K100</f>
        <v>162760.61396687001</v>
      </c>
      <c r="D100" s="35">
        <f t="shared" ref="D100" si="101">H100+L100</f>
        <v>185515.40204601001</v>
      </c>
      <c r="E100" s="35">
        <f t="shared" ref="E100" si="102">I100+M100</f>
        <v>121398.14614522</v>
      </c>
      <c r="F100" s="35">
        <v>193001.97775734999</v>
      </c>
      <c r="G100" s="35">
        <v>83100.548544810008</v>
      </c>
      <c r="H100" s="35">
        <v>58431.945772289997</v>
      </c>
      <c r="I100" s="35">
        <v>51469.483440249998</v>
      </c>
      <c r="J100" s="35">
        <v>276672.18440075003</v>
      </c>
      <c r="K100" s="35">
        <v>79660.065422060012</v>
      </c>
      <c r="L100" s="35">
        <v>127083.45627372</v>
      </c>
      <c r="M100" s="35">
        <v>69928.662704970004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481731.24061842001</v>
      </c>
      <c r="C101" s="35">
        <f t="shared" ref="C101" si="103">G101+K101</f>
        <v>169684.87939635001</v>
      </c>
      <c r="D101" s="35">
        <f t="shared" ref="D101" si="104">H101+L101</f>
        <v>188292.96568399001</v>
      </c>
      <c r="E101" s="35">
        <f t="shared" ref="E101" si="105">I101+M101</f>
        <v>123753.39553807999</v>
      </c>
      <c r="F101" s="35">
        <v>196979.69435835999</v>
      </c>
      <c r="G101" s="35">
        <v>86929.139687699993</v>
      </c>
      <c r="H101" s="35">
        <v>58123.054475320001</v>
      </c>
      <c r="I101" s="35">
        <v>51927.500195339999</v>
      </c>
      <c r="J101" s="35">
        <v>284751.54626006004</v>
      </c>
      <c r="K101" s="35">
        <v>82755.739708649999</v>
      </c>
      <c r="L101" s="35">
        <v>130169.91120867</v>
      </c>
      <c r="M101" s="35">
        <v>71825.895342739997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501614.56179871003</v>
      </c>
      <c r="C102" s="35">
        <f t="shared" ref="C102" si="106">G102+K102</f>
        <v>174427.52055396</v>
      </c>
      <c r="D102" s="35">
        <f t="shared" ref="D102" si="107">H102+L102</f>
        <v>197302.20669155999</v>
      </c>
      <c r="E102" s="35">
        <f t="shared" ref="E102" si="108">I102+M102</f>
        <v>129884.83455319</v>
      </c>
      <c r="F102" s="35">
        <v>201623.96747519</v>
      </c>
      <c r="G102" s="35">
        <v>90888.30679658</v>
      </c>
      <c r="H102" s="35">
        <v>58589.240120560004</v>
      </c>
      <c r="I102" s="35">
        <v>52146.420558049998</v>
      </c>
      <c r="J102" s="35">
        <v>299990.59432351997</v>
      </c>
      <c r="K102" s="35">
        <v>83539.213757379999</v>
      </c>
      <c r="L102" s="35">
        <v>138712.966571</v>
      </c>
      <c r="M102" s="35">
        <v>77738.413995139999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507545.57732813997</v>
      </c>
      <c r="C103" s="35">
        <f t="shared" ref="C103" si="109">G103+K103</f>
        <v>178337.23250468</v>
      </c>
      <c r="D103" s="35">
        <f t="shared" ref="D103" si="110">H103+L103</f>
        <v>199464.11596973002</v>
      </c>
      <c r="E103" s="35">
        <f t="shared" ref="E103" si="111">I103+M103</f>
        <v>129744.22885373</v>
      </c>
      <c r="F103" s="35">
        <v>204454.34275817999</v>
      </c>
      <c r="G103" s="35">
        <v>92533.620012579995</v>
      </c>
      <c r="H103" s="35">
        <v>59569.165343749999</v>
      </c>
      <c r="I103" s="35">
        <v>52351.557401850005</v>
      </c>
      <c r="J103" s="35">
        <v>303091.23456996004</v>
      </c>
      <c r="K103" s="35">
        <v>85803.612492100001</v>
      </c>
      <c r="L103" s="35">
        <v>139894.95062598001</v>
      </c>
      <c r="M103" s="35">
        <v>77392.67145188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510829.25037048</v>
      </c>
      <c r="C104" s="35">
        <f t="shared" ref="C104" si="112">G104+K104</f>
        <v>180967.89591657999</v>
      </c>
      <c r="D104" s="35">
        <f t="shared" ref="D104" si="113">H104+L104</f>
        <v>200179.44671605999</v>
      </c>
      <c r="E104" s="35">
        <f t="shared" ref="E104" si="114">I104+M104</f>
        <v>129681.90773784</v>
      </c>
      <c r="F104" s="35">
        <v>204817.28167781001</v>
      </c>
      <c r="G104" s="35">
        <v>92577.155887160014</v>
      </c>
      <c r="H104" s="35">
        <v>58996.018890949999</v>
      </c>
      <c r="I104" s="35">
        <v>53244.106899700004</v>
      </c>
      <c r="J104" s="35">
        <v>306011.96869266999</v>
      </c>
      <c r="K104" s="35">
        <v>88390.740029419991</v>
      </c>
      <c r="L104" s="35">
        <v>141183.42782511</v>
      </c>
      <c r="M104" s="35">
        <v>76437.80083814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519288.77425628999</v>
      </c>
      <c r="C105" s="35">
        <f t="shared" ref="C105" si="115">G105+K105</f>
        <v>187301.20748525998</v>
      </c>
      <c r="D105" s="35">
        <f t="shared" ref="D105" si="116">H105+L105</f>
        <v>205821.88335378998</v>
      </c>
      <c r="E105" s="35">
        <f t="shared" ref="E105" si="117">I105+M105</f>
        <v>126165.68341724001</v>
      </c>
      <c r="F105" s="35">
        <v>204675.42075359001</v>
      </c>
      <c r="G105" s="35">
        <v>93987.407362649988</v>
      </c>
      <c r="H105" s="35">
        <v>61676.562699579998</v>
      </c>
      <c r="I105" s="35">
        <v>49011.450691359998</v>
      </c>
      <c r="J105" s="35">
        <v>314613.35350270005</v>
      </c>
      <c r="K105" s="35">
        <v>93313.800122610002</v>
      </c>
      <c r="L105" s="35">
        <v>144145.32065420999</v>
      </c>
      <c r="M105" s="35">
        <v>77154.232725880007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485157.74733623996</v>
      </c>
      <c r="C106" s="35">
        <f t="shared" ref="C106" si="118">G106+K106</f>
        <v>176362.75669452001</v>
      </c>
      <c r="D106" s="35">
        <f t="shared" ref="D106" si="119">H106+L106</f>
        <v>187140.42396741</v>
      </c>
      <c r="E106" s="35">
        <f t="shared" ref="E106" si="120">I106+M106</f>
        <v>121654.56667431002</v>
      </c>
      <c r="F106" s="35">
        <v>195632.91866351</v>
      </c>
      <c r="G106" s="35">
        <v>87669.864008799996</v>
      </c>
      <c r="H106" s="35">
        <v>60931.277569710001</v>
      </c>
      <c r="I106" s="35">
        <v>47031.777085000002</v>
      </c>
      <c r="J106" s="35">
        <v>289524.82867273001</v>
      </c>
      <c r="K106" s="35">
        <v>88692.892685720013</v>
      </c>
      <c r="L106" s="35">
        <v>126209.14639769999</v>
      </c>
      <c r="M106" s="35">
        <v>74622.789589310007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472037.54405094997</v>
      </c>
      <c r="C107" s="35">
        <f t="shared" ref="C107" si="121">G107+K107</f>
        <v>170624.73661594</v>
      </c>
      <c r="D107" s="35">
        <f t="shared" ref="D107" si="122">H107+L107</f>
        <v>180171.43677905001</v>
      </c>
      <c r="E107" s="35">
        <f t="shared" ref="E107" si="123">I107+M107</f>
        <v>121241.37065596</v>
      </c>
      <c r="F107" s="35">
        <v>183807.75590498999</v>
      </c>
      <c r="G107" s="35">
        <v>80261.819303619995</v>
      </c>
      <c r="H107" s="35">
        <v>56860.310463180002</v>
      </c>
      <c r="I107" s="35">
        <v>46685.626138190004</v>
      </c>
      <c r="J107" s="35">
        <v>288229.78814596002</v>
      </c>
      <c r="K107" s="35">
        <v>90362.917312320002</v>
      </c>
      <c r="L107" s="35">
        <v>123311.12631587</v>
      </c>
      <c r="M107" s="35">
        <v>74555.744517769999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452104.16916025995</v>
      </c>
      <c r="C108" s="35">
        <f t="shared" ref="C108" si="124">G108+K108</f>
        <v>165960.32554825</v>
      </c>
      <c r="D108" s="35">
        <f t="shared" ref="D108" si="125">H108+L108</f>
        <v>166717.15277549002</v>
      </c>
      <c r="E108" s="35">
        <f t="shared" ref="E108" si="126">I108+M108</f>
        <v>119426.69083651999</v>
      </c>
      <c r="F108" s="35">
        <v>182654.68773156</v>
      </c>
      <c r="G108" s="35">
        <v>79489.152892459999</v>
      </c>
      <c r="H108" s="35">
        <v>56497.2919435</v>
      </c>
      <c r="I108" s="35">
        <v>46668.2428956</v>
      </c>
      <c r="J108" s="35">
        <v>269449.48142869998</v>
      </c>
      <c r="K108" s="35">
        <v>86471.172655789996</v>
      </c>
      <c r="L108" s="35">
        <v>110219.86083199001</v>
      </c>
      <c r="M108" s="35">
        <v>72758.447940919999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461009.87267305999</v>
      </c>
      <c r="C109" s="35">
        <f t="shared" ref="C109" si="127">G109+K109</f>
        <v>171035.11482284003</v>
      </c>
      <c r="D109" s="35">
        <f t="shared" ref="D109" si="128">H109+L109</f>
        <v>166141.82718881001</v>
      </c>
      <c r="E109" s="35">
        <f t="shared" ref="E109" si="129">I109+M109</f>
        <v>123832.93066141001</v>
      </c>
      <c r="F109" s="35">
        <v>182602.44023486</v>
      </c>
      <c r="G109" s="35">
        <v>80574.675280410011</v>
      </c>
      <c r="H109" s="35">
        <v>54861.167818790003</v>
      </c>
      <c r="I109" s="35">
        <v>47166.597135659998</v>
      </c>
      <c r="J109" s="35">
        <v>278407.43243819999</v>
      </c>
      <c r="K109" s="35">
        <v>90460.439542430002</v>
      </c>
      <c r="L109" s="35">
        <v>111280.65937002</v>
      </c>
      <c r="M109" s="35">
        <v>76666.33352575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454806.56691667001</v>
      </c>
      <c r="C110" s="35">
        <f t="shared" ref="C110" si="130">G110+K110</f>
        <v>168246.48011125001</v>
      </c>
      <c r="D110" s="35">
        <f t="shared" ref="D110" si="131">H110+L110</f>
        <v>164111.11606157001</v>
      </c>
      <c r="E110" s="35">
        <f t="shared" ref="E110" si="132">I110+M110</f>
        <v>122448.97074384999</v>
      </c>
      <c r="F110" s="35">
        <v>183692.93000276998</v>
      </c>
      <c r="G110" s="35">
        <v>81894.15353856</v>
      </c>
      <c r="H110" s="35">
        <v>54394.800121239998</v>
      </c>
      <c r="I110" s="35">
        <v>47403.976342970003</v>
      </c>
      <c r="J110" s="35">
        <v>271113.63691390003</v>
      </c>
      <c r="K110" s="35">
        <v>86352.326572689999</v>
      </c>
      <c r="L110" s="35">
        <v>109716.31594033001</v>
      </c>
      <c r="M110" s="35">
        <v>75044.994400879994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432800.75375844998</v>
      </c>
      <c r="C111" s="35">
        <f t="shared" ref="C111" si="133">G111+K111</f>
        <v>165462.35394499998</v>
      </c>
      <c r="D111" s="35">
        <f t="shared" ref="D111" si="134">H111+L111</f>
        <v>164914.33668685</v>
      </c>
      <c r="E111" s="35">
        <f t="shared" ref="E111" si="135">I111+M111</f>
        <v>102424.0631266</v>
      </c>
      <c r="F111" s="35">
        <v>165583.07215266002</v>
      </c>
      <c r="G111" s="35">
        <v>80978.418618409996</v>
      </c>
      <c r="H111" s="35">
        <v>54691.753045509999</v>
      </c>
      <c r="I111" s="35">
        <v>29912.900488740001</v>
      </c>
      <c r="J111" s="35">
        <v>267217.68160578999</v>
      </c>
      <c r="K111" s="35">
        <v>84483.935326589999</v>
      </c>
      <c r="L111" s="35">
        <v>110222.58364134</v>
      </c>
      <c r="M111" s="35">
        <v>72511.16263785999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430443.21262974001</v>
      </c>
      <c r="C112" s="35">
        <f t="shared" ref="C112" si="136">G112+K112</f>
        <v>158361.96265428001</v>
      </c>
      <c r="D112" s="35">
        <f t="shared" ref="D112" si="137">H112+L112</f>
        <v>168356.19662542999</v>
      </c>
      <c r="E112" s="35">
        <f t="shared" ref="E112" si="138">I112+M112</f>
        <v>103725.05335003001</v>
      </c>
      <c r="F112" s="35">
        <v>170001.04422034998</v>
      </c>
      <c r="G112" s="35">
        <v>79782.667639890002</v>
      </c>
      <c r="H112" s="35">
        <v>60380.390249099997</v>
      </c>
      <c r="I112" s="35">
        <v>29837.98633136</v>
      </c>
      <c r="J112" s="35">
        <v>260442.16840939</v>
      </c>
      <c r="K112" s="35">
        <v>78579.295014390009</v>
      </c>
      <c r="L112" s="35">
        <v>107975.80637632999</v>
      </c>
      <c r="M112" s="35">
        <v>73887.067018670001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420845.11949279002</v>
      </c>
      <c r="C113" s="35">
        <f t="shared" ref="C113" si="139">G113+K113</f>
        <v>156577.46177801001</v>
      </c>
      <c r="D113" s="35">
        <f t="shared" ref="D113" si="140">H113+L113</f>
        <v>164582.15389115</v>
      </c>
      <c r="E113" s="35">
        <f t="shared" ref="E113" si="141">I113+M113</f>
        <v>99685.503823630002</v>
      </c>
      <c r="F113" s="35">
        <v>172984.82116204</v>
      </c>
      <c r="G113" s="35">
        <v>82518.493495899995</v>
      </c>
      <c r="H113" s="35">
        <v>60608.587643669998</v>
      </c>
      <c r="I113" s="35">
        <v>29857.74002247</v>
      </c>
      <c r="J113" s="35">
        <v>247860.29833075</v>
      </c>
      <c r="K113" s="35">
        <v>74058.96828211</v>
      </c>
      <c r="L113" s="35">
        <v>103973.56624748</v>
      </c>
      <c r="M113" s="35">
        <v>69827.763801160007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417629.39107529999</v>
      </c>
      <c r="C114" s="35">
        <f t="shared" ref="C114" si="142">G114+K114</f>
        <v>156493.56862571998</v>
      </c>
      <c r="D114" s="35">
        <f t="shared" ref="D114" si="143">H114+L114</f>
        <v>164736.97733671998</v>
      </c>
      <c r="E114" s="35">
        <f t="shared" ref="E114" si="144">I114+M114</f>
        <v>96398.845112859999</v>
      </c>
      <c r="F114" s="35">
        <v>172033.84091413001</v>
      </c>
      <c r="G114" s="35">
        <v>85551.481463079996</v>
      </c>
      <c r="H114" s="35">
        <v>60747.213538609998</v>
      </c>
      <c r="I114" s="35">
        <v>25735.145912439999</v>
      </c>
      <c r="J114" s="35">
        <v>245595.55016116999</v>
      </c>
      <c r="K114" s="35">
        <v>70942.087162640004</v>
      </c>
      <c r="L114" s="35">
        <v>103989.76379811</v>
      </c>
      <c r="M114" s="35">
        <v>70663.69920042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403514.31070313998</v>
      </c>
      <c r="C115" s="35">
        <f t="shared" ref="C115" si="145">G115+K115</f>
        <v>152369.54117067001</v>
      </c>
      <c r="D115" s="35">
        <f t="shared" ref="D115" si="146">H115+L115</f>
        <v>159938.82565420002</v>
      </c>
      <c r="E115" s="35">
        <f t="shared" ref="E115" si="147">I115+M115</f>
        <v>91205.943878269987</v>
      </c>
      <c r="F115" s="35">
        <v>169458.46395097001</v>
      </c>
      <c r="G115" s="35">
        <v>82878.449243220006</v>
      </c>
      <c r="H115" s="35">
        <v>61002.902046440002</v>
      </c>
      <c r="I115" s="35">
        <v>25577.112661309999</v>
      </c>
      <c r="J115" s="35">
        <v>234055.84675217001</v>
      </c>
      <c r="K115" s="35">
        <v>69491.091927450005</v>
      </c>
      <c r="L115" s="35">
        <v>98935.923607760007</v>
      </c>
      <c r="M115" s="35">
        <v>65628.831216959996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415255.60951922002</v>
      </c>
      <c r="C116" s="35">
        <f t="shared" ref="C116" si="148">G116+K116</f>
        <v>159553.05494159</v>
      </c>
      <c r="D116" s="35">
        <f t="shared" ref="D116" si="149">H116+L116</f>
        <v>161448.11655799</v>
      </c>
      <c r="E116" s="35">
        <f t="shared" ref="E116" si="150">I116+M116</f>
        <v>94254.438019640002</v>
      </c>
      <c r="F116" s="35">
        <v>170814.9759351</v>
      </c>
      <c r="G116" s="35">
        <v>85023.974473490001</v>
      </c>
      <c r="H116" s="35">
        <v>60601.521840339999</v>
      </c>
      <c r="I116" s="35">
        <v>25189.479621269998</v>
      </c>
      <c r="J116" s="35">
        <v>244440.63358411999</v>
      </c>
      <c r="K116" s="35">
        <v>74529.080468100001</v>
      </c>
      <c r="L116" s="35">
        <v>100846.59471765</v>
      </c>
      <c r="M116" s="35">
        <v>69064.958398369999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405984.80921565002</v>
      </c>
      <c r="C117" s="35">
        <f t="shared" ref="C117" si="151">G117+K117</f>
        <v>157710.82620671001</v>
      </c>
      <c r="D117" s="35">
        <f t="shared" ref="D117" si="152">H117+L117</f>
        <v>156185.63963915</v>
      </c>
      <c r="E117" s="35">
        <f t="shared" ref="E117" si="153">I117+M117</f>
        <v>92088.343369790004</v>
      </c>
      <c r="F117" s="35">
        <v>171236.96189378001</v>
      </c>
      <c r="G117" s="35">
        <v>85788.997690760007</v>
      </c>
      <c r="H117" s="35">
        <v>59893.587118199997</v>
      </c>
      <c r="I117" s="35">
        <v>25554.37708482</v>
      </c>
      <c r="J117" s="35">
        <v>234747.84732187001</v>
      </c>
      <c r="K117" s="35">
        <v>71921.828515949994</v>
      </c>
      <c r="L117" s="35">
        <v>96292.052520950005</v>
      </c>
      <c r="M117" s="35">
        <v>66533.966284969996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384742.18539310002</v>
      </c>
      <c r="C118" s="35">
        <f t="shared" ref="C118" si="154">G118+K118</f>
        <v>146570.30773455001</v>
      </c>
      <c r="D118" s="35">
        <f t="shared" ref="D118" si="155">H118+L118</f>
        <v>147029.36257185999</v>
      </c>
      <c r="E118" s="35">
        <f t="shared" ref="E118" si="156">I118+M118</f>
        <v>91142.515086689993</v>
      </c>
      <c r="F118" s="35">
        <v>157375.10229894001</v>
      </c>
      <c r="G118" s="35">
        <v>75112.221754800004</v>
      </c>
      <c r="H118" s="35">
        <v>56785.15212567</v>
      </c>
      <c r="I118" s="35">
        <v>25477.72841847</v>
      </c>
      <c r="J118" s="35">
        <v>227367.08309416001</v>
      </c>
      <c r="K118" s="35">
        <v>71458.085979750002</v>
      </c>
      <c r="L118" s="35">
        <v>90244.210446190002</v>
      </c>
      <c r="M118" s="35">
        <v>65664.786668219996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385000.60994649999</v>
      </c>
      <c r="C119" s="35">
        <f t="shared" ref="C119" si="157">G119+K119</f>
        <v>139780.90888539</v>
      </c>
      <c r="D119" s="35">
        <f t="shared" ref="D119" si="158">H119+L119</f>
        <v>151298.77258987998</v>
      </c>
      <c r="E119" s="35">
        <f t="shared" ref="E119" si="159">I119+M119</f>
        <v>93920.92847123</v>
      </c>
      <c r="F119" s="35">
        <v>149332.05768487</v>
      </c>
      <c r="G119" s="35">
        <v>66696.697348460002</v>
      </c>
      <c r="H119" s="35">
        <v>57154.8532251</v>
      </c>
      <c r="I119" s="35">
        <v>25480.507111309998</v>
      </c>
      <c r="J119" s="35">
        <v>235668.55226162999</v>
      </c>
      <c r="K119" s="35">
        <v>73084.211536930001</v>
      </c>
      <c r="L119" s="35">
        <v>94143.919364779998</v>
      </c>
      <c r="M119" s="35">
        <v>68440.421359920001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381061.98275220999</v>
      </c>
      <c r="C120" s="35">
        <f t="shared" ref="C120" si="160">G120+K120</f>
        <v>135729.69874773</v>
      </c>
      <c r="D120" s="35">
        <f t="shared" ref="D120" si="161">H120+L120</f>
        <v>153617.65613677999</v>
      </c>
      <c r="E120" s="35">
        <f t="shared" ref="E120" si="162">I120+M120</f>
        <v>91714.627867700008</v>
      </c>
      <c r="F120" s="35">
        <v>152277.02663323001</v>
      </c>
      <c r="G120" s="35">
        <v>66274.733034370001</v>
      </c>
      <c r="H120" s="35">
        <v>60707.521657470003</v>
      </c>
      <c r="I120" s="35">
        <v>25294.771941390001</v>
      </c>
      <c r="J120" s="35">
        <v>228784.95611897999</v>
      </c>
      <c r="K120" s="35">
        <v>69454.965713359998</v>
      </c>
      <c r="L120" s="35">
        <v>92910.13447931</v>
      </c>
      <c r="M120" s="35">
        <v>66419.855926310003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421414.61371915002</v>
      </c>
      <c r="C121" s="35">
        <f t="shared" ref="C121" si="163">G121+K121</f>
        <v>153771.46067900001</v>
      </c>
      <c r="D121" s="35">
        <f t="shared" ref="D121" si="164">H121+L121</f>
        <v>165107.30162409</v>
      </c>
      <c r="E121" s="35">
        <f t="shared" ref="E121" si="165">I121+M121</f>
        <v>102535.85141606</v>
      </c>
      <c r="F121" s="35">
        <v>161767.29097525001</v>
      </c>
      <c r="G121" s="35">
        <v>77394.603538199997</v>
      </c>
      <c r="H121" s="35">
        <v>58127.914871269997</v>
      </c>
      <c r="I121" s="35">
        <v>26244.77256578</v>
      </c>
      <c r="J121" s="35">
        <v>259647.3227439</v>
      </c>
      <c r="K121" s="35">
        <v>76376.857140799999</v>
      </c>
      <c r="L121" s="35">
        <v>106979.38675282001</v>
      </c>
      <c r="M121" s="35">
        <v>76291.078850279999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404218.85220834002</v>
      </c>
      <c r="C122" s="35">
        <f t="shared" ref="C122" si="166">G122+K122</f>
        <v>148227.36112184002</v>
      </c>
      <c r="D122" s="35">
        <f t="shared" ref="D122" si="167">H122+L122</f>
        <v>156367.16921456001</v>
      </c>
      <c r="E122" s="35">
        <f t="shared" ref="E122" si="168">I122+M122</f>
        <v>99624.321871940003</v>
      </c>
      <c r="F122" s="35">
        <v>156371.91492069999</v>
      </c>
      <c r="G122" s="35">
        <v>74076.451341599997</v>
      </c>
      <c r="H122" s="35">
        <v>55640.66536929</v>
      </c>
      <c r="I122" s="35">
        <v>26654.79820981</v>
      </c>
      <c r="J122" s="35">
        <v>247846.93728764</v>
      </c>
      <c r="K122" s="35">
        <v>74150.909780240007</v>
      </c>
      <c r="L122" s="35">
        <v>100726.50384527</v>
      </c>
      <c r="M122" s="35">
        <v>72969.523662129999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394360.80136526999</v>
      </c>
      <c r="C123" s="35">
        <f t="shared" ref="C123" si="169">G123+K123</f>
        <v>138621.43218127999</v>
      </c>
      <c r="D123" s="35">
        <f t="shared" ref="D123" si="170">H123+L123</f>
        <v>155854.07940107002</v>
      </c>
      <c r="E123" s="35">
        <f t="shared" ref="E123" si="171">I123+M123</f>
        <v>99885.289782919994</v>
      </c>
      <c r="F123" s="35">
        <v>150879.76139047</v>
      </c>
      <c r="G123" s="35">
        <v>68836.504346310001</v>
      </c>
      <c r="H123" s="35">
        <v>55537.54738987</v>
      </c>
      <c r="I123" s="35">
        <v>26505.70965429</v>
      </c>
      <c r="J123" s="35">
        <v>243481.03997479999</v>
      </c>
      <c r="K123" s="35">
        <v>69784.927834970003</v>
      </c>
      <c r="L123" s="35">
        <v>100316.5320112</v>
      </c>
      <c r="M123" s="35">
        <v>73379.580128629997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392131.01694294001</v>
      </c>
      <c r="C124" s="35">
        <f t="shared" ref="C124" si="172">G124+K124</f>
        <v>134117.29133331002</v>
      </c>
      <c r="D124" s="35">
        <f t="shared" ref="D124" si="173">H124+L124</f>
        <v>157206.58631193999</v>
      </c>
      <c r="E124" s="35">
        <f t="shared" ref="E124" si="174">I124+M124</f>
        <v>100807.13929769001</v>
      </c>
      <c r="F124" s="35">
        <v>148469.62025475001</v>
      </c>
      <c r="G124" s="35">
        <v>66704.542474479997</v>
      </c>
      <c r="H124" s="35">
        <v>55502.292323009999</v>
      </c>
      <c r="I124" s="35">
        <v>26262.785457260001</v>
      </c>
      <c r="J124" s="35">
        <v>243661.39668819</v>
      </c>
      <c r="K124" s="35">
        <v>67412.748858830004</v>
      </c>
      <c r="L124" s="35">
        <v>101704.29398893</v>
      </c>
      <c r="M124" s="35">
        <v>74544.353840430005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405333.95847113</v>
      </c>
      <c r="C125" s="35">
        <f t="shared" ref="C125" si="175">G125+K125</f>
        <v>145207.13293607</v>
      </c>
      <c r="D125" s="35">
        <f t="shared" ref="D125" si="176">H125+L125</f>
        <v>154406.04967487999</v>
      </c>
      <c r="E125" s="35">
        <f t="shared" ref="E125" si="177">I125+M125</f>
        <v>105720.77586018</v>
      </c>
      <c r="F125" s="35">
        <v>150271.43576343</v>
      </c>
      <c r="G125" s="35">
        <v>74513.431409409997</v>
      </c>
      <c r="H125" s="35">
        <v>48996.21287222</v>
      </c>
      <c r="I125" s="35">
        <v>26761.791481799999</v>
      </c>
      <c r="J125" s="35">
        <v>255062.5227077</v>
      </c>
      <c r="K125" s="35">
        <v>70693.701526660006</v>
      </c>
      <c r="L125" s="35">
        <v>105409.83680265999</v>
      </c>
      <c r="M125" s="35">
        <v>78958.984378380002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404721.38426269998</v>
      </c>
      <c r="C126" s="35">
        <f t="shared" ref="C126" si="178">G126+K126</f>
        <v>144817.76182151999</v>
      </c>
      <c r="D126" s="35">
        <f t="shared" ref="D126" si="179">H126+L126</f>
        <v>153754.20903351001</v>
      </c>
      <c r="E126" s="35">
        <f t="shared" ref="E126" si="180">I126+M126</f>
        <v>106149.41340767</v>
      </c>
      <c r="F126" s="35">
        <v>148141.94594495001</v>
      </c>
      <c r="G126" s="35">
        <v>76225.704133659994</v>
      </c>
      <c r="H126" s="35">
        <v>45031.336312289997</v>
      </c>
      <c r="I126" s="35">
        <v>26884.905499</v>
      </c>
      <c r="J126" s="35">
        <v>256579.43831775</v>
      </c>
      <c r="K126" s="35">
        <v>68592.057687859997</v>
      </c>
      <c r="L126" s="35">
        <v>108722.87272122</v>
      </c>
      <c r="M126" s="35">
        <v>79264.507908669999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371152.64139464998</v>
      </c>
      <c r="C127" s="35">
        <f t="shared" ref="C127" si="181">G127+K127</f>
        <v>140123.78958216001</v>
      </c>
      <c r="D127" s="35">
        <f t="shared" ref="D127" si="182">H127+L127</f>
        <v>144617.15312855001</v>
      </c>
      <c r="E127" s="35">
        <f t="shared" ref="E127" si="183">I127+M127</f>
        <v>86411.698683939991</v>
      </c>
      <c r="F127" s="35">
        <v>147673.02021906001</v>
      </c>
      <c r="G127" s="35">
        <v>76583.782690420005</v>
      </c>
      <c r="H127" s="35">
        <v>44449.626912059997</v>
      </c>
      <c r="I127" s="35">
        <v>26639.610616580001</v>
      </c>
      <c r="J127" s="35">
        <v>223479.62117559</v>
      </c>
      <c r="K127" s="35">
        <v>63540.006891739999</v>
      </c>
      <c r="L127" s="35">
        <v>100167.52621649001</v>
      </c>
      <c r="M127" s="35">
        <v>59772.088067359997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376955.66538581997</v>
      </c>
      <c r="C128" s="35">
        <f t="shared" ref="C128" si="184">G128+K128</f>
        <v>142724.24963730999</v>
      </c>
      <c r="D128" s="35">
        <f t="shared" ref="D128" si="185">H128+L128</f>
        <v>147870.73450113999</v>
      </c>
      <c r="E128" s="35">
        <f t="shared" ref="E128" si="186">I128+M128</f>
        <v>86360.681247369997</v>
      </c>
      <c r="F128" s="35">
        <v>153421.59089232</v>
      </c>
      <c r="G128" s="35">
        <v>78659.314394949994</v>
      </c>
      <c r="H128" s="35">
        <v>48633.83210059</v>
      </c>
      <c r="I128" s="35">
        <v>26128.44439678</v>
      </c>
      <c r="J128" s="35">
        <v>223534.0744935</v>
      </c>
      <c r="K128" s="35">
        <v>64064.935242359999</v>
      </c>
      <c r="L128" s="35">
        <v>99236.902400549996</v>
      </c>
      <c r="M128" s="35">
        <v>60232.236850590001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540787.86268837005</v>
      </c>
      <c r="C129" s="35">
        <f t="shared" ref="C129" si="187">G129+K129</f>
        <v>279994.60217134003</v>
      </c>
      <c r="D129" s="35">
        <f t="shared" ref="D129" si="188">H129+L129</f>
        <v>161584.98144760999</v>
      </c>
      <c r="E129" s="35">
        <f t="shared" ref="E129" si="189">I129+M129</f>
        <v>99208.279069420008</v>
      </c>
      <c r="F129" s="35">
        <v>317432.42333814001</v>
      </c>
      <c r="G129" s="35">
        <v>221586.39099178</v>
      </c>
      <c r="H129" s="35">
        <v>58111.838074699997</v>
      </c>
      <c r="I129" s="35">
        <v>37734.194271660002</v>
      </c>
      <c r="J129" s="35">
        <v>223355.43935023001</v>
      </c>
      <c r="K129" s="35">
        <v>58408.211179559999</v>
      </c>
      <c r="L129" s="35">
        <v>103473.14337291</v>
      </c>
      <c r="M129" s="35">
        <v>61474.084797759999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527858.48650239001</v>
      </c>
      <c r="C130" s="35">
        <f t="shared" ref="C130" si="190">G130+K130</f>
        <v>275725.48787929997</v>
      </c>
      <c r="D130" s="35">
        <f t="shared" ref="D130" si="191">H130+L130</f>
        <v>152124.52977642001</v>
      </c>
      <c r="E130" s="35">
        <f t="shared" ref="E130" si="192">I130+M130</f>
        <v>100008.46884667</v>
      </c>
      <c r="F130" s="35">
        <v>309444.24438714999</v>
      </c>
      <c r="G130" s="35">
        <v>217714.31299976999</v>
      </c>
      <c r="H130" s="35">
        <v>54514.377253849998</v>
      </c>
      <c r="I130" s="35">
        <v>37215.55413353</v>
      </c>
      <c r="J130" s="35">
        <v>218414.24211523999</v>
      </c>
      <c r="K130" s="35">
        <v>58011.174879530001</v>
      </c>
      <c r="L130" s="35">
        <v>97610.152522570002</v>
      </c>
      <c r="M130" s="35">
        <v>62792.914713140002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521410.81520263001</v>
      </c>
      <c r="C131" s="35">
        <f t="shared" ref="C131" si="193">G131+K131</f>
        <v>275220.90440637001</v>
      </c>
      <c r="D131" s="35">
        <f t="shared" ref="D131" si="194">H131+L131</f>
        <v>155357.37588176</v>
      </c>
      <c r="E131" s="35">
        <f t="shared" ref="E131" si="195">I131+M131</f>
        <v>90832.534914499993</v>
      </c>
      <c r="F131" s="35">
        <v>313182.89473162999</v>
      </c>
      <c r="G131" s="35">
        <v>215596.92726711999</v>
      </c>
      <c r="H131" s="35">
        <v>60361.699337600003</v>
      </c>
      <c r="I131" s="35">
        <v>37224.268126909999</v>
      </c>
      <c r="J131" s="35">
        <v>208227.92047099999</v>
      </c>
      <c r="K131" s="35">
        <v>59623.977139249997</v>
      </c>
      <c r="L131" s="35">
        <v>94995.67654416</v>
      </c>
      <c r="M131" s="35">
        <v>53608.266787590001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519512.94380258</v>
      </c>
      <c r="C132" s="35">
        <f t="shared" ref="C132" si="196">G132+K132</f>
        <v>268898.52121510002</v>
      </c>
      <c r="D132" s="35">
        <f t="shared" ref="D132" si="197">H132+L132</f>
        <v>159267.47950332001</v>
      </c>
      <c r="E132" s="35">
        <f t="shared" ref="E132" si="198">I132+M132</f>
        <v>91346.943084160011</v>
      </c>
      <c r="F132" s="35">
        <v>314008.30886305001</v>
      </c>
      <c r="G132" s="35">
        <v>214311.81397779001</v>
      </c>
      <c r="H132" s="35">
        <v>62676.516741879997</v>
      </c>
      <c r="I132" s="35">
        <v>37019.978143380002</v>
      </c>
      <c r="J132" s="35">
        <v>205504.63493952999</v>
      </c>
      <c r="K132" s="35">
        <v>54586.707237310002</v>
      </c>
      <c r="L132" s="35">
        <v>96590.962761439994</v>
      </c>
      <c r="M132" s="35">
        <v>54326.964940780003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511785.72114715999</v>
      </c>
      <c r="C133" s="35">
        <f t="shared" ref="C133" si="199">G133+K133</f>
        <v>267192.49240191001</v>
      </c>
      <c r="D133" s="35">
        <f t="shared" ref="D133" si="200">H133+L133</f>
        <v>154393.67689339002</v>
      </c>
      <c r="E133" s="35">
        <f t="shared" ref="E133" si="201">I133+M133</f>
        <v>90199.55185186</v>
      </c>
      <c r="F133" s="35">
        <v>310032.29101233999</v>
      </c>
      <c r="G133" s="35">
        <v>213972.98307595</v>
      </c>
      <c r="H133" s="35">
        <v>58725.015212470003</v>
      </c>
      <c r="I133" s="35">
        <v>37334.29272392</v>
      </c>
      <c r="J133" s="35">
        <v>201753.43013482</v>
      </c>
      <c r="K133" s="35">
        <v>53219.509325960003</v>
      </c>
      <c r="L133" s="35">
        <v>95668.661680920006</v>
      </c>
      <c r="M133" s="35">
        <v>52865.25912794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519378.41046216001</v>
      </c>
      <c r="C134" s="35">
        <f t="shared" ref="C134" si="202">G134+K134</f>
        <v>274551.66155436001</v>
      </c>
      <c r="D134" s="35">
        <f t="shared" ref="D134" si="203">H134+L134</f>
        <v>143664.21218315</v>
      </c>
      <c r="E134" s="35">
        <f t="shared" ref="E134" si="204">I134+M134</f>
        <v>101162.53672465001</v>
      </c>
      <c r="F134" s="35">
        <v>313334.53744531999</v>
      </c>
      <c r="G134" s="35">
        <v>218460.42208495</v>
      </c>
      <c r="H134" s="35">
        <v>57305.850269369999</v>
      </c>
      <c r="I134" s="35">
        <v>37568.265091000001</v>
      </c>
      <c r="J134" s="35">
        <v>206043.87301683999</v>
      </c>
      <c r="K134" s="35">
        <v>56091.23946941</v>
      </c>
      <c r="L134" s="35">
        <v>86358.361913779998</v>
      </c>
      <c r="M134" s="35">
        <v>63594.271633650002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510600.79577154003</v>
      </c>
      <c r="C135" s="35">
        <f t="shared" ref="C135" si="205">G135+K135</f>
        <v>275144.19726091</v>
      </c>
      <c r="D135" s="35">
        <f t="shared" ref="D135" si="206">H135+L135</f>
        <v>146048.03256279</v>
      </c>
      <c r="E135" s="35">
        <f t="shared" ref="E135" si="207">I135+M135</f>
        <v>89408.56594783999</v>
      </c>
      <c r="F135" s="35">
        <v>318687.53458973003</v>
      </c>
      <c r="G135" s="35">
        <v>220931.41733053001</v>
      </c>
      <c r="H135" s="35">
        <v>60215.385727050001</v>
      </c>
      <c r="I135" s="35">
        <v>37540.731532149999</v>
      </c>
      <c r="J135" s="35">
        <v>191913.26118181</v>
      </c>
      <c r="K135" s="35">
        <v>54212.779930379998</v>
      </c>
      <c r="L135" s="35">
        <v>85832.646835740001</v>
      </c>
      <c r="M135" s="35">
        <v>51867.834415689998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507347.19839462999</v>
      </c>
      <c r="C136" s="35">
        <f t="shared" ref="C136" si="208">G136+K136</f>
        <v>272424.28113749</v>
      </c>
      <c r="D136" s="35">
        <f t="shared" ref="D136" si="209">H136+L136</f>
        <v>147870.86463930001</v>
      </c>
      <c r="E136" s="35">
        <f t="shared" ref="E136" si="210">I136+M136</f>
        <v>87052.052617840003</v>
      </c>
      <c r="F136" s="35">
        <v>323263.88090498</v>
      </c>
      <c r="G136" s="35">
        <v>222279.25731704</v>
      </c>
      <c r="H136" s="35">
        <v>61224.030292540003</v>
      </c>
      <c r="I136" s="35">
        <v>39760.593295400002</v>
      </c>
      <c r="J136" s="35">
        <v>184083.31748965001</v>
      </c>
      <c r="K136" s="35">
        <v>50145.023820449998</v>
      </c>
      <c r="L136" s="35">
        <v>86646.834346760006</v>
      </c>
      <c r="M136" s="35">
        <v>47291.459322440001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507018.77399009001</v>
      </c>
      <c r="C137" s="35">
        <f t="shared" ref="C137" si="211">G137+K137</f>
        <v>273254.05021772999</v>
      </c>
      <c r="D137" s="35">
        <f t="shared" ref="D137" si="212">H137+L137</f>
        <v>152601.18656529</v>
      </c>
      <c r="E137" s="35">
        <f t="shared" ref="E137" si="213">I137+M137</f>
        <v>81163.53720707001</v>
      </c>
      <c r="F137" s="35">
        <v>325857.25465825002</v>
      </c>
      <c r="G137" s="35">
        <v>225742.54303082</v>
      </c>
      <c r="H137" s="35">
        <v>64756.656202420003</v>
      </c>
      <c r="I137" s="35">
        <v>35358.055425010003</v>
      </c>
      <c r="J137" s="35">
        <v>181161.51933184001</v>
      </c>
      <c r="K137" s="35">
        <v>47511.507186909999</v>
      </c>
      <c r="L137" s="35">
        <v>87844.530362870006</v>
      </c>
      <c r="M137" s="35">
        <v>45805.48178206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522165.4574141</v>
      </c>
      <c r="C138" s="35">
        <f t="shared" ref="C138" si="214">G138+K138</f>
        <v>286656.24392278999</v>
      </c>
      <c r="D138" s="35">
        <f t="shared" ref="D138" si="215">H138+L138</f>
        <v>154430.28512428</v>
      </c>
      <c r="E138" s="35">
        <f t="shared" ref="E138" si="216">I138+M138</f>
        <v>81078.928367029992</v>
      </c>
      <c r="F138" s="35">
        <v>338197.09941684001</v>
      </c>
      <c r="G138" s="35">
        <v>235867.22570906</v>
      </c>
      <c r="H138" s="35">
        <v>66739.199027900002</v>
      </c>
      <c r="I138" s="35">
        <v>35590.674679880001</v>
      </c>
      <c r="J138" s="35">
        <v>183968.35799726</v>
      </c>
      <c r="K138" s="35">
        <v>50789.01821373</v>
      </c>
      <c r="L138" s="35">
        <v>87691.086096379993</v>
      </c>
      <c r="M138" s="35">
        <v>45488.253687149998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520447.46824343997</v>
      </c>
      <c r="C139" s="35">
        <f t="shared" ref="C139" si="217">G139+K139</f>
        <v>294813.44502470997</v>
      </c>
      <c r="D139" s="35">
        <f t="shared" ref="D139" si="218">H139+L139</f>
        <v>153656.77454459999</v>
      </c>
      <c r="E139" s="35">
        <f t="shared" ref="E139" si="219">I139+M139</f>
        <v>71977.248674129994</v>
      </c>
      <c r="F139" s="35">
        <v>346905.97005939001</v>
      </c>
      <c r="G139" s="35">
        <v>243650.71561335999</v>
      </c>
      <c r="H139" s="35">
        <v>67866.554672529994</v>
      </c>
      <c r="I139" s="35">
        <v>35388.699773499997</v>
      </c>
      <c r="J139" s="35">
        <v>173541.49818405</v>
      </c>
      <c r="K139" s="35">
        <v>51162.729411350003</v>
      </c>
      <c r="L139" s="35">
        <v>85790.219872069996</v>
      </c>
      <c r="M139" s="35">
        <v>36588.548900629998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519905.83938058</v>
      </c>
      <c r="C140" s="35">
        <f t="shared" ref="C140" si="220">G140+K140</f>
        <v>294296.96051995002</v>
      </c>
      <c r="D140" s="35">
        <f t="shared" ref="D140" si="221">H140+L140</f>
        <v>154730.10104618</v>
      </c>
      <c r="E140" s="35">
        <f t="shared" ref="E140" si="222">I140+M140</f>
        <v>70878.777814450004</v>
      </c>
      <c r="F140" s="35">
        <v>347780.83705216</v>
      </c>
      <c r="G140" s="35">
        <v>242223.02573066001</v>
      </c>
      <c r="H140" s="35">
        <v>70171.346489090007</v>
      </c>
      <c r="I140" s="35">
        <v>35386.464832409998</v>
      </c>
      <c r="J140" s="35">
        <v>172125.00232842</v>
      </c>
      <c r="K140" s="35">
        <v>52073.934789289997</v>
      </c>
      <c r="L140" s="35">
        <v>84558.754557089997</v>
      </c>
      <c r="M140" s="35">
        <v>35492.312982039999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520580.96585312003</v>
      </c>
      <c r="C141" s="35">
        <f t="shared" ref="C141" si="223">G141+K141</f>
        <v>312358.17383463</v>
      </c>
      <c r="D141" s="35">
        <f t="shared" ref="D141" si="224">H141+L141</f>
        <v>139348.68266496999</v>
      </c>
      <c r="E141" s="35">
        <f t="shared" ref="E141" si="225">I141+M141</f>
        <v>68874.109353520005</v>
      </c>
      <c r="F141" s="35">
        <v>352623.48950343003</v>
      </c>
      <c r="G141" s="35">
        <v>247502.31534651</v>
      </c>
      <c r="H141" s="35">
        <v>69720.477544819994</v>
      </c>
      <c r="I141" s="35">
        <v>35400.6966121</v>
      </c>
      <c r="J141" s="35">
        <v>167957.47634969</v>
      </c>
      <c r="K141" s="35">
        <v>64855.85848812</v>
      </c>
      <c r="L141" s="35">
        <v>69628.20512015</v>
      </c>
      <c r="M141" s="35">
        <v>33473.412741419997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510664.55344107997</v>
      </c>
      <c r="C142" s="35">
        <f t="shared" ref="C142" si="226">G142+K142</f>
        <v>298267.37419602001</v>
      </c>
      <c r="D142" s="35">
        <f t="shared" ref="D142" si="227">H142+L142</f>
        <v>139232.71682368001</v>
      </c>
      <c r="E142" s="35">
        <f t="shared" ref="E142" si="228">I142+M142</f>
        <v>73164.462421379998</v>
      </c>
      <c r="F142" s="35">
        <v>339723.49017574999</v>
      </c>
      <c r="G142" s="35">
        <v>233739.68540679</v>
      </c>
      <c r="H142" s="35">
        <v>70335.66431783</v>
      </c>
      <c r="I142" s="35">
        <v>35648.140451129999</v>
      </c>
      <c r="J142" s="35">
        <v>170941.06326533001</v>
      </c>
      <c r="K142" s="35">
        <v>64527.68878923</v>
      </c>
      <c r="L142" s="35">
        <v>68897.052505850006</v>
      </c>
      <c r="M142" s="35">
        <v>37516.321970249999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521810.01711918</v>
      </c>
      <c r="C143" s="35">
        <f t="shared" ref="C143" si="229">G143+K143</f>
        <v>306890.29173304001</v>
      </c>
      <c r="D143" s="35">
        <f t="shared" ref="D143" si="230">H143+L143</f>
        <v>140108.82444082998</v>
      </c>
      <c r="E143" s="35">
        <f t="shared" ref="E143" si="231">I143+M143</f>
        <v>74810.900945310001</v>
      </c>
      <c r="F143" s="35">
        <v>338959.51814455999</v>
      </c>
      <c r="G143" s="35">
        <v>235889.36356291</v>
      </c>
      <c r="H143" s="35">
        <v>67391.790105509994</v>
      </c>
      <c r="I143" s="35">
        <v>35678.364476139999</v>
      </c>
      <c r="J143" s="35">
        <v>182850.49897461999</v>
      </c>
      <c r="K143" s="35">
        <v>71000.928170130006</v>
      </c>
      <c r="L143" s="35">
        <v>72717.034335320001</v>
      </c>
      <c r="M143" s="35">
        <v>39132.536469170002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508732.23857734998</v>
      </c>
      <c r="C144" s="35">
        <f t="shared" ref="C144" si="232">G144+K144</f>
        <v>299023.14192124997</v>
      </c>
      <c r="D144" s="35">
        <f t="shared" ref="D144" si="233">H144+L144</f>
        <v>136231.01985226001</v>
      </c>
      <c r="E144" s="35">
        <f t="shared" ref="E144" si="234">I144+M144</f>
        <v>73478.076803839998</v>
      </c>
      <c r="F144" s="35">
        <v>345468.34434985998</v>
      </c>
      <c r="G144" s="35">
        <v>240271.75307286999</v>
      </c>
      <c r="H144" s="35">
        <v>71103.643320019997</v>
      </c>
      <c r="I144" s="35">
        <v>34092.947956969998</v>
      </c>
      <c r="J144" s="35">
        <v>163263.89422749</v>
      </c>
      <c r="K144" s="35">
        <v>58751.388848379996</v>
      </c>
      <c r="L144" s="35">
        <v>65127.37653224</v>
      </c>
      <c r="M144" s="35">
        <v>39385.12884687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509782.25674211001</v>
      </c>
      <c r="C145" s="35">
        <f t="shared" ref="C145" si="235">G145+K145</f>
        <v>304290.66565665998</v>
      </c>
      <c r="D145" s="35">
        <f t="shared" ref="D145" si="236">H145+L145</f>
        <v>132310.78932649002</v>
      </c>
      <c r="E145" s="35">
        <f t="shared" ref="E145" si="237">I145+M145</f>
        <v>73180.801758960006</v>
      </c>
      <c r="F145" s="35">
        <v>346893.68261321</v>
      </c>
      <c r="G145" s="35">
        <v>245858.64357690999</v>
      </c>
      <c r="H145" s="35">
        <v>67090.502801010007</v>
      </c>
      <c r="I145" s="35">
        <v>33944.536235289997</v>
      </c>
      <c r="J145" s="35">
        <v>162888.57412890001</v>
      </c>
      <c r="K145" s="35">
        <v>58432.022079750001</v>
      </c>
      <c r="L145" s="35">
        <v>65220.286525479998</v>
      </c>
      <c r="M145" s="35">
        <v>39236.265523670001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507940.33700522</v>
      </c>
      <c r="C146" s="35">
        <f t="shared" ref="C146" si="238">G146+K146</f>
        <v>303162.24964259</v>
      </c>
      <c r="D146" s="35">
        <f t="shared" ref="D146" si="239">H146+L146</f>
        <v>132114.65179430999</v>
      </c>
      <c r="E146" s="35">
        <f t="shared" ref="E146" si="240">I146+M146</f>
        <v>72663.435568320012</v>
      </c>
      <c r="F146" s="35">
        <v>349167.26680138998</v>
      </c>
      <c r="G146" s="35">
        <v>246333.66370516</v>
      </c>
      <c r="H146" s="35">
        <v>68601.792040009997</v>
      </c>
      <c r="I146" s="35">
        <v>34231.811056220002</v>
      </c>
      <c r="J146" s="35">
        <v>158773.07020382999</v>
      </c>
      <c r="K146" s="35">
        <v>56828.585937429998</v>
      </c>
      <c r="L146" s="35">
        <v>63512.8597543</v>
      </c>
      <c r="M146" s="35">
        <v>38431.624512100003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508203.13590038999</v>
      </c>
      <c r="C147" s="35">
        <f t="shared" ref="C147" si="241">G147+K147</f>
        <v>303828.17016963003</v>
      </c>
      <c r="D147" s="35">
        <f t="shared" ref="D147" si="242">H147+L147</f>
        <v>131543.57324996</v>
      </c>
      <c r="E147" s="35">
        <f t="shared" ref="E147" si="243">I147+M147</f>
        <v>72831.392480800001</v>
      </c>
      <c r="F147" s="35">
        <v>353841.60321889003</v>
      </c>
      <c r="G147" s="35">
        <v>249760.76558912001</v>
      </c>
      <c r="H147" s="35">
        <v>70264.697973870003</v>
      </c>
      <c r="I147" s="35">
        <v>33816.139655899999</v>
      </c>
      <c r="J147" s="35">
        <v>154361.53268149999</v>
      </c>
      <c r="K147" s="35">
        <v>54067.404580510003</v>
      </c>
      <c r="L147" s="35">
        <v>61278.875276090002</v>
      </c>
      <c r="M147" s="35">
        <v>39015.252824900002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501171.35508723999</v>
      </c>
      <c r="C148" s="35">
        <f t="shared" ref="C148" si="244">G148+K148</f>
        <v>299661.48526276002</v>
      </c>
      <c r="D148" s="35">
        <f t="shared" ref="D148" si="245">H148+L148</f>
        <v>129006.11169220001</v>
      </c>
      <c r="E148" s="35">
        <f t="shared" ref="E148" si="246">I148+M148</f>
        <v>72503.758132279996</v>
      </c>
      <c r="F148" s="35">
        <v>349720.41680588003</v>
      </c>
      <c r="G148" s="35">
        <v>246336.09277084001</v>
      </c>
      <c r="H148" s="35">
        <v>69437.205899389999</v>
      </c>
      <c r="I148" s="35">
        <v>33947.118135650002</v>
      </c>
      <c r="J148" s="35">
        <v>151450.93828136</v>
      </c>
      <c r="K148" s="35">
        <v>53325.39249192</v>
      </c>
      <c r="L148" s="35">
        <v>59568.905792810001</v>
      </c>
      <c r="M148" s="35">
        <v>38556.639996630001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537335.43387644005</v>
      </c>
      <c r="C149" s="35">
        <f t="shared" ref="C149" si="247">G149+K149</f>
        <v>312154.33549024997</v>
      </c>
      <c r="D149" s="35">
        <f t="shared" ref="D149" si="248">H149+L149</f>
        <v>144511.10349443997</v>
      </c>
      <c r="E149" s="35">
        <f t="shared" ref="E149" si="249">I149+M149</f>
        <v>80669.994891750001</v>
      </c>
      <c r="F149" s="35">
        <v>350968.16903703002</v>
      </c>
      <c r="G149" s="35">
        <v>246206.14296351999</v>
      </c>
      <c r="H149" s="35">
        <v>71154.300579029994</v>
      </c>
      <c r="I149" s="35">
        <v>33607.725494480001</v>
      </c>
      <c r="J149" s="35">
        <v>186367.26483941</v>
      </c>
      <c r="K149" s="35">
        <v>65948.192526729996</v>
      </c>
      <c r="L149" s="35">
        <v>73356.802915409993</v>
      </c>
      <c r="M149" s="35">
        <v>47062.26939727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534949.00791088003</v>
      </c>
      <c r="C150" s="35">
        <f t="shared" ref="C150" si="250">G150+K150</f>
        <v>313520.02923468</v>
      </c>
      <c r="D150" s="35">
        <f t="shared" ref="D150" si="251">H150+L150</f>
        <v>140949.67525239001</v>
      </c>
      <c r="E150" s="35">
        <f t="shared" ref="E150" si="252">I150+M150</f>
        <v>80479.303423809994</v>
      </c>
      <c r="F150" s="35">
        <v>350407.38594256999</v>
      </c>
      <c r="G150" s="35">
        <v>248447.80888927999</v>
      </c>
      <c r="H150" s="35">
        <v>68370.912045100005</v>
      </c>
      <c r="I150" s="35">
        <v>33588.665008190001</v>
      </c>
      <c r="J150" s="35">
        <v>184541.62196831001</v>
      </c>
      <c r="K150" s="35">
        <v>65072.220345399997</v>
      </c>
      <c r="L150" s="35">
        <v>72578.763207290001</v>
      </c>
      <c r="M150" s="35">
        <v>46890.63841562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529803.93903462996</v>
      </c>
      <c r="C151" s="35">
        <f t="shared" ref="C151" si="253">G151+K151</f>
        <v>308649.83695545996</v>
      </c>
      <c r="D151" s="35">
        <f t="shared" ref="D151" si="254">H151+L151</f>
        <v>141297.72706268</v>
      </c>
      <c r="E151" s="35">
        <f t="shared" ref="E151" si="255">I151+M151</f>
        <v>79856.375016489998</v>
      </c>
      <c r="F151" s="35">
        <v>348438.30493563</v>
      </c>
      <c r="G151" s="35">
        <v>245668.80772968999</v>
      </c>
      <c r="H151" s="35">
        <v>69312.849965000001</v>
      </c>
      <c r="I151" s="35">
        <v>33456.647240940001</v>
      </c>
      <c r="J151" s="35">
        <v>181365.63409899999</v>
      </c>
      <c r="K151" s="35">
        <v>62981.029225769998</v>
      </c>
      <c r="L151" s="35">
        <v>71984.877097680001</v>
      </c>
      <c r="M151" s="35">
        <v>46399.727775550004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524799.47187196999</v>
      </c>
      <c r="C152" s="35">
        <f t="shared" ref="C152" si="256">G152+K152</f>
        <v>304620.73450994003</v>
      </c>
      <c r="D152" s="35">
        <f t="shared" ref="D152" si="257">H152+L152</f>
        <v>140874.18012352998</v>
      </c>
      <c r="E152" s="35">
        <f t="shared" ref="E152" si="258">I152+M152</f>
        <v>79304.557238500012</v>
      </c>
      <c r="F152" s="35">
        <v>346578.18839402002</v>
      </c>
      <c r="G152" s="35">
        <v>243966.75894318</v>
      </c>
      <c r="H152" s="35">
        <v>69538.274543139996</v>
      </c>
      <c r="I152" s="35">
        <v>33073.154907700002</v>
      </c>
      <c r="J152" s="35">
        <v>178221.28347795</v>
      </c>
      <c r="K152" s="35">
        <v>60653.975566759997</v>
      </c>
      <c r="L152" s="35">
        <v>71335.905580389997</v>
      </c>
      <c r="M152" s="35">
        <v>46231.402330800003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521750.32244311</v>
      </c>
      <c r="C153" s="35">
        <f t="shared" ref="C153" si="259">G153+K153</f>
        <v>301462.89917970001</v>
      </c>
      <c r="D153" s="35">
        <f t="shared" ref="D153" si="260">H153+L153</f>
        <v>140287.50263125999</v>
      </c>
      <c r="E153" s="35">
        <f t="shared" ref="E153" si="261">I153+M153</f>
        <v>79999.920632149995</v>
      </c>
      <c r="F153" s="35">
        <v>342854.87569048</v>
      </c>
      <c r="G153" s="35">
        <v>239347.31800858999</v>
      </c>
      <c r="H153" s="35">
        <v>70737.981981479999</v>
      </c>
      <c r="I153" s="35">
        <v>32769.575700410001</v>
      </c>
      <c r="J153" s="35">
        <v>178895.44675263</v>
      </c>
      <c r="K153" s="35">
        <v>62115.581171110003</v>
      </c>
      <c r="L153" s="35">
        <v>69549.520649779995</v>
      </c>
      <c r="M153" s="35">
        <v>47230.344931740001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505486.39606210002</v>
      </c>
      <c r="C154" s="35">
        <f t="shared" ref="C154" si="262">G154+K154</f>
        <v>290411.53778243001</v>
      </c>
      <c r="D154" s="35">
        <f t="shared" ref="D154" si="263">H154+L154</f>
        <v>136042.74067592001</v>
      </c>
      <c r="E154" s="35">
        <f t="shared" ref="E154" si="264">I154+M154</f>
        <v>79032.117603749997</v>
      </c>
      <c r="F154" s="35">
        <v>336709.92651283002</v>
      </c>
      <c r="G154" s="35">
        <v>233135.98082192999</v>
      </c>
      <c r="H154" s="35">
        <v>70958.890499910005</v>
      </c>
      <c r="I154" s="35">
        <v>32615.055190989999</v>
      </c>
      <c r="J154" s="35">
        <v>168776.46954927</v>
      </c>
      <c r="K154" s="35">
        <v>57275.556960499998</v>
      </c>
      <c r="L154" s="35">
        <v>65083.850176009997</v>
      </c>
      <c r="M154" s="35">
        <v>46417.062412760002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501351.77799153002</v>
      </c>
      <c r="C155" s="35">
        <f t="shared" ref="C155" si="265">G155+K155</f>
        <v>288367.93796161999</v>
      </c>
      <c r="D155" s="35">
        <f t="shared" ref="D155" si="266">H155+L155</f>
        <v>134229.36211587</v>
      </c>
      <c r="E155" s="35">
        <f t="shared" ref="E155" si="267">I155+M155</f>
        <v>78754.477914039991</v>
      </c>
      <c r="F155" s="35">
        <v>333087.64188944001</v>
      </c>
      <c r="G155" s="35">
        <v>230067.71903288999</v>
      </c>
      <c r="H155" s="35">
        <v>70540.670222979999</v>
      </c>
      <c r="I155" s="35">
        <v>32479.252633569999</v>
      </c>
      <c r="J155" s="35">
        <v>168264.13610209001</v>
      </c>
      <c r="K155" s="35">
        <v>58300.218928729999</v>
      </c>
      <c r="L155" s="35">
        <v>63688.691892889998</v>
      </c>
      <c r="M155" s="35">
        <v>46275.225280469997</v>
      </c>
      <c r="N155" s="35"/>
      <c r="O155" s="35"/>
      <c r="P155" s="35"/>
      <c r="Q155" s="35"/>
    </row>
    <row r="156" spans="1:17" collapsed="1">
      <c r="A156" s="9">
        <v>44958</v>
      </c>
      <c r="B156" s="35">
        <v>496727.11105016997</v>
      </c>
      <c r="C156" s="35">
        <f t="shared" ref="C156" si="268">G156+K156</f>
        <v>287717.92086074001</v>
      </c>
      <c r="D156" s="35">
        <f t="shared" ref="D156" si="269">H156+L156</f>
        <v>131962.59895844999</v>
      </c>
      <c r="E156" s="35">
        <f t="shared" ref="E156" si="270">I156+M156</f>
        <v>77046.591230980004</v>
      </c>
      <c r="F156" s="35">
        <v>333430.16637737001</v>
      </c>
      <c r="G156" s="35">
        <v>231165.49230755999</v>
      </c>
      <c r="H156" s="35">
        <v>69960.689545589994</v>
      </c>
      <c r="I156" s="35">
        <v>32303.984524219999</v>
      </c>
      <c r="J156" s="35">
        <v>163296.94467279999</v>
      </c>
      <c r="K156" s="35">
        <v>56552.428553179998</v>
      </c>
      <c r="L156" s="35">
        <v>62001.909412859997</v>
      </c>
      <c r="M156" s="35">
        <v>44742.606706760002</v>
      </c>
      <c r="N156" s="35"/>
      <c r="O156" s="35"/>
      <c r="P156" s="35"/>
      <c r="Q156" s="35"/>
    </row>
    <row r="157" spans="1:17">
      <c r="A157" s="9">
        <v>44986</v>
      </c>
      <c r="B157" s="35">
        <v>497596.82404157001</v>
      </c>
      <c r="C157" s="35">
        <f t="shared" ref="C157" si="271">G157+K157</f>
        <v>284218.07793055999</v>
      </c>
      <c r="D157" s="35">
        <f t="shared" ref="D157" si="272">H157+L157</f>
        <v>133458.03213527999</v>
      </c>
      <c r="E157" s="35">
        <f t="shared" ref="E157" si="273">I157+M157</f>
        <v>79920.713975730003</v>
      </c>
      <c r="F157" s="35">
        <v>334516.06631328003</v>
      </c>
      <c r="G157" s="35">
        <v>227985.07117114999</v>
      </c>
      <c r="H157" s="35">
        <v>71955.148122700004</v>
      </c>
      <c r="I157" s="35">
        <v>34575.847019430003</v>
      </c>
      <c r="J157" s="35">
        <v>163080.75772828999</v>
      </c>
      <c r="K157" s="35">
        <v>56233.006759409996</v>
      </c>
      <c r="L157" s="35">
        <v>61502.884012579998</v>
      </c>
      <c r="M157" s="35">
        <v>45344.8669563</v>
      </c>
      <c r="N157" s="35"/>
      <c r="O157" s="35"/>
      <c r="P157" s="35"/>
      <c r="Q157" s="35"/>
    </row>
    <row r="158" spans="1:17">
      <c r="A158" s="9">
        <v>45017</v>
      </c>
      <c r="B158" s="35">
        <v>491783.63495689997</v>
      </c>
      <c r="C158" s="35">
        <f t="shared" ref="C158" si="274">G158+K158</f>
        <v>282493.23743536999</v>
      </c>
      <c r="D158" s="35">
        <f t="shared" ref="D158" si="275">H158+L158</f>
        <v>129459.44737435001</v>
      </c>
      <c r="E158" s="35">
        <f t="shared" ref="E158" si="276">I158+M158</f>
        <v>79830.950147180003</v>
      </c>
      <c r="F158" s="35">
        <v>328947.30034160003</v>
      </c>
      <c r="G158" s="35">
        <v>226533.23237670001</v>
      </c>
      <c r="H158" s="35">
        <v>67817.079088850005</v>
      </c>
      <c r="I158" s="35">
        <v>34596.988876050003</v>
      </c>
      <c r="J158" s="35">
        <v>162836.3346153</v>
      </c>
      <c r="K158" s="35">
        <v>55960.005058670002</v>
      </c>
      <c r="L158" s="35">
        <v>61642.368285500001</v>
      </c>
      <c r="M158" s="35">
        <v>45233.96127113</v>
      </c>
      <c r="N158" s="35"/>
      <c r="O158" s="35"/>
      <c r="P158" s="35"/>
      <c r="Q158" s="35"/>
    </row>
    <row r="159" spans="1:17">
      <c r="A159" s="9">
        <v>45047</v>
      </c>
      <c r="B159" s="35">
        <v>485951.87020208</v>
      </c>
      <c r="C159" s="35">
        <f t="shared" ref="C159" si="277">G159+K159</f>
        <v>277278.12034810998</v>
      </c>
      <c r="D159" s="35">
        <f t="shared" ref="D159" si="278">H159+L159</f>
        <v>130065.59666081</v>
      </c>
      <c r="E159" s="35">
        <f t="shared" ref="E159" si="279">I159+M159</f>
        <v>78608.153193159989</v>
      </c>
      <c r="F159" s="35">
        <v>326283.26802233001</v>
      </c>
      <c r="G159" s="35">
        <v>224213.24839230001</v>
      </c>
      <c r="H159" s="35">
        <v>67476.167785600002</v>
      </c>
      <c r="I159" s="35">
        <v>34593.851844429999</v>
      </c>
      <c r="J159" s="35">
        <v>159668.60217975001</v>
      </c>
      <c r="K159" s="35">
        <v>53064.871955809998</v>
      </c>
      <c r="L159" s="35">
        <v>62589.428875209996</v>
      </c>
      <c r="M159" s="35">
        <v>44014.301348729998</v>
      </c>
      <c r="N159" s="35"/>
      <c r="O159" s="35"/>
      <c r="P159" s="35"/>
      <c r="Q159" s="35"/>
    </row>
    <row r="160" spans="1:17">
      <c r="A160" s="9">
        <v>45078</v>
      </c>
      <c r="B160" s="35">
        <v>481443.78709711001</v>
      </c>
      <c r="C160" s="35">
        <f t="shared" ref="C160" si="280">G160+K160</f>
        <v>272190.43154373998</v>
      </c>
      <c r="D160" s="35">
        <f t="shared" ref="D160" si="281">H160+L160</f>
        <v>129405.19649474999</v>
      </c>
      <c r="E160" s="35">
        <f t="shared" ref="E160" si="282">I160+M160</f>
        <v>79848.159058620004</v>
      </c>
      <c r="F160" s="35">
        <v>323565.08234129002</v>
      </c>
      <c r="G160" s="35">
        <v>220960.14108880001</v>
      </c>
      <c r="H160" s="35">
        <v>68428.760873709994</v>
      </c>
      <c r="I160" s="35">
        <v>34176.180378780002</v>
      </c>
      <c r="J160" s="35">
        <v>157878.70475582001</v>
      </c>
      <c r="K160" s="35">
        <v>51230.290454939997</v>
      </c>
      <c r="L160" s="35">
        <v>60976.43562104</v>
      </c>
      <c r="M160" s="35">
        <v>45671.978679840002</v>
      </c>
      <c r="N160" s="35"/>
      <c r="O160" s="35"/>
      <c r="P160" s="35"/>
      <c r="Q160" s="35"/>
    </row>
    <row r="161" spans="1:17">
      <c r="A161" s="9">
        <v>45108</v>
      </c>
      <c r="B161" s="35">
        <v>480785.91582585999</v>
      </c>
      <c r="C161" s="35">
        <f t="shared" ref="C161" si="283">G161+K161</f>
        <v>271266.71339594002</v>
      </c>
      <c r="D161" s="35">
        <f t="shared" ref="D161" si="284">H161+L161</f>
        <v>129795.82823071</v>
      </c>
      <c r="E161" s="35">
        <f t="shared" ref="E161" si="285">I161+M161</f>
        <v>79723.374199209997</v>
      </c>
      <c r="F161" s="35">
        <v>321644.19189141999</v>
      </c>
      <c r="G161" s="35">
        <v>218118.55760127</v>
      </c>
      <c r="H161" s="35">
        <v>69408.142925840002</v>
      </c>
      <c r="I161" s="35">
        <v>34117.491364310001</v>
      </c>
      <c r="J161" s="35">
        <v>159141.72393444</v>
      </c>
      <c r="K161" s="35">
        <v>53148.155794669998</v>
      </c>
      <c r="L161" s="35">
        <v>60387.68530487</v>
      </c>
      <c r="M161" s="35">
        <v>45605.882834900003</v>
      </c>
      <c r="N161" s="35"/>
      <c r="O161" s="35"/>
      <c r="P161" s="35"/>
      <c r="Q161" s="35"/>
    </row>
    <row r="162" spans="1:17">
      <c r="A162" s="9">
        <v>45139</v>
      </c>
      <c r="B162" s="35">
        <v>480781.90616178</v>
      </c>
      <c r="C162" s="35">
        <f t="shared" ref="C162" si="286">G162+K162</f>
        <v>272463.73232715001</v>
      </c>
      <c r="D162" s="35">
        <f t="shared" ref="D162" si="287">H162+L162</f>
        <v>127403.72907748001</v>
      </c>
      <c r="E162" s="35">
        <f t="shared" ref="E162" si="288">I162+M162</f>
        <v>80914.444757149991</v>
      </c>
      <c r="F162" s="35">
        <v>322123.35404071998</v>
      </c>
      <c r="G162" s="35">
        <v>218438.77648855999</v>
      </c>
      <c r="H162" s="35">
        <v>68092.873778339999</v>
      </c>
      <c r="I162" s="35">
        <v>35591.703773820002</v>
      </c>
      <c r="J162" s="35">
        <v>158658.55212106</v>
      </c>
      <c r="K162" s="35">
        <v>54024.955838590002</v>
      </c>
      <c r="L162" s="35">
        <v>59310.855299139999</v>
      </c>
      <c r="M162" s="35">
        <v>45322.740983329997</v>
      </c>
      <c r="N162" s="35"/>
      <c r="O162" s="35"/>
      <c r="P162" s="35"/>
      <c r="Q162" s="35"/>
    </row>
    <row r="163" spans="1:17">
      <c r="A163" s="9">
        <v>45170</v>
      </c>
      <c r="B163" s="35">
        <v>482219.51638965</v>
      </c>
      <c r="C163" s="35">
        <f t="shared" ref="C163" si="289">G163+K163</f>
        <v>274373.88790614001</v>
      </c>
      <c r="D163" s="35">
        <f t="shared" ref="D163" si="290">H163+L163</f>
        <v>127614.15065691</v>
      </c>
      <c r="E163" s="35">
        <f t="shared" ref="E163" si="291">I163+M163</f>
        <v>80231.477826599992</v>
      </c>
      <c r="F163" s="35">
        <v>326736.72742687998</v>
      </c>
      <c r="G163" s="35">
        <v>222455.81856832001</v>
      </c>
      <c r="H163" s="35">
        <v>68922.686599509994</v>
      </c>
      <c r="I163" s="35">
        <v>35358.222259050002</v>
      </c>
      <c r="J163" s="35">
        <v>155482.78896276999</v>
      </c>
      <c r="K163" s="35">
        <v>51918.069337820001</v>
      </c>
      <c r="L163" s="35">
        <v>58691.4640574</v>
      </c>
      <c r="M163" s="35">
        <v>44873.255567549997</v>
      </c>
      <c r="N163" s="35"/>
      <c r="O163" s="35"/>
      <c r="P163" s="35"/>
      <c r="Q163" s="35"/>
    </row>
    <row r="164" spans="1:17">
      <c r="A164" s="9">
        <v>45200</v>
      </c>
      <c r="B164" s="35">
        <v>481162.4246654</v>
      </c>
      <c r="C164" s="35">
        <f t="shared" ref="C164" si="292">G164+K164</f>
        <v>276647.76945796999</v>
      </c>
      <c r="D164" s="35">
        <f t="shared" ref="D164" si="293">H164+L164</f>
        <v>124835.36986301001</v>
      </c>
      <c r="E164" s="35">
        <f t="shared" ref="E164" si="294">I164+M164</f>
        <v>79679.285344420001</v>
      </c>
      <c r="F164" s="35">
        <v>325263.93925112003</v>
      </c>
      <c r="G164" s="35">
        <v>222072.12236129999</v>
      </c>
      <c r="H164" s="35">
        <v>67821.745312540006</v>
      </c>
      <c r="I164" s="35">
        <v>35370.071577280003</v>
      </c>
      <c r="J164" s="35">
        <v>155898.48541428</v>
      </c>
      <c r="K164" s="35">
        <v>54575.64709667</v>
      </c>
      <c r="L164" s="35">
        <v>57013.624550469998</v>
      </c>
      <c r="M164" s="35">
        <v>44309.213767139998</v>
      </c>
      <c r="N164" s="35"/>
      <c r="O164" s="35"/>
      <c r="P164" s="35"/>
      <c r="Q164" s="35"/>
    </row>
    <row r="165" spans="1:17">
      <c r="A165" s="9">
        <v>45231</v>
      </c>
      <c r="B165" s="35">
        <v>484914.04688015999</v>
      </c>
      <c r="C165" s="35">
        <f t="shared" ref="C165" si="295">G165+K165</f>
        <v>276781.84617973003</v>
      </c>
      <c r="D165" s="35">
        <f t="shared" ref="D165" si="296">H165+L165</f>
        <v>128226.68685433001</v>
      </c>
      <c r="E165" s="35">
        <f t="shared" ref="E165" si="297">I165+M165</f>
        <v>79905.513846099988</v>
      </c>
      <c r="F165" s="35">
        <v>327928.46748574002</v>
      </c>
      <c r="G165" s="35">
        <v>224164.23157464</v>
      </c>
      <c r="H165" s="35">
        <v>68417.0692232</v>
      </c>
      <c r="I165" s="35">
        <v>35347.166687899997</v>
      </c>
      <c r="J165" s="35">
        <v>156985.57939442</v>
      </c>
      <c r="K165" s="35">
        <v>52617.614605089999</v>
      </c>
      <c r="L165" s="35">
        <v>59809.617631130001</v>
      </c>
      <c r="M165" s="35">
        <v>44558.347158199998</v>
      </c>
      <c r="N165" s="35"/>
      <c r="O165" s="35"/>
      <c r="P165" s="35"/>
      <c r="Q165" s="35"/>
    </row>
    <row r="166" spans="1:17">
      <c r="A166" s="9">
        <v>45261</v>
      </c>
      <c r="B166" s="35">
        <v>490334.47925917001</v>
      </c>
      <c r="C166" s="35">
        <f t="shared" ref="C166" si="298">G166+K166</f>
        <v>274835.66811776999</v>
      </c>
      <c r="D166" s="35">
        <f t="shared" ref="D166" si="299">H166+L166</f>
        <v>132917.81087270999</v>
      </c>
      <c r="E166" s="35">
        <f t="shared" ref="E166" si="300">I166+M166</f>
        <v>82581.000268689997</v>
      </c>
      <c r="F166" s="35">
        <v>329948.70912376</v>
      </c>
      <c r="G166" s="35">
        <v>226046.70688114999</v>
      </c>
      <c r="H166" s="35">
        <v>68992.3046818</v>
      </c>
      <c r="I166" s="35">
        <v>34909.697560809997</v>
      </c>
      <c r="J166" s="35">
        <v>160385.77013541001</v>
      </c>
      <c r="K166" s="35">
        <v>48788.961236620002</v>
      </c>
      <c r="L166" s="35">
        <v>63925.506190909997</v>
      </c>
      <c r="M166" s="35">
        <v>47671.302707880001</v>
      </c>
      <c r="N166" s="35"/>
      <c r="O166" s="35"/>
      <c r="P166" s="35"/>
      <c r="Q166" s="35"/>
    </row>
    <row r="167" spans="1:17">
      <c r="A167" s="9">
        <v>45292</v>
      </c>
      <c r="B167" s="35">
        <v>483713.36268675001</v>
      </c>
      <c r="C167" s="35">
        <f t="shared" ref="C167" si="301">G167+K167</f>
        <v>271735.35045632999</v>
      </c>
      <c r="D167" s="35">
        <f t="shared" ref="D167" si="302">H167+L167</f>
        <v>131788.45697117998</v>
      </c>
      <c r="E167" s="35">
        <f t="shared" ref="E167" si="303">I167+M167</f>
        <v>80189.555259240005</v>
      </c>
      <c r="F167" s="35">
        <v>328066.20171309001</v>
      </c>
      <c r="G167" s="35">
        <v>224268.07612692</v>
      </c>
      <c r="H167" s="35">
        <v>68933.90693143</v>
      </c>
      <c r="I167" s="35">
        <v>34864.218654739998</v>
      </c>
      <c r="J167" s="35">
        <v>155647.16097366001</v>
      </c>
      <c r="K167" s="35">
        <v>47467.27432941</v>
      </c>
      <c r="L167" s="35">
        <v>62854.55003975</v>
      </c>
      <c r="M167" s="35">
        <v>45325.3366045</v>
      </c>
      <c r="N167" s="35"/>
      <c r="O167" s="35"/>
      <c r="P167" s="35"/>
      <c r="Q167" s="35"/>
    </row>
    <row r="168" spans="1:17">
      <c r="A168" s="9">
        <v>45323</v>
      </c>
      <c r="B168" s="35">
        <v>484507.29072852002</v>
      </c>
      <c r="C168" s="35">
        <f t="shared" ref="C168" si="304">G168+K168</f>
        <v>272321.79207074997</v>
      </c>
      <c r="D168" s="35">
        <f t="shared" ref="D168" si="305">H168+L168</f>
        <v>131756.35347793999</v>
      </c>
      <c r="E168" s="35">
        <f t="shared" ref="E168" si="306">I168+M168</f>
        <v>80429.145179829997</v>
      </c>
      <c r="F168" s="35">
        <v>330137.75524331001</v>
      </c>
      <c r="G168" s="35">
        <v>226522.75198574999</v>
      </c>
      <c r="H168" s="35">
        <v>68548.685687379999</v>
      </c>
      <c r="I168" s="35">
        <v>35066.317570179999</v>
      </c>
      <c r="J168" s="35">
        <v>154369.53548521001</v>
      </c>
      <c r="K168" s="35">
        <v>45799.040085000001</v>
      </c>
      <c r="L168" s="35">
        <v>63207.667790560001</v>
      </c>
      <c r="M168" s="35">
        <v>45362.827609649998</v>
      </c>
      <c r="N168" s="35"/>
      <c r="O168" s="35"/>
      <c r="P168" s="35"/>
      <c r="Q168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1"/>
    </row>
    <row r="3" spans="1:17" ht="28.5" customHeight="1">
      <c r="A3" s="195" t="s">
        <v>78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</row>
    <row r="4" spans="1:17" ht="12.75" customHeight="1">
      <c r="A4" s="110" t="s">
        <v>186</v>
      </c>
    </row>
    <row r="5" spans="1:17" ht="12.75" customHeight="1">
      <c r="A5" s="12" t="s">
        <v>231</v>
      </c>
    </row>
    <row r="6" spans="1:17" s="18" customFormat="1" ht="12.75" customHeight="1">
      <c r="A6" s="197" t="s">
        <v>0</v>
      </c>
      <c r="B6" s="186" t="s">
        <v>16</v>
      </c>
      <c r="C6" s="205" t="s">
        <v>7</v>
      </c>
      <c r="D6" s="206"/>
      <c r="E6" s="207"/>
      <c r="F6" s="202" t="s">
        <v>2</v>
      </c>
      <c r="G6" s="203"/>
      <c r="H6" s="203"/>
      <c r="I6" s="203"/>
      <c r="J6" s="203"/>
      <c r="K6" s="203"/>
      <c r="L6" s="203"/>
      <c r="M6" s="204"/>
    </row>
    <row r="7" spans="1:17" s="18" customFormat="1" ht="16.5" customHeight="1">
      <c r="A7" s="198"/>
      <c r="B7" s="186"/>
      <c r="C7" s="208"/>
      <c r="D7" s="209"/>
      <c r="E7" s="210"/>
      <c r="F7" s="202" t="s">
        <v>17</v>
      </c>
      <c r="G7" s="203"/>
      <c r="H7" s="203"/>
      <c r="I7" s="204"/>
      <c r="J7" s="202" t="s">
        <v>9</v>
      </c>
      <c r="K7" s="203"/>
      <c r="L7" s="203"/>
      <c r="M7" s="204"/>
    </row>
    <row r="8" spans="1:17" s="18" customFormat="1" ht="82.5" customHeight="1">
      <c r="A8" s="199"/>
      <c r="B8" s="186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26"/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t="12.75" hidden="1" customHeight="1" outlineLevel="1">
      <c r="A11" s="9">
        <v>40544</v>
      </c>
      <c r="B11" s="35">
        <v>70913.526300390004</v>
      </c>
      <c r="C11" s="35">
        <f>G11+K11</f>
        <v>11602.015418049999</v>
      </c>
      <c r="D11" s="35">
        <f t="shared" ref="D11:E11" si="0">H11+L11</f>
        <v>14575.185757089999</v>
      </c>
      <c r="E11" s="35">
        <f t="shared" si="0"/>
        <v>44736.325125249998</v>
      </c>
      <c r="F11" s="35">
        <v>23872.237680279999</v>
      </c>
      <c r="G11" s="35">
        <v>8764.4825732600002</v>
      </c>
      <c r="H11" s="35">
        <v>7858.5446183399999</v>
      </c>
      <c r="I11" s="35">
        <v>7249.2104886799998</v>
      </c>
      <c r="J11" s="35">
        <v>47041.288620109997</v>
      </c>
      <c r="K11" s="35">
        <v>2837.5328447900001</v>
      </c>
      <c r="L11" s="35">
        <v>6716.6411387500002</v>
      </c>
      <c r="M11" s="35">
        <v>37487.114636569997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71169.285884640005</v>
      </c>
      <c r="C12" s="35">
        <f t="shared" ref="C12:C67" si="1">G12+K12</f>
        <v>11405.202997169999</v>
      </c>
      <c r="D12" s="35">
        <f t="shared" ref="D12:D67" si="2">H12+L12</f>
        <v>14635.88735841</v>
      </c>
      <c r="E12" s="35">
        <f t="shared" ref="E12:E67" si="3">I12+M12</f>
        <v>45128.195529060002</v>
      </c>
      <c r="F12" s="35">
        <v>23982.57812609</v>
      </c>
      <c r="G12" s="35">
        <v>8491.7946956800006</v>
      </c>
      <c r="H12" s="35">
        <v>7991.1749552600004</v>
      </c>
      <c r="I12" s="35">
        <v>7499.6084751500002</v>
      </c>
      <c r="J12" s="35">
        <v>47186.707758550001</v>
      </c>
      <c r="K12" s="35">
        <v>2913.4083014899998</v>
      </c>
      <c r="L12" s="35">
        <v>6644.7124031499998</v>
      </c>
      <c r="M12" s="35">
        <v>37628.58705391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71235.658989570002</v>
      </c>
      <c r="C13" s="35">
        <f t="shared" si="1"/>
        <v>11753.209404269999</v>
      </c>
      <c r="D13" s="35">
        <f t="shared" si="2"/>
        <v>14293.208099789999</v>
      </c>
      <c r="E13" s="35">
        <f t="shared" si="3"/>
        <v>45189.24148551</v>
      </c>
      <c r="F13" s="35">
        <v>24177.75529135</v>
      </c>
      <c r="G13" s="35">
        <v>8648.034252559999</v>
      </c>
      <c r="H13" s="35">
        <v>8008.9337069399999</v>
      </c>
      <c r="I13" s="35">
        <v>7520.7873318499996</v>
      </c>
      <c r="J13" s="35">
        <v>47057.903698219998</v>
      </c>
      <c r="K13" s="35">
        <v>3105.1751517100001</v>
      </c>
      <c r="L13" s="35">
        <v>6284.2743928499995</v>
      </c>
      <c r="M13" s="35">
        <v>37668.454153660001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71129.000202340001</v>
      </c>
      <c r="C14" s="35">
        <f t="shared" si="1"/>
        <v>11436.816830420001</v>
      </c>
      <c r="D14" s="35">
        <f t="shared" si="2"/>
        <v>14586.52882218</v>
      </c>
      <c r="E14" s="35">
        <f t="shared" si="3"/>
        <v>45105.65454974</v>
      </c>
      <c r="F14" s="35">
        <v>24849.817486119999</v>
      </c>
      <c r="G14" s="35">
        <v>8846.5454545800003</v>
      </c>
      <c r="H14" s="35">
        <v>8433.1293029999997</v>
      </c>
      <c r="I14" s="35">
        <v>7570.1427285400005</v>
      </c>
      <c r="J14" s="35">
        <v>46279.182716219999</v>
      </c>
      <c r="K14" s="35">
        <v>2590.27137584</v>
      </c>
      <c r="L14" s="35">
        <v>6153.3995191799995</v>
      </c>
      <c r="M14" s="35">
        <v>37535.511821200002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71322.292901249995</v>
      </c>
      <c r="C15" s="35">
        <f t="shared" si="1"/>
        <v>11736.63476494</v>
      </c>
      <c r="D15" s="35">
        <f t="shared" si="2"/>
        <v>14903.025986819999</v>
      </c>
      <c r="E15" s="35">
        <f t="shared" si="3"/>
        <v>44682.632149490004</v>
      </c>
      <c r="F15" s="35">
        <v>25413.533651170001</v>
      </c>
      <c r="G15" s="35">
        <v>8954.7942812099991</v>
      </c>
      <c r="H15" s="35">
        <v>8812.4139257499992</v>
      </c>
      <c r="I15" s="35">
        <v>7646.3254442099997</v>
      </c>
      <c r="J15" s="35">
        <v>45908.759250079995</v>
      </c>
      <c r="K15" s="35">
        <v>2781.84048373</v>
      </c>
      <c r="L15" s="35">
        <v>6090.61206107</v>
      </c>
      <c r="M15" s="35">
        <v>37036.306705280003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71480.340591960005</v>
      </c>
      <c r="C16" s="35">
        <f t="shared" si="1"/>
        <v>12038.526310629999</v>
      </c>
      <c r="D16" s="35">
        <f t="shared" si="2"/>
        <v>15099.54252884</v>
      </c>
      <c r="E16" s="35">
        <f t="shared" si="3"/>
        <v>44342.27175249</v>
      </c>
      <c r="F16" s="35">
        <v>25933.807109919999</v>
      </c>
      <c r="G16" s="35">
        <v>9010.9386911399997</v>
      </c>
      <c r="H16" s="35">
        <v>9132.6931370699986</v>
      </c>
      <c r="I16" s="35">
        <v>7790.1752817099996</v>
      </c>
      <c r="J16" s="35">
        <v>45546.533482040002</v>
      </c>
      <c r="K16" s="35">
        <v>3027.5876194899997</v>
      </c>
      <c r="L16" s="35">
        <v>5966.8493917700007</v>
      </c>
      <c r="M16" s="35">
        <v>36552.096470780001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71669.460990039996</v>
      </c>
      <c r="C17" s="35">
        <f t="shared" si="1"/>
        <v>12271.162116959998</v>
      </c>
      <c r="D17" s="35">
        <f t="shared" si="2"/>
        <v>15789.742961219999</v>
      </c>
      <c r="E17" s="35">
        <f t="shared" si="3"/>
        <v>43608.555911859999</v>
      </c>
      <c r="F17" s="35">
        <v>26901.07283578</v>
      </c>
      <c r="G17" s="35">
        <v>9332.6211003899989</v>
      </c>
      <c r="H17" s="35">
        <v>9626.3531306999994</v>
      </c>
      <c r="I17" s="35">
        <v>7942.0986046900007</v>
      </c>
      <c r="J17" s="35">
        <v>44768.388154259999</v>
      </c>
      <c r="K17" s="35">
        <v>2938.54101657</v>
      </c>
      <c r="L17" s="35">
        <v>6163.38983052</v>
      </c>
      <c r="M17" s="35">
        <v>35666.45730717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72276.270934789994</v>
      </c>
      <c r="C18" s="35">
        <f t="shared" si="1"/>
        <v>12626.810425670001</v>
      </c>
      <c r="D18" s="35">
        <f t="shared" si="2"/>
        <v>16515.648844299998</v>
      </c>
      <c r="E18" s="35">
        <f t="shared" si="3"/>
        <v>43133.811664819994</v>
      </c>
      <c r="F18" s="35">
        <v>28445.328660700001</v>
      </c>
      <c r="G18" s="35">
        <v>9956.5090844700007</v>
      </c>
      <c r="H18" s="35">
        <v>10266.663720529999</v>
      </c>
      <c r="I18" s="35">
        <v>8222.1558556999989</v>
      </c>
      <c r="J18" s="35">
        <v>43830.942274089997</v>
      </c>
      <c r="K18" s="35">
        <v>2670.3013412</v>
      </c>
      <c r="L18" s="35">
        <v>6248.9851237699995</v>
      </c>
      <c r="M18" s="35">
        <v>34911.655809119999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72159.223174480008</v>
      </c>
      <c r="C19" s="35">
        <f t="shared" si="1"/>
        <v>12967.23110565</v>
      </c>
      <c r="D19" s="35">
        <f t="shared" si="2"/>
        <v>16855.740560810002</v>
      </c>
      <c r="E19" s="35">
        <f t="shared" si="3"/>
        <v>42336.251508019996</v>
      </c>
      <c r="F19" s="35">
        <v>29697.489746669999</v>
      </c>
      <c r="G19" s="35">
        <v>10275.14692101</v>
      </c>
      <c r="H19" s="35">
        <v>10977.77545248</v>
      </c>
      <c r="I19" s="35">
        <v>8444.5673731799998</v>
      </c>
      <c r="J19" s="35">
        <v>42461.733427810002</v>
      </c>
      <c r="K19" s="35">
        <v>2692.0841846399999</v>
      </c>
      <c r="L19" s="35">
        <v>5877.9651083299996</v>
      </c>
      <c r="M19" s="35">
        <v>33891.684134839998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72429.259591649999</v>
      </c>
      <c r="C20" s="35">
        <f t="shared" si="1"/>
        <v>13332.41303161</v>
      </c>
      <c r="D20" s="35">
        <f t="shared" si="2"/>
        <v>17498.985839330002</v>
      </c>
      <c r="E20" s="35">
        <f t="shared" si="3"/>
        <v>41597.860720709999</v>
      </c>
      <c r="F20" s="35">
        <v>30901.436980930001</v>
      </c>
      <c r="G20" s="35">
        <v>10615.05477441</v>
      </c>
      <c r="H20" s="35">
        <v>11588.670793060001</v>
      </c>
      <c r="I20" s="35">
        <v>8697.7114134600015</v>
      </c>
      <c r="J20" s="35">
        <v>41527.822610719995</v>
      </c>
      <c r="K20" s="35">
        <v>2717.3582572</v>
      </c>
      <c r="L20" s="35">
        <v>5910.3150462699996</v>
      </c>
      <c r="M20" s="35">
        <v>32900.149307250002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72011.960403520003</v>
      </c>
      <c r="C21" s="35">
        <f t="shared" si="1"/>
        <v>13655.611588899999</v>
      </c>
      <c r="D21" s="35">
        <f t="shared" si="2"/>
        <v>17853.68765751</v>
      </c>
      <c r="E21" s="35">
        <f t="shared" si="3"/>
        <v>40502.66115711</v>
      </c>
      <c r="F21" s="35">
        <v>31878.627659959999</v>
      </c>
      <c r="G21" s="35">
        <v>10849.53219933</v>
      </c>
      <c r="H21" s="35">
        <v>12080.335700879999</v>
      </c>
      <c r="I21" s="35">
        <v>8948.7597597499989</v>
      </c>
      <c r="J21" s="35">
        <v>40133.33274356</v>
      </c>
      <c r="K21" s="35">
        <v>2806.0793895699999</v>
      </c>
      <c r="L21" s="35">
        <v>5773.3519566300001</v>
      </c>
      <c r="M21" s="35">
        <v>31553.901397360001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72958.603985059992</v>
      </c>
      <c r="C22" s="35">
        <f t="shared" si="1"/>
        <v>13948.16693014</v>
      </c>
      <c r="D22" s="35">
        <f t="shared" si="2"/>
        <v>18378.892715319998</v>
      </c>
      <c r="E22" s="35">
        <f t="shared" si="3"/>
        <v>40631.544339600005</v>
      </c>
      <c r="F22" s="35">
        <v>33199.848303030005</v>
      </c>
      <c r="G22" s="35">
        <v>11358.5588078</v>
      </c>
      <c r="H22" s="35">
        <v>12687.216346650001</v>
      </c>
      <c r="I22" s="35">
        <v>9154.0731485799988</v>
      </c>
      <c r="J22" s="35">
        <v>39758.755682030001</v>
      </c>
      <c r="K22" s="35">
        <v>2589.6081223400001</v>
      </c>
      <c r="L22" s="35">
        <v>5691.6763686699996</v>
      </c>
      <c r="M22" s="35">
        <v>31477.471191020002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72733.813915370003</v>
      </c>
      <c r="C23" s="35">
        <f t="shared" si="1"/>
        <v>13976.645007319999</v>
      </c>
      <c r="D23" s="35">
        <f t="shared" si="2"/>
        <v>18353.981631360002</v>
      </c>
      <c r="E23" s="35">
        <f t="shared" si="3"/>
        <v>40403.187276689998</v>
      </c>
      <c r="F23" s="35">
        <v>33600.950776170001</v>
      </c>
      <c r="G23" s="35">
        <v>11395.231359429999</v>
      </c>
      <c r="H23" s="35">
        <v>12899.000445940001</v>
      </c>
      <c r="I23" s="35">
        <v>9306.7189707999987</v>
      </c>
      <c r="J23" s="35">
        <v>39132.863139200002</v>
      </c>
      <c r="K23" s="35">
        <v>2581.41364789</v>
      </c>
      <c r="L23" s="35">
        <v>5454.9811854199997</v>
      </c>
      <c r="M23" s="35">
        <v>31096.468305890001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71946.074012490004</v>
      </c>
      <c r="C24" s="35">
        <f t="shared" si="1"/>
        <v>13794.081254590001</v>
      </c>
      <c r="D24" s="35">
        <f t="shared" si="2"/>
        <v>18368.075403430001</v>
      </c>
      <c r="E24" s="35">
        <f t="shared" si="3"/>
        <v>39783.917354470002</v>
      </c>
      <c r="F24" s="35">
        <v>33752.59376856</v>
      </c>
      <c r="G24" s="35">
        <v>11246.087889440001</v>
      </c>
      <c r="H24" s="35">
        <v>13145.70650919</v>
      </c>
      <c r="I24" s="35">
        <v>9360.7993699300005</v>
      </c>
      <c r="J24" s="35">
        <v>38193.480243929997</v>
      </c>
      <c r="K24" s="35">
        <v>2547.99336515</v>
      </c>
      <c r="L24" s="35">
        <v>5222.3688942399995</v>
      </c>
      <c r="M24" s="35">
        <v>30423.11798454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71564.599168400004</v>
      </c>
      <c r="C25" s="35">
        <f t="shared" si="1"/>
        <v>13967.862311899999</v>
      </c>
      <c r="D25" s="35">
        <f t="shared" si="2"/>
        <v>21137.992105239999</v>
      </c>
      <c r="E25" s="35">
        <f t="shared" si="3"/>
        <v>36458.744751260005</v>
      </c>
      <c r="F25" s="35">
        <v>34343.808181959997</v>
      </c>
      <c r="G25" s="35">
        <v>11469.920645029999</v>
      </c>
      <c r="H25" s="35">
        <v>13646.017055079999</v>
      </c>
      <c r="I25" s="35">
        <v>9227.8704818500009</v>
      </c>
      <c r="J25" s="35">
        <v>37220.790986439999</v>
      </c>
      <c r="K25" s="35">
        <v>2497.9416668700001</v>
      </c>
      <c r="L25" s="35">
        <v>7491.9750501600001</v>
      </c>
      <c r="M25" s="35">
        <v>27230.87426941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71110.838715510006</v>
      </c>
      <c r="C26" s="35">
        <f t="shared" si="1"/>
        <v>13249.35663746</v>
      </c>
      <c r="D26" s="35">
        <f t="shared" si="2"/>
        <v>22165.61598672</v>
      </c>
      <c r="E26" s="35">
        <f t="shared" si="3"/>
        <v>35695.866091329997</v>
      </c>
      <c r="F26" s="35">
        <v>34728.465995359998</v>
      </c>
      <c r="G26" s="35">
        <v>11455.03189753</v>
      </c>
      <c r="H26" s="35">
        <v>13972.59768889</v>
      </c>
      <c r="I26" s="35">
        <v>9300.8364089399984</v>
      </c>
      <c r="J26" s="35">
        <v>36382.372720150001</v>
      </c>
      <c r="K26" s="35">
        <v>1794.3247399300001</v>
      </c>
      <c r="L26" s="35">
        <v>8193.0182978299999</v>
      </c>
      <c r="M26" s="35">
        <v>26395.029682389999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70631.77668404</v>
      </c>
      <c r="C27" s="35">
        <f t="shared" si="1"/>
        <v>13345.94749341</v>
      </c>
      <c r="D27" s="35">
        <f t="shared" si="2"/>
        <v>19178.813601289999</v>
      </c>
      <c r="E27" s="35">
        <f t="shared" si="3"/>
        <v>38107.015589340001</v>
      </c>
      <c r="F27" s="35">
        <v>34868.707882949995</v>
      </c>
      <c r="G27" s="35">
        <v>11573.42033943</v>
      </c>
      <c r="H27" s="35">
        <v>13746.702763720001</v>
      </c>
      <c r="I27" s="35">
        <v>9548.5847798000013</v>
      </c>
      <c r="J27" s="35">
        <v>35763.068801089998</v>
      </c>
      <c r="K27" s="35">
        <v>1772.5271539800001</v>
      </c>
      <c r="L27" s="35">
        <v>5432.1108375700005</v>
      </c>
      <c r="M27" s="35">
        <v>28558.430809540001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69590.252675060008</v>
      </c>
      <c r="C28" s="35">
        <f t="shared" si="1"/>
        <v>12651.47191833</v>
      </c>
      <c r="D28" s="35">
        <f t="shared" si="2"/>
        <v>19157.366275569999</v>
      </c>
      <c r="E28" s="35">
        <f t="shared" si="3"/>
        <v>37781.414481159998</v>
      </c>
      <c r="F28" s="35">
        <v>34963.126848759995</v>
      </c>
      <c r="G28" s="35">
        <v>11095.59086984</v>
      </c>
      <c r="H28" s="35">
        <v>14113.46632702</v>
      </c>
      <c r="I28" s="35">
        <v>9754.0696518999994</v>
      </c>
      <c r="J28" s="35">
        <v>34627.125826299998</v>
      </c>
      <c r="K28" s="35">
        <v>1555.88104849</v>
      </c>
      <c r="L28" s="35">
        <v>5043.8999485500008</v>
      </c>
      <c r="M28" s="35">
        <v>28027.344829260001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70117.293382949996</v>
      </c>
      <c r="C29" s="35">
        <f t="shared" si="1"/>
        <v>13152.11204559</v>
      </c>
      <c r="D29" s="35">
        <f t="shared" si="2"/>
        <v>19439.526012090002</v>
      </c>
      <c r="E29" s="35">
        <f t="shared" si="3"/>
        <v>37525.655325270003</v>
      </c>
      <c r="F29" s="35">
        <v>36000.897622259996</v>
      </c>
      <c r="G29" s="35">
        <v>11581.77618336</v>
      </c>
      <c r="H29" s="35">
        <v>14459.987830980001</v>
      </c>
      <c r="I29" s="35">
        <v>9959.1336079199991</v>
      </c>
      <c r="J29" s="35">
        <v>34116.39576069</v>
      </c>
      <c r="K29" s="35">
        <v>1570.33586223</v>
      </c>
      <c r="L29" s="35">
        <v>4979.5381811100006</v>
      </c>
      <c r="M29" s="35">
        <v>27566.521717350002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70304.595309870012</v>
      </c>
      <c r="C30" s="35">
        <f t="shared" si="1"/>
        <v>13901.776788519999</v>
      </c>
      <c r="D30" s="35">
        <f t="shared" si="2"/>
        <v>20194.52190036</v>
      </c>
      <c r="E30" s="35">
        <f t="shared" si="3"/>
        <v>36208.296620989997</v>
      </c>
      <c r="F30" s="35">
        <v>37727.96047749</v>
      </c>
      <c r="G30" s="35">
        <v>12326.054393619999</v>
      </c>
      <c r="H30" s="35">
        <v>15336.463083119999</v>
      </c>
      <c r="I30" s="35">
        <v>10065.44300075</v>
      </c>
      <c r="J30" s="35">
        <v>32576.634832380001</v>
      </c>
      <c r="K30" s="35">
        <v>1575.7223949000002</v>
      </c>
      <c r="L30" s="35">
        <v>4858.0588172399994</v>
      </c>
      <c r="M30" s="35">
        <v>26142.853620239999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70947.402560489994</v>
      </c>
      <c r="C31" s="35">
        <f t="shared" si="1"/>
        <v>14419.708787150001</v>
      </c>
      <c r="D31" s="35">
        <f t="shared" si="2"/>
        <v>20617.181145869999</v>
      </c>
      <c r="E31" s="35">
        <f t="shared" si="3"/>
        <v>35910.512627470001</v>
      </c>
      <c r="F31" s="35">
        <v>38922.690270290004</v>
      </c>
      <c r="G31" s="35">
        <v>12879.61556018</v>
      </c>
      <c r="H31" s="35">
        <v>15848.022017509998</v>
      </c>
      <c r="I31" s="35">
        <v>10195.0526926</v>
      </c>
      <c r="J31" s="35">
        <v>32024.712290200001</v>
      </c>
      <c r="K31" s="35">
        <v>1540.0932269699999</v>
      </c>
      <c r="L31" s="35">
        <v>4769.1591283600001</v>
      </c>
      <c r="M31" s="35">
        <v>25715.459934869999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72110.331718069996</v>
      </c>
      <c r="C32" s="35">
        <f t="shared" si="1"/>
        <v>15163.205272570001</v>
      </c>
      <c r="D32" s="35">
        <f t="shared" si="2"/>
        <v>21347.586298590002</v>
      </c>
      <c r="E32" s="35">
        <f t="shared" si="3"/>
        <v>35599.540146910003</v>
      </c>
      <c r="F32" s="35">
        <v>40680.576323560002</v>
      </c>
      <c r="G32" s="35">
        <v>13585.012134250001</v>
      </c>
      <c r="H32" s="35">
        <v>16710.4607168</v>
      </c>
      <c r="I32" s="35">
        <v>10385.10347251</v>
      </c>
      <c r="J32" s="35">
        <v>31429.755394510001</v>
      </c>
      <c r="K32" s="35">
        <v>1578.1931383199999</v>
      </c>
      <c r="L32" s="35">
        <v>4637.1255817900001</v>
      </c>
      <c r="M32" s="35">
        <v>25214.4366744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72169.437466849995</v>
      </c>
      <c r="C33" s="35">
        <f t="shared" si="1"/>
        <v>15379.797271360001</v>
      </c>
      <c r="D33" s="35">
        <f t="shared" si="2"/>
        <v>21738.711589889997</v>
      </c>
      <c r="E33" s="35">
        <f t="shared" si="3"/>
        <v>35050.928605599998</v>
      </c>
      <c r="F33" s="35">
        <v>41938.927774640004</v>
      </c>
      <c r="G33" s="35">
        <v>14012.780761850001</v>
      </c>
      <c r="H33" s="35">
        <v>17408.786745579997</v>
      </c>
      <c r="I33" s="35">
        <v>10517.360267210001</v>
      </c>
      <c r="J33" s="35">
        <v>30230.509692209998</v>
      </c>
      <c r="K33" s="35">
        <v>1367.0165095099999</v>
      </c>
      <c r="L33" s="35">
        <v>4329.9248443100005</v>
      </c>
      <c r="M33" s="35">
        <v>24533.56833839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72199.472048700001</v>
      </c>
      <c r="C34" s="35">
        <f t="shared" si="1"/>
        <v>15637.494697800001</v>
      </c>
      <c r="D34" s="35">
        <f t="shared" si="2"/>
        <v>21932.229077100001</v>
      </c>
      <c r="E34" s="35">
        <f t="shared" si="3"/>
        <v>34629.748273800004</v>
      </c>
      <c r="F34" s="35">
        <v>42997.869338129996</v>
      </c>
      <c r="G34" s="35">
        <v>14379.69685638</v>
      </c>
      <c r="H34" s="35">
        <v>17825.120641230002</v>
      </c>
      <c r="I34" s="35">
        <v>10793.05184052</v>
      </c>
      <c r="J34" s="35">
        <v>29201.602710569998</v>
      </c>
      <c r="K34" s="35">
        <v>1257.7978414200002</v>
      </c>
      <c r="L34" s="35">
        <v>4107.10843587</v>
      </c>
      <c r="M34" s="35">
        <v>23836.696433280002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73352.828428420005</v>
      </c>
      <c r="C35" s="35">
        <f t="shared" si="1"/>
        <v>16238.441304159998</v>
      </c>
      <c r="D35" s="35">
        <f t="shared" si="2"/>
        <v>22498.088707719999</v>
      </c>
      <c r="E35" s="35">
        <f t="shared" si="3"/>
        <v>34616.298416539998</v>
      </c>
      <c r="F35" s="35">
        <v>44456.43264359</v>
      </c>
      <c r="G35" s="35">
        <v>14941.701181009999</v>
      </c>
      <c r="H35" s="35">
        <v>18602.478514909999</v>
      </c>
      <c r="I35" s="35">
        <v>10912.25294767</v>
      </c>
      <c r="J35" s="35">
        <v>28896.395784830002</v>
      </c>
      <c r="K35" s="35">
        <v>1296.7401231499998</v>
      </c>
      <c r="L35" s="35">
        <v>3895.6101928100002</v>
      </c>
      <c r="M35" s="35">
        <v>23704.045468870001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73711.730724830006</v>
      </c>
      <c r="C36" s="35">
        <f t="shared" si="1"/>
        <v>16370.66781126</v>
      </c>
      <c r="D36" s="35">
        <f t="shared" si="2"/>
        <v>23117.970075600002</v>
      </c>
      <c r="E36" s="35">
        <f t="shared" si="3"/>
        <v>34223.092837970005</v>
      </c>
      <c r="F36" s="35">
        <v>45144.882639540003</v>
      </c>
      <c r="G36" s="35">
        <v>14916.016326500001</v>
      </c>
      <c r="H36" s="35">
        <v>19294.637873650001</v>
      </c>
      <c r="I36" s="35">
        <v>10934.228439390001</v>
      </c>
      <c r="J36" s="35">
        <v>28566.848085289999</v>
      </c>
      <c r="K36" s="35">
        <v>1454.6514847599999</v>
      </c>
      <c r="L36" s="35">
        <v>3823.3322019499997</v>
      </c>
      <c r="M36" s="35">
        <v>23288.864398580001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74154.060918760006</v>
      </c>
      <c r="C37" s="35">
        <f t="shared" si="1"/>
        <v>16827.82820571</v>
      </c>
      <c r="D37" s="35">
        <f t="shared" si="2"/>
        <v>23437.607928529997</v>
      </c>
      <c r="E37" s="35">
        <f t="shared" si="3"/>
        <v>33888.624784519998</v>
      </c>
      <c r="F37" s="35">
        <v>45963.839706870007</v>
      </c>
      <c r="G37" s="35">
        <v>15410.096471950001</v>
      </c>
      <c r="H37" s="35">
        <v>19633.634580759997</v>
      </c>
      <c r="I37" s="35">
        <v>10920.10865416</v>
      </c>
      <c r="J37" s="35">
        <v>28190.221211889999</v>
      </c>
      <c r="K37" s="35">
        <v>1417.73173376</v>
      </c>
      <c r="L37" s="35">
        <v>3803.9733477700001</v>
      </c>
      <c r="M37" s="35">
        <v>22968.51613036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74995.223134600004</v>
      </c>
      <c r="C38" s="35">
        <f t="shared" si="1"/>
        <v>18030.803087159999</v>
      </c>
      <c r="D38" s="35">
        <f t="shared" si="2"/>
        <v>23611.490234659999</v>
      </c>
      <c r="E38" s="35">
        <f t="shared" si="3"/>
        <v>33352.929812779999</v>
      </c>
      <c r="F38" s="35">
        <v>47465.417710590002</v>
      </c>
      <c r="G38" s="35">
        <v>16671.25276512</v>
      </c>
      <c r="H38" s="35">
        <v>19894.01045759</v>
      </c>
      <c r="I38" s="35">
        <v>10900.15448788</v>
      </c>
      <c r="J38" s="35">
        <v>27529.805424009999</v>
      </c>
      <c r="K38" s="35">
        <v>1359.5503220399999</v>
      </c>
      <c r="L38" s="35">
        <v>3717.4797770700002</v>
      </c>
      <c r="M38" s="35">
        <v>22452.775324899998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75978.070135059999</v>
      </c>
      <c r="C39" s="35">
        <f t="shared" si="1"/>
        <v>19568.450637990005</v>
      </c>
      <c r="D39" s="35">
        <f t="shared" si="2"/>
        <v>23440.827875300001</v>
      </c>
      <c r="E39" s="35">
        <f t="shared" si="3"/>
        <v>32968.791621769997</v>
      </c>
      <c r="F39" s="35">
        <v>48844.710032980001</v>
      </c>
      <c r="G39" s="35">
        <v>18202.619711000003</v>
      </c>
      <c r="H39" s="35">
        <v>19789.909464460001</v>
      </c>
      <c r="I39" s="35">
        <v>10852.180857519999</v>
      </c>
      <c r="J39" s="35">
        <v>27133.360102079998</v>
      </c>
      <c r="K39" s="35">
        <v>1365.8309269900001</v>
      </c>
      <c r="L39" s="35">
        <v>3650.91841084</v>
      </c>
      <c r="M39" s="35">
        <v>22116.610764249999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76654.916049460007</v>
      </c>
      <c r="C40" s="35">
        <f t="shared" si="1"/>
        <v>20611.904606429998</v>
      </c>
      <c r="D40" s="35">
        <f t="shared" si="2"/>
        <v>23502.399601019999</v>
      </c>
      <c r="E40" s="35">
        <f t="shared" si="3"/>
        <v>32540.611842009999</v>
      </c>
      <c r="F40" s="35">
        <v>49929.002726860002</v>
      </c>
      <c r="G40" s="35">
        <v>19227.974920019999</v>
      </c>
      <c r="H40" s="35">
        <v>19957.530065790001</v>
      </c>
      <c r="I40" s="35">
        <v>10743.49774105</v>
      </c>
      <c r="J40" s="35">
        <v>26725.913322600001</v>
      </c>
      <c r="K40" s="35">
        <v>1383.9296864099999</v>
      </c>
      <c r="L40" s="35">
        <v>3544.8695352300001</v>
      </c>
      <c r="M40" s="35">
        <v>21797.11410096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77191.208007239999</v>
      </c>
      <c r="C41" s="35">
        <f t="shared" si="1"/>
        <v>20954.543593379996</v>
      </c>
      <c r="D41" s="35">
        <f t="shared" si="2"/>
        <v>24221.598713840001</v>
      </c>
      <c r="E41" s="35">
        <f t="shared" si="3"/>
        <v>32015.065700020001</v>
      </c>
      <c r="F41" s="35">
        <v>51187.842999200002</v>
      </c>
      <c r="G41" s="35">
        <v>19664.262288489997</v>
      </c>
      <c r="H41" s="35">
        <v>20769.38612241</v>
      </c>
      <c r="I41" s="35">
        <v>10754.194588300001</v>
      </c>
      <c r="J41" s="35">
        <v>26003.36500804</v>
      </c>
      <c r="K41" s="35">
        <v>1290.28130489</v>
      </c>
      <c r="L41" s="35">
        <v>3452.21259143</v>
      </c>
      <c r="M41" s="35">
        <v>21260.87111172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78236.283109659998</v>
      </c>
      <c r="C42" s="35">
        <f t="shared" si="1"/>
        <v>21540.103744839998</v>
      </c>
      <c r="D42" s="35">
        <f t="shared" si="2"/>
        <v>25001.512803200003</v>
      </c>
      <c r="E42" s="35">
        <f t="shared" si="3"/>
        <v>31694.666561620001</v>
      </c>
      <c r="F42" s="35">
        <v>52555.771147040003</v>
      </c>
      <c r="G42" s="35">
        <v>20246.92674775</v>
      </c>
      <c r="H42" s="35">
        <v>21551.766116990002</v>
      </c>
      <c r="I42" s="35">
        <v>10757.078282300001</v>
      </c>
      <c r="J42" s="35">
        <v>25680.511962620003</v>
      </c>
      <c r="K42" s="35">
        <v>1293.17699709</v>
      </c>
      <c r="L42" s="35">
        <v>3449.74668621</v>
      </c>
      <c r="M42" s="35">
        <v>20937.58827932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79562.788540710011</v>
      </c>
      <c r="C43" s="35">
        <f t="shared" si="1"/>
        <v>22425.56523385</v>
      </c>
      <c r="D43" s="35">
        <f t="shared" si="2"/>
        <v>25806.491496409999</v>
      </c>
      <c r="E43" s="35">
        <f t="shared" si="3"/>
        <v>31330.731810450001</v>
      </c>
      <c r="F43" s="35">
        <v>54326.03808559</v>
      </c>
      <c r="G43" s="35">
        <v>21138.612246680001</v>
      </c>
      <c r="H43" s="35">
        <v>22352.214070719998</v>
      </c>
      <c r="I43" s="35">
        <v>10835.21176819</v>
      </c>
      <c r="J43" s="35">
        <v>25236.75045512</v>
      </c>
      <c r="K43" s="35">
        <v>1286.9529871699999</v>
      </c>
      <c r="L43" s="35">
        <v>3454.2774256900002</v>
      </c>
      <c r="M43" s="35">
        <v>20495.520042259999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80183.640339059988</v>
      </c>
      <c r="C44" s="35">
        <f t="shared" si="1"/>
        <v>23266.24707487</v>
      </c>
      <c r="D44" s="35">
        <f t="shared" si="2"/>
        <v>25930.792688090001</v>
      </c>
      <c r="E44" s="35">
        <f t="shared" si="3"/>
        <v>30986.600576099998</v>
      </c>
      <c r="F44" s="35">
        <v>55426.051146689999</v>
      </c>
      <c r="G44" s="35">
        <v>22007.556969929999</v>
      </c>
      <c r="H44" s="35">
        <v>22607.586246390001</v>
      </c>
      <c r="I44" s="35">
        <v>10810.907930369998</v>
      </c>
      <c r="J44" s="35">
        <v>24757.58919237</v>
      </c>
      <c r="K44" s="35">
        <v>1258.6901049400001</v>
      </c>
      <c r="L44" s="35">
        <v>3323.2064416999997</v>
      </c>
      <c r="M44" s="35">
        <v>20175.69264573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81223.790194700006</v>
      </c>
      <c r="C45" s="35">
        <f t="shared" si="1"/>
        <v>23934.45218126</v>
      </c>
      <c r="D45" s="35">
        <f t="shared" si="2"/>
        <v>26685.03372689</v>
      </c>
      <c r="E45" s="35">
        <f t="shared" si="3"/>
        <v>30604.304286549999</v>
      </c>
      <c r="F45" s="35">
        <v>57137.208945170001</v>
      </c>
      <c r="G45" s="35">
        <v>22785.943579530001</v>
      </c>
      <c r="H45" s="35">
        <v>23442.76337801</v>
      </c>
      <c r="I45" s="35">
        <v>10908.501987629999</v>
      </c>
      <c r="J45" s="35">
        <v>24086.581249529998</v>
      </c>
      <c r="K45" s="35">
        <v>1148.50860173</v>
      </c>
      <c r="L45" s="35">
        <v>3242.2703488800003</v>
      </c>
      <c r="M45" s="35">
        <v>19695.80229892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82525.423755189986</v>
      </c>
      <c r="C46" s="35">
        <f t="shared" si="1"/>
        <v>25002.025830549996</v>
      </c>
      <c r="D46" s="35">
        <f t="shared" si="2"/>
        <v>27754.937540570001</v>
      </c>
      <c r="E46" s="35">
        <f t="shared" si="3"/>
        <v>29768.46038407</v>
      </c>
      <c r="F46" s="35">
        <v>59131.999365540003</v>
      </c>
      <c r="G46" s="35">
        <v>23882.511567079997</v>
      </c>
      <c r="H46" s="35">
        <v>24598.391763970001</v>
      </c>
      <c r="I46" s="35">
        <v>10651.096034490001</v>
      </c>
      <c r="J46" s="35">
        <v>23393.424389650001</v>
      </c>
      <c r="K46" s="35">
        <v>1119.5142634700001</v>
      </c>
      <c r="L46" s="35">
        <v>3156.5457766</v>
      </c>
      <c r="M46" s="35">
        <v>19117.364349579999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80968.213572370005</v>
      </c>
      <c r="C47" s="35">
        <f t="shared" si="1"/>
        <v>25586.766793899998</v>
      </c>
      <c r="D47" s="35">
        <f t="shared" si="2"/>
        <v>27898.649714009996</v>
      </c>
      <c r="E47" s="35">
        <f t="shared" si="3"/>
        <v>27482.797064459999</v>
      </c>
      <c r="F47" s="35">
        <v>58339.420723730007</v>
      </c>
      <c r="G47" s="35">
        <v>24515.362901519999</v>
      </c>
      <c r="H47" s="35">
        <v>24752.357680409998</v>
      </c>
      <c r="I47" s="35">
        <v>9071.7001418</v>
      </c>
      <c r="J47" s="35">
        <v>22628.792848639998</v>
      </c>
      <c r="K47" s="35">
        <v>1071.4038923799999</v>
      </c>
      <c r="L47" s="35">
        <v>3146.2920335999997</v>
      </c>
      <c r="M47" s="35">
        <v>18411.096922659999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86698.356238640001</v>
      </c>
      <c r="C48" s="35">
        <f t="shared" si="1"/>
        <v>26199.848246980004</v>
      </c>
      <c r="D48" s="35">
        <f t="shared" si="2"/>
        <v>29188.02531297</v>
      </c>
      <c r="E48" s="35">
        <f t="shared" si="3"/>
        <v>31310.482678689998</v>
      </c>
      <c r="F48" s="35">
        <v>58885.147512570002</v>
      </c>
      <c r="G48" s="35">
        <v>24968.995759780002</v>
      </c>
      <c r="H48" s="35">
        <v>25012.86751294</v>
      </c>
      <c r="I48" s="35">
        <v>8903.2842398499997</v>
      </c>
      <c r="J48" s="35">
        <v>27813.208726069999</v>
      </c>
      <c r="K48" s="35">
        <v>1230.8524872</v>
      </c>
      <c r="L48" s="35">
        <v>4175.1578000299996</v>
      </c>
      <c r="M48" s="35">
        <v>22407.198438839998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88324.303828830001</v>
      </c>
      <c r="C49" s="35">
        <f t="shared" si="1"/>
        <v>26194.057324950001</v>
      </c>
      <c r="D49" s="35">
        <f t="shared" si="2"/>
        <v>28967.21910265</v>
      </c>
      <c r="E49" s="35">
        <f t="shared" si="3"/>
        <v>33163.027401230007</v>
      </c>
      <c r="F49" s="35">
        <v>58380.561095639998</v>
      </c>
      <c r="G49" s="35">
        <v>24739.371259449999</v>
      </c>
      <c r="H49" s="35">
        <v>24766.894778950002</v>
      </c>
      <c r="I49" s="35">
        <v>8874.2950572400005</v>
      </c>
      <c r="J49" s="35">
        <v>29943.74273319</v>
      </c>
      <c r="K49" s="35">
        <v>1454.6860655</v>
      </c>
      <c r="L49" s="35">
        <v>4200.3243237000006</v>
      </c>
      <c r="M49" s="35">
        <v>24288.732343990003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88195.294123219996</v>
      </c>
      <c r="C50" s="35">
        <f t="shared" si="1"/>
        <v>25739.262564320001</v>
      </c>
      <c r="D50" s="35">
        <f t="shared" si="2"/>
        <v>28833.335723169999</v>
      </c>
      <c r="E50" s="35">
        <f t="shared" si="3"/>
        <v>33622.695835730003</v>
      </c>
      <c r="F50" s="35">
        <v>57581.832727020002</v>
      </c>
      <c r="G50" s="35">
        <v>24389.720770169999</v>
      </c>
      <c r="H50" s="35">
        <v>24428.505444819999</v>
      </c>
      <c r="I50" s="35">
        <v>8763.6065120299991</v>
      </c>
      <c r="J50" s="35">
        <v>30613.4613962</v>
      </c>
      <c r="K50" s="35">
        <v>1349.54179415</v>
      </c>
      <c r="L50" s="35">
        <v>4404.8302783499994</v>
      </c>
      <c r="M50" s="35">
        <v>24859.089323700002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88774.163952039991</v>
      </c>
      <c r="C51" s="35">
        <f t="shared" si="1"/>
        <v>25985.860214659999</v>
      </c>
      <c r="D51" s="35">
        <f t="shared" si="2"/>
        <v>28587.318642090002</v>
      </c>
      <c r="E51" s="35">
        <f t="shared" si="3"/>
        <v>34200.985095290001</v>
      </c>
      <c r="F51" s="35">
        <v>56936.030489860001</v>
      </c>
      <c r="G51" s="35">
        <v>24583.330336569998</v>
      </c>
      <c r="H51" s="35">
        <v>23701.42403133</v>
      </c>
      <c r="I51" s="35">
        <v>8651.2761219599997</v>
      </c>
      <c r="J51" s="35">
        <v>31838.133462180002</v>
      </c>
      <c r="K51" s="35">
        <v>1402.52987809</v>
      </c>
      <c r="L51" s="35">
        <v>4885.8946107600004</v>
      </c>
      <c r="M51" s="35">
        <v>25549.708973330002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88229.986372960004</v>
      </c>
      <c r="C52" s="35">
        <f t="shared" si="1"/>
        <v>26190.104114730002</v>
      </c>
      <c r="D52" s="35">
        <f t="shared" si="2"/>
        <v>27804.295210560002</v>
      </c>
      <c r="E52" s="35">
        <f t="shared" si="3"/>
        <v>34235.58704767</v>
      </c>
      <c r="F52" s="35">
        <v>57118.28614543</v>
      </c>
      <c r="G52" s="35">
        <v>24704.013804540002</v>
      </c>
      <c r="H52" s="35">
        <v>23483.857861650002</v>
      </c>
      <c r="I52" s="35">
        <v>8930.4144792399984</v>
      </c>
      <c r="J52" s="35">
        <v>31111.70022753</v>
      </c>
      <c r="K52" s="35">
        <v>1486.0903101899999</v>
      </c>
      <c r="L52" s="35">
        <v>4320.4373489099999</v>
      </c>
      <c r="M52" s="35">
        <v>25305.17256843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87673.229049629997</v>
      </c>
      <c r="C53" s="35">
        <f t="shared" si="1"/>
        <v>26259.108091210001</v>
      </c>
      <c r="D53" s="35">
        <f t="shared" si="2"/>
        <v>27141.191928470002</v>
      </c>
      <c r="E53" s="35">
        <f t="shared" si="3"/>
        <v>34272.929029949999</v>
      </c>
      <c r="F53" s="35">
        <v>56314.859297410003</v>
      </c>
      <c r="G53" s="35">
        <v>24663.033029189999</v>
      </c>
      <c r="H53" s="35">
        <v>22777.806472300002</v>
      </c>
      <c r="I53" s="35">
        <v>8874.0197959199995</v>
      </c>
      <c r="J53" s="35">
        <v>31358.369752220002</v>
      </c>
      <c r="K53" s="35">
        <v>1596.0750620199999</v>
      </c>
      <c r="L53" s="35">
        <v>4363.38545617</v>
      </c>
      <c r="M53" s="35">
        <v>25398.909234029998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91043.660368319994</v>
      </c>
      <c r="C54" s="35">
        <f t="shared" si="1"/>
        <v>26483.403244090001</v>
      </c>
      <c r="D54" s="35">
        <f t="shared" si="2"/>
        <v>26916.776413250001</v>
      </c>
      <c r="E54" s="35">
        <f t="shared" si="3"/>
        <v>37643.480710980002</v>
      </c>
      <c r="F54" s="35">
        <v>55868.036857660001</v>
      </c>
      <c r="G54" s="35">
        <v>24745.8946569</v>
      </c>
      <c r="H54" s="35">
        <v>22245.955162820002</v>
      </c>
      <c r="I54" s="35">
        <v>8876.1870379399988</v>
      </c>
      <c r="J54" s="35">
        <v>35175.62351066</v>
      </c>
      <c r="K54" s="35">
        <v>1737.5085871900001</v>
      </c>
      <c r="L54" s="35">
        <v>4670.82125043</v>
      </c>
      <c r="M54" s="35">
        <v>28767.29367304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88522.84967132</v>
      </c>
      <c r="C55" s="35">
        <f t="shared" si="1"/>
        <v>26313.459760720001</v>
      </c>
      <c r="D55" s="35">
        <f t="shared" si="2"/>
        <v>26533.469455030001</v>
      </c>
      <c r="E55" s="35">
        <f t="shared" si="3"/>
        <v>35675.920455569998</v>
      </c>
      <c r="F55" s="35">
        <v>55667.471045179998</v>
      </c>
      <c r="G55" s="35">
        <v>24850.78147383</v>
      </c>
      <c r="H55" s="35">
        <v>21992.323795730001</v>
      </c>
      <c r="I55" s="35">
        <v>8824.3657756199991</v>
      </c>
      <c r="J55" s="35">
        <v>32855.378626140002</v>
      </c>
      <c r="K55" s="35">
        <v>1462.67828689</v>
      </c>
      <c r="L55" s="35">
        <v>4541.1456592999994</v>
      </c>
      <c r="M55" s="35">
        <v>26851.554679950001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87280.130823169995</v>
      </c>
      <c r="C56" s="35">
        <f t="shared" si="1"/>
        <v>26373.355409509997</v>
      </c>
      <c r="D56" s="35">
        <f t="shared" si="2"/>
        <v>25830.877180500003</v>
      </c>
      <c r="E56" s="35">
        <f t="shared" si="3"/>
        <v>35075.898233159998</v>
      </c>
      <c r="F56" s="35">
        <v>54966.620114309997</v>
      </c>
      <c r="G56" s="35">
        <v>24783.744341619997</v>
      </c>
      <c r="H56" s="35">
        <v>21438.795664610003</v>
      </c>
      <c r="I56" s="35">
        <v>8744.0801080800011</v>
      </c>
      <c r="J56" s="35">
        <v>32313.510708859998</v>
      </c>
      <c r="K56" s="35">
        <v>1589.61106789</v>
      </c>
      <c r="L56" s="35">
        <v>4392.0815158899995</v>
      </c>
      <c r="M56" s="35">
        <v>26331.818125079997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89649.190080190005</v>
      </c>
      <c r="C57" s="35">
        <f t="shared" si="1"/>
        <v>26345.396128939999</v>
      </c>
      <c r="D57" s="35">
        <f t="shared" si="2"/>
        <v>25197.547777929998</v>
      </c>
      <c r="E57" s="35">
        <f t="shared" si="3"/>
        <v>38106.246173320003</v>
      </c>
      <c r="F57" s="35">
        <v>53658.156529430002</v>
      </c>
      <c r="G57" s="35">
        <v>24521.235592339999</v>
      </c>
      <c r="H57" s="35">
        <v>20397.253796139998</v>
      </c>
      <c r="I57" s="35">
        <v>8739.6671409499995</v>
      </c>
      <c r="J57" s="35">
        <v>35991.033550759996</v>
      </c>
      <c r="K57" s="35">
        <v>1824.1605366000001</v>
      </c>
      <c r="L57" s="35">
        <v>4800.2939817900005</v>
      </c>
      <c r="M57" s="35">
        <v>29366.579032370002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88264.830023439994</v>
      </c>
      <c r="C58" s="35">
        <f t="shared" si="1"/>
        <v>25841.95157062</v>
      </c>
      <c r="D58" s="35">
        <f t="shared" si="2"/>
        <v>23646.546785010003</v>
      </c>
      <c r="E58" s="35">
        <f t="shared" si="3"/>
        <v>38776.331667810002</v>
      </c>
      <c r="F58" s="35">
        <v>51583.474076409999</v>
      </c>
      <c r="G58" s="35">
        <v>24057.25162096</v>
      </c>
      <c r="H58" s="35">
        <v>18792.330400210001</v>
      </c>
      <c r="I58" s="35">
        <v>8733.8920552399995</v>
      </c>
      <c r="J58" s="35">
        <v>36681.355947030002</v>
      </c>
      <c r="K58" s="35">
        <v>1784.6999496599999</v>
      </c>
      <c r="L58" s="35">
        <v>4854.2163848</v>
      </c>
      <c r="M58" s="35">
        <v>30042.43961257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88891.224540309995</v>
      </c>
      <c r="C59" s="35">
        <f t="shared" si="1"/>
        <v>26117.320650039997</v>
      </c>
      <c r="D59" s="35">
        <f t="shared" si="2"/>
        <v>23697.476161039998</v>
      </c>
      <c r="E59" s="35">
        <f t="shared" si="3"/>
        <v>39076.427729229996</v>
      </c>
      <c r="F59" s="35">
        <v>51971.192928569995</v>
      </c>
      <c r="G59" s="35">
        <v>24442.662445549999</v>
      </c>
      <c r="H59" s="35">
        <v>18785.88264131</v>
      </c>
      <c r="I59" s="35">
        <v>8742.6478417100006</v>
      </c>
      <c r="J59" s="35">
        <v>36920.03161174</v>
      </c>
      <c r="K59" s="35">
        <v>1674.6582044899999</v>
      </c>
      <c r="L59" s="35">
        <v>4911.5935197299996</v>
      </c>
      <c r="M59" s="35">
        <v>30333.779887519999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116802.12030539001</v>
      </c>
      <c r="C60" s="35">
        <f t="shared" si="1"/>
        <v>27431.669105060002</v>
      </c>
      <c r="D60" s="35">
        <f t="shared" si="2"/>
        <v>29250.81061203</v>
      </c>
      <c r="E60" s="35">
        <f t="shared" si="3"/>
        <v>60119.640588299997</v>
      </c>
      <c r="F60" s="35">
        <v>54255.878167079994</v>
      </c>
      <c r="G60" s="35">
        <v>24604.674417300001</v>
      </c>
      <c r="H60" s="35">
        <v>20871.38909597</v>
      </c>
      <c r="I60" s="35">
        <v>8779.8146538100009</v>
      </c>
      <c r="J60" s="35">
        <v>62546.242138310001</v>
      </c>
      <c r="K60" s="35">
        <v>2826.99468776</v>
      </c>
      <c r="L60" s="35">
        <v>8379.4215160599997</v>
      </c>
      <c r="M60" s="35">
        <v>51339.82593449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105389.32814416</v>
      </c>
      <c r="C61" s="35">
        <f t="shared" si="1"/>
        <v>26725.40410571</v>
      </c>
      <c r="D61" s="35">
        <f t="shared" si="2"/>
        <v>27489.45956698</v>
      </c>
      <c r="E61" s="35">
        <f t="shared" si="3"/>
        <v>51174.464471469997</v>
      </c>
      <c r="F61" s="35">
        <v>53587.413376199998</v>
      </c>
      <c r="G61" s="35">
        <v>24290.622810119999</v>
      </c>
      <c r="H61" s="35">
        <v>20444.070906680001</v>
      </c>
      <c r="I61" s="35">
        <v>8852.7196593999997</v>
      </c>
      <c r="J61" s="35">
        <v>51801.914767959999</v>
      </c>
      <c r="K61" s="35">
        <v>2434.7812955899999</v>
      </c>
      <c r="L61" s="35">
        <v>7045.3886603000001</v>
      </c>
      <c r="M61" s="35">
        <v>42321.744812069999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99909.571982139998</v>
      </c>
      <c r="C62" s="35">
        <f t="shared" si="1"/>
        <v>26958.588546040002</v>
      </c>
      <c r="D62" s="35">
        <f t="shared" si="2"/>
        <v>26332.79990776</v>
      </c>
      <c r="E62" s="35">
        <f t="shared" si="3"/>
        <v>46618.18352834</v>
      </c>
      <c r="F62" s="35">
        <v>53773.040037170002</v>
      </c>
      <c r="G62" s="35">
        <v>24759.484430280001</v>
      </c>
      <c r="H62" s="35">
        <v>20007.16703362</v>
      </c>
      <c r="I62" s="35">
        <v>9006.3885732700001</v>
      </c>
      <c r="J62" s="35">
        <v>46136.531944969996</v>
      </c>
      <c r="K62" s="35">
        <v>2199.1041157599998</v>
      </c>
      <c r="L62" s="35">
        <v>6325.6328741399993</v>
      </c>
      <c r="M62" s="35">
        <v>37611.79495507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88930.683261230006</v>
      </c>
      <c r="C63" s="35">
        <f t="shared" si="1"/>
        <v>26516.449228409998</v>
      </c>
      <c r="D63" s="35">
        <f t="shared" si="2"/>
        <v>21994.095753630001</v>
      </c>
      <c r="E63" s="35">
        <f t="shared" si="3"/>
        <v>40420.138279189996</v>
      </c>
      <c r="F63" s="35">
        <v>51936.35018804</v>
      </c>
      <c r="G63" s="35">
        <v>24478.404824959998</v>
      </c>
      <c r="H63" s="35">
        <v>18932.58456019</v>
      </c>
      <c r="I63" s="35">
        <v>8525.3608028899998</v>
      </c>
      <c r="J63" s="35">
        <v>36994.333073189999</v>
      </c>
      <c r="K63" s="35">
        <v>2038.0444034499999</v>
      </c>
      <c r="L63" s="35">
        <v>3061.5111934399997</v>
      </c>
      <c r="M63" s="35">
        <v>31894.777476299998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88559.718774000008</v>
      </c>
      <c r="C64" s="35">
        <f t="shared" si="1"/>
        <v>26550.825086869998</v>
      </c>
      <c r="D64" s="35">
        <f t="shared" si="2"/>
        <v>21732.980240559998</v>
      </c>
      <c r="E64" s="35">
        <f t="shared" si="3"/>
        <v>40275.913446569997</v>
      </c>
      <c r="F64" s="35">
        <v>51630.980185469998</v>
      </c>
      <c r="G64" s="35">
        <v>24504.113023059999</v>
      </c>
      <c r="H64" s="35">
        <v>18606.83965822</v>
      </c>
      <c r="I64" s="35">
        <v>8520.0275041900004</v>
      </c>
      <c r="J64" s="35">
        <v>36928.738588529995</v>
      </c>
      <c r="K64" s="35">
        <v>2046.71206381</v>
      </c>
      <c r="L64" s="35">
        <v>3126.14058234</v>
      </c>
      <c r="M64" s="35">
        <v>31755.885942379999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87922.256687870002</v>
      </c>
      <c r="C65" s="35">
        <f t="shared" si="1"/>
        <v>26219.702083840002</v>
      </c>
      <c r="D65" s="35">
        <f t="shared" si="2"/>
        <v>20947.06412581</v>
      </c>
      <c r="E65" s="35">
        <f t="shared" si="3"/>
        <v>40755.490478219996</v>
      </c>
      <c r="F65" s="35">
        <v>50473.90717359</v>
      </c>
      <c r="G65" s="35">
        <v>24126.889951070003</v>
      </c>
      <c r="H65" s="35">
        <v>17793.500962329999</v>
      </c>
      <c r="I65" s="35">
        <v>8553.5162601899992</v>
      </c>
      <c r="J65" s="35">
        <v>37448.349514280002</v>
      </c>
      <c r="K65" s="35">
        <v>2092.8121327700001</v>
      </c>
      <c r="L65" s="35">
        <v>3153.5631634800002</v>
      </c>
      <c r="M65" s="35">
        <v>32201.974218029998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87087.202662069991</v>
      </c>
      <c r="C66" s="35">
        <f t="shared" si="1"/>
        <v>26819.41908114</v>
      </c>
      <c r="D66" s="35">
        <f t="shared" si="2"/>
        <v>20624.626351070001</v>
      </c>
      <c r="E66" s="35">
        <f t="shared" si="3"/>
        <v>39643.15722986</v>
      </c>
      <c r="F66" s="35">
        <v>50674.990476990002</v>
      </c>
      <c r="G66" s="35">
        <v>24749.690472080001</v>
      </c>
      <c r="H66" s="35">
        <v>17529.882044890001</v>
      </c>
      <c r="I66" s="35">
        <v>8395.4179600200005</v>
      </c>
      <c r="J66" s="35">
        <v>36412.212185080003</v>
      </c>
      <c r="K66" s="35">
        <v>2069.7286090600001</v>
      </c>
      <c r="L66" s="35">
        <v>3094.74430618</v>
      </c>
      <c r="M66" s="35">
        <v>31247.73926984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60730.333861999999</v>
      </c>
      <c r="C67" s="35">
        <f t="shared" si="1"/>
        <v>11605.180080190001</v>
      </c>
      <c r="D67" s="35">
        <f t="shared" si="2"/>
        <v>17972.18308929</v>
      </c>
      <c r="E67" s="35">
        <f t="shared" si="3"/>
        <v>31152.970692520001</v>
      </c>
      <c r="F67" s="35">
        <v>32910.312146800003</v>
      </c>
      <c r="G67" s="35">
        <v>10179.268394140001</v>
      </c>
      <c r="H67" s="35">
        <v>15328.281275630001</v>
      </c>
      <c r="I67" s="35">
        <v>7402.7624770300008</v>
      </c>
      <c r="J67" s="35">
        <v>27820.021715199997</v>
      </c>
      <c r="K67" s="35">
        <v>1425.9116860500001</v>
      </c>
      <c r="L67" s="35">
        <v>2643.9018136599998</v>
      </c>
      <c r="M67" s="35">
        <v>23750.208215489998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61582.3058446</v>
      </c>
      <c r="C68" s="35">
        <f t="shared" ref="C68" si="4">G68+K68</f>
        <v>11696.70676062</v>
      </c>
      <c r="D68" s="35">
        <f t="shared" ref="D68" si="5">H68+L68</f>
        <v>17599.79697657</v>
      </c>
      <c r="E68" s="35">
        <f t="shared" ref="E68" si="6">I68+M68</f>
        <v>32285.80210741</v>
      </c>
      <c r="F68" s="35">
        <v>32471.017082840001</v>
      </c>
      <c r="G68" s="35">
        <v>10211.76381455</v>
      </c>
      <c r="H68" s="35">
        <v>14834.484480270001</v>
      </c>
      <c r="I68" s="35">
        <v>7424.7687880199992</v>
      </c>
      <c r="J68" s="35">
        <v>29111.288761759999</v>
      </c>
      <c r="K68" s="35">
        <v>1484.9429460700001</v>
      </c>
      <c r="L68" s="35">
        <v>2765.3124963</v>
      </c>
      <c r="M68" s="35">
        <v>24861.033319390001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63294.270775629993</v>
      </c>
      <c r="C69" s="35">
        <f t="shared" ref="C69" si="7">G69+K69</f>
        <v>11995.761108610001</v>
      </c>
      <c r="D69" s="35">
        <f t="shared" ref="D69" si="8">H69+L69</f>
        <v>17685.028461459999</v>
      </c>
      <c r="E69" s="35">
        <f t="shared" ref="E69" si="9">I69+M69</f>
        <v>33613.481205559998</v>
      </c>
      <c r="F69" s="35">
        <v>32725.721214910001</v>
      </c>
      <c r="G69" s="35">
        <v>10358.97772185</v>
      </c>
      <c r="H69" s="35">
        <v>14766.154572849999</v>
      </c>
      <c r="I69" s="35">
        <v>7600.5889202099997</v>
      </c>
      <c r="J69" s="35">
        <v>30568.549560719999</v>
      </c>
      <c r="K69" s="35">
        <v>1636.78338676</v>
      </c>
      <c r="L69" s="35">
        <v>2918.87388861</v>
      </c>
      <c r="M69" s="35">
        <v>26012.892285350001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64871.369735280001</v>
      </c>
      <c r="C70" s="35">
        <f t="shared" ref="C70" si="10">G70+K70</f>
        <v>11365.895707290001</v>
      </c>
      <c r="D70" s="35">
        <f t="shared" ref="D70" si="11">H70+L70</f>
        <v>20022.937466700001</v>
      </c>
      <c r="E70" s="35">
        <f t="shared" ref="E70" si="12">I70+M70</f>
        <v>33482.536561289999</v>
      </c>
      <c r="F70" s="35">
        <v>31305.753021069999</v>
      </c>
      <c r="G70" s="35">
        <v>9186.5339208700007</v>
      </c>
      <c r="H70" s="35">
        <v>14257.73341373</v>
      </c>
      <c r="I70" s="35">
        <v>7861.4856864699996</v>
      </c>
      <c r="J70" s="35">
        <v>33565.616714210002</v>
      </c>
      <c r="K70" s="35">
        <v>2179.36178642</v>
      </c>
      <c r="L70" s="35">
        <v>5765.2040529699998</v>
      </c>
      <c r="M70" s="35">
        <v>25621.050874820001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66151.294219820003</v>
      </c>
      <c r="C71" s="35">
        <f t="shared" ref="C71" si="13">G71+K71</f>
        <v>11618.692503280001</v>
      </c>
      <c r="D71" s="35">
        <f t="shared" ref="D71" si="14">H71+L71</f>
        <v>20267.818890909999</v>
      </c>
      <c r="E71" s="35">
        <f t="shared" ref="E71" si="15">I71+M71</f>
        <v>34264.782825629998</v>
      </c>
      <c r="F71" s="35">
        <v>31389.500789379999</v>
      </c>
      <c r="G71" s="35">
        <v>9289.0226074000002</v>
      </c>
      <c r="H71" s="35">
        <v>14346.685336729999</v>
      </c>
      <c r="I71" s="35">
        <v>7753.79284525</v>
      </c>
      <c r="J71" s="35">
        <v>34761.793430440004</v>
      </c>
      <c r="K71" s="35">
        <v>2329.6698958800002</v>
      </c>
      <c r="L71" s="35">
        <v>5921.1335541799999</v>
      </c>
      <c r="M71" s="35">
        <v>26510.98998038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67877.030952019995</v>
      </c>
      <c r="C72" s="35">
        <f t="shared" ref="C72" si="16">G72+K72</f>
        <v>11611.085326950002</v>
      </c>
      <c r="D72" s="35">
        <f t="shared" ref="D72" si="17">H72+L72</f>
        <v>20568.307797019999</v>
      </c>
      <c r="E72" s="35">
        <f t="shared" ref="E72" si="18">I72+M72</f>
        <v>35697.637828049999</v>
      </c>
      <c r="F72" s="35">
        <v>31048.214982180001</v>
      </c>
      <c r="G72" s="35">
        <v>9191.2324622000015</v>
      </c>
      <c r="H72" s="35">
        <v>14266.547962549999</v>
      </c>
      <c r="I72" s="35">
        <v>7590.4345574300005</v>
      </c>
      <c r="J72" s="35">
        <v>36828.815969839998</v>
      </c>
      <c r="K72" s="35">
        <v>2419.8528647500002</v>
      </c>
      <c r="L72" s="35">
        <v>6301.75983447</v>
      </c>
      <c r="M72" s="35">
        <v>28107.203270620001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65346.756529619997</v>
      </c>
      <c r="C73" s="35">
        <f t="shared" ref="C73" si="19">G73+K73</f>
        <v>11139.415212920001</v>
      </c>
      <c r="D73" s="35">
        <f t="shared" ref="D73" si="20">H73+L73</f>
        <v>19631.016140489999</v>
      </c>
      <c r="E73" s="35">
        <f t="shared" ref="E73" si="21">I73+M73</f>
        <v>34576.325176209997</v>
      </c>
      <c r="F73" s="35">
        <v>30732.424078930002</v>
      </c>
      <c r="G73" s="35">
        <v>9246.8089352700008</v>
      </c>
      <c r="H73" s="35">
        <v>13855.613374369999</v>
      </c>
      <c r="I73" s="35">
        <v>7630.0017692899992</v>
      </c>
      <c r="J73" s="35">
        <v>34614.332450690003</v>
      </c>
      <c r="K73" s="35">
        <v>1892.6062776499998</v>
      </c>
      <c r="L73" s="35">
        <v>5775.4027661199998</v>
      </c>
      <c r="M73" s="35">
        <v>26946.323406920001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63165.348522379994</v>
      </c>
      <c r="C74" s="35">
        <f t="shared" ref="C74" si="22">G74+K74</f>
        <v>10795.42137833</v>
      </c>
      <c r="D74" s="35">
        <f t="shared" ref="D74" si="23">H74+L74</f>
        <v>19078.616229859999</v>
      </c>
      <c r="E74" s="35">
        <f t="shared" ref="E74" si="24">I74+M74</f>
        <v>33291.310914189999</v>
      </c>
      <c r="F74" s="35">
        <v>30431.08291827</v>
      </c>
      <c r="G74" s="35">
        <v>9020.2957590700007</v>
      </c>
      <c r="H74" s="35">
        <v>13683.200427199999</v>
      </c>
      <c r="I74" s="35">
        <v>7727.5867319999998</v>
      </c>
      <c r="J74" s="35">
        <v>32734.265604110002</v>
      </c>
      <c r="K74" s="35">
        <v>1775.1256192600001</v>
      </c>
      <c r="L74" s="35">
        <v>5395.4158026600007</v>
      </c>
      <c r="M74" s="35">
        <v>25563.724182189999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62626.277643150002</v>
      </c>
      <c r="C75" s="35">
        <f t="shared" ref="C75" si="25">G75+K75</f>
        <v>10909.473955860001</v>
      </c>
      <c r="D75" s="35">
        <f t="shared" ref="D75" si="26">H75+L75</f>
        <v>18652.20574257</v>
      </c>
      <c r="E75" s="35">
        <f t="shared" ref="E75" si="27">I75+M75</f>
        <v>33064.597944720001</v>
      </c>
      <c r="F75" s="35">
        <v>30279.860543180002</v>
      </c>
      <c r="G75" s="35">
        <v>9165.6162501300005</v>
      </c>
      <c r="H75" s="35">
        <v>13314.96699932</v>
      </c>
      <c r="I75" s="35">
        <v>7799.2772937299997</v>
      </c>
      <c r="J75" s="35">
        <v>32346.41709997</v>
      </c>
      <c r="K75" s="35">
        <v>1743.8577057300001</v>
      </c>
      <c r="L75" s="35">
        <v>5337.23874325</v>
      </c>
      <c r="M75" s="35">
        <v>25265.320650990001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60686.045843690001</v>
      </c>
      <c r="C76" s="35">
        <f t="shared" ref="C76" si="28">G76+K76</f>
        <v>10606.3194754</v>
      </c>
      <c r="D76" s="35">
        <f t="shared" ref="D76" si="29">H76+L76</f>
        <v>17832.538104760002</v>
      </c>
      <c r="E76" s="35">
        <f t="shared" ref="E76" si="30">I76+M76</f>
        <v>32247.188263529999</v>
      </c>
      <c r="F76" s="35">
        <v>29325.901440540001</v>
      </c>
      <c r="G76" s="35">
        <v>8959.5795737699991</v>
      </c>
      <c r="H76" s="35">
        <v>12746.106411480001</v>
      </c>
      <c r="I76" s="35">
        <v>7620.2154552900001</v>
      </c>
      <c r="J76" s="35">
        <v>31360.14440315</v>
      </c>
      <c r="K76" s="35">
        <v>1646.7399016300001</v>
      </c>
      <c r="L76" s="35">
        <v>5086.4316932800002</v>
      </c>
      <c r="M76" s="35">
        <v>24626.97280824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59737.211142439999</v>
      </c>
      <c r="C77" s="35">
        <f t="shared" ref="C77" si="31">G77+K77</f>
        <v>10744.495469519999</v>
      </c>
      <c r="D77" s="35">
        <f t="shared" ref="D77" si="32">H77+L77</f>
        <v>17684.83197268</v>
      </c>
      <c r="E77" s="35">
        <f t="shared" ref="E77" si="33">I77+M77</f>
        <v>31307.88370024</v>
      </c>
      <c r="F77" s="35">
        <v>29262.204980539998</v>
      </c>
      <c r="G77" s="35">
        <v>9107.4593259100002</v>
      </c>
      <c r="H77" s="35">
        <v>12712.490098239999</v>
      </c>
      <c r="I77" s="35">
        <v>7442.2555563899996</v>
      </c>
      <c r="J77" s="35">
        <v>30475.006161900001</v>
      </c>
      <c r="K77" s="35">
        <v>1637.03614361</v>
      </c>
      <c r="L77" s="35">
        <v>4972.3418744400005</v>
      </c>
      <c r="M77" s="35">
        <v>23865.628143850001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60153.070468420003</v>
      </c>
      <c r="C78" s="35">
        <f t="shared" ref="C78" si="34">G78+K78</f>
        <v>11304.67477553</v>
      </c>
      <c r="D78" s="35">
        <f t="shared" ref="D78" si="35">H78+L78</f>
        <v>17211.248189990001</v>
      </c>
      <c r="E78" s="35">
        <f t="shared" ref="E78" si="36">I78+M78</f>
        <v>31637.147502899999</v>
      </c>
      <c r="F78" s="35">
        <v>29266.77006531</v>
      </c>
      <c r="G78" s="35">
        <v>9661.7689636400009</v>
      </c>
      <c r="H78" s="35">
        <v>12362.580141870001</v>
      </c>
      <c r="I78" s="35">
        <v>7242.4209597999998</v>
      </c>
      <c r="J78" s="35">
        <v>30886.300403110003</v>
      </c>
      <c r="K78" s="35">
        <v>1642.90581189</v>
      </c>
      <c r="L78" s="35">
        <v>4848.6680481199992</v>
      </c>
      <c r="M78" s="35">
        <v>24394.726543100001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60450.534002470005</v>
      </c>
      <c r="C79" s="35">
        <f t="shared" ref="C79" si="37">G79+K79</f>
        <v>11623.330360650001</v>
      </c>
      <c r="D79" s="35">
        <f t="shared" ref="D79" si="38">H79+L79</f>
        <v>16971.66594115</v>
      </c>
      <c r="E79" s="35">
        <f t="shared" ref="E79" si="39">I79+M79</f>
        <v>31855.53770067</v>
      </c>
      <c r="F79" s="35">
        <v>29320.74967791</v>
      </c>
      <c r="G79" s="35">
        <v>9980.3414680000005</v>
      </c>
      <c r="H79" s="35">
        <v>12085.462122300001</v>
      </c>
      <c r="I79" s="35">
        <v>7254.9460876100002</v>
      </c>
      <c r="J79" s="35">
        <v>31129.784324559998</v>
      </c>
      <c r="K79" s="35">
        <v>1642.98889265</v>
      </c>
      <c r="L79" s="35">
        <v>4886.2038188500001</v>
      </c>
      <c r="M79" s="35">
        <v>24600.591613059998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58302.750195839995</v>
      </c>
      <c r="C80" s="35">
        <f t="shared" ref="C80" si="40">G80+K80</f>
        <v>10272.92667379</v>
      </c>
      <c r="D80" s="35">
        <f t="shared" ref="D80" si="41">H80+L80</f>
        <v>16903.331605539999</v>
      </c>
      <c r="E80" s="35">
        <f t="shared" ref="E80" si="42">I80+M80</f>
        <v>31126.49191651</v>
      </c>
      <c r="F80" s="35">
        <v>28167.96321958</v>
      </c>
      <c r="G80" s="35">
        <v>8682.5293928699994</v>
      </c>
      <c r="H80" s="35">
        <v>12237.402736299999</v>
      </c>
      <c r="I80" s="35">
        <v>7248.0310904099997</v>
      </c>
      <c r="J80" s="35">
        <v>30134.786976260002</v>
      </c>
      <c r="K80" s="35">
        <v>1590.3972809200002</v>
      </c>
      <c r="L80" s="35">
        <v>4665.9288692400005</v>
      </c>
      <c r="M80" s="35">
        <v>23878.460826099999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57802.164275069998</v>
      </c>
      <c r="C81" s="35">
        <f t="shared" ref="C81" si="43">G81+K81</f>
        <v>10346.564132129999</v>
      </c>
      <c r="D81" s="35">
        <f t="shared" ref="D81" si="44">H81+L81</f>
        <v>16532.168828720001</v>
      </c>
      <c r="E81" s="35">
        <f t="shared" ref="E81" si="45">I81+M81</f>
        <v>30923.431314219997</v>
      </c>
      <c r="F81" s="35">
        <v>27978.39274114</v>
      </c>
      <c r="G81" s="35">
        <v>8805.8485518199996</v>
      </c>
      <c r="H81" s="35">
        <v>11940.685519570001</v>
      </c>
      <c r="I81" s="35">
        <v>7231.8586697500004</v>
      </c>
      <c r="J81" s="35">
        <v>29823.771533930001</v>
      </c>
      <c r="K81" s="35">
        <v>1540.71558031</v>
      </c>
      <c r="L81" s="35">
        <v>4591.4833091499995</v>
      </c>
      <c r="M81" s="35">
        <v>23691.572644469998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58784.400211939996</v>
      </c>
      <c r="C82" s="35">
        <f t="shared" ref="C82" si="46">G82+K82</f>
        <v>10307.41657881</v>
      </c>
      <c r="D82" s="35">
        <f t="shared" ref="D82" si="47">H82+L82</f>
        <v>16637.772507059999</v>
      </c>
      <c r="E82" s="35">
        <f t="shared" ref="E82" si="48">I82+M82</f>
        <v>31839.21112607</v>
      </c>
      <c r="F82" s="35">
        <v>27718.835257119998</v>
      </c>
      <c r="G82" s="35">
        <v>8663.8922977000002</v>
      </c>
      <c r="H82" s="35">
        <v>11819.766257160001</v>
      </c>
      <c r="I82" s="35">
        <v>7235.1767022599997</v>
      </c>
      <c r="J82" s="35">
        <v>31065.564954820002</v>
      </c>
      <c r="K82" s="35">
        <v>1643.5242811099999</v>
      </c>
      <c r="L82" s="35">
        <v>4818.0062498999996</v>
      </c>
      <c r="M82" s="35">
        <v>24604.034423810001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58994.944439449995</v>
      </c>
      <c r="C83" s="35">
        <f t="shared" ref="C83" si="49">G83+K83</f>
        <v>10563.663904540001</v>
      </c>
      <c r="D83" s="35">
        <f t="shared" ref="D83" si="50">H83+L83</f>
        <v>16821.28130481</v>
      </c>
      <c r="E83" s="35">
        <f t="shared" ref="E83" si="51">I83+M83</f>
        <v>31609.999230099998</v>
      </c>
      <c r="F83" s="35">
        <v>28236.37598017</v>
      </c>
      <c r="G83" s="35">
        <v>8972.9079013999999</v>
      </c>
      <c r="H83" s="35">
        <v>12058.603782279999</v>
      </c>
      <c r="I83" s="35">
        <v>7204.86429649</v>
      </c>
      <c r="J83" s="35">
        <v>30758.568459279999</v>
      </c>
      <c r="K83" s="35">
        <v>1590.7560031399998</v>
      </c>
      <c r="L83" s="35">
        <v>4762.6775225299998</v>
      </c>
      <c r="M83" s="35">
        <v>24405.134933609999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55754.150634309997</v>
      </c>
      <c r="C84" s="35">
        <f t="shared" ref="C84" si="52">G84+K84</f>
        <v>10753.579801029999</v>
      </c>
      <c r="D84" s="35">
        <f t="shared" ref="D84" si="53">H84+L84</f>
        <v>14900.883434249999</v>
      </c>
      <c r="E84" s="35">
        <f t="shared" ref="E84" si="54">I84+M84</f>
        <v>30099.687399030001</v>
      </c>
      <c r="F84" s="35">
        <v>26316.795844480002</v>
      </c>
      <c r="G84" s="35">
        <v>9171.8193419999989</v>
      </c>
      <c r="H84" s="35">
        <v>10331.88650033</v>
      </c>
      <c r="I84" s="35">
        <v>6813.0900021500001</v>
      </c>
      <c r="J84" s="35">
        <v>29437.354789829998</v>
      </c>
      <c r="K84" s="35">
        <v>1581.76045903</v>
      </c>
      <c r="L84" s="35">
        <v>4568.9969339199997</v>
      </c>
      <c r="M84" s="35">
        <v>23286.597396879999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54765.790288920005</v>
      </c>
      <c r="C85" s="35">
        <f t="shared" ref="C85" si="55">G85+K85</f>
        <v>10798.966720959999</v>
      </c>
      <c r="D85" s="35">
        <f t="shared" ref="D85" si="56">H85+L85</f>
        <v>14799.37142743</v>
      </c>
      <c r="E85" s="35">
        <f t="shared" ref="E85" si="57">I85+M85</f>
        <v>29167.452140529997</v>
      </c>
      <c r="F85" s="35">
        <v>26470.08866777</v>
      </c>
      <c r="G85" s="35">
        <v>9557.1818031699986</v>
      </c>
      <c r="H85" s="35">
        <v>10361.506000609999</v>
      </c>
      <c r="I85" s="35">
        <v>6551.4008639900003</v>
      </c>
      <c r="J85" s="35">
        <v>28295.701621150001</v>
      </c>
      <c r="K85" s="35">
        <v>1241.78491779</v>
      </c>
      <c r="L85" s="35">
        <v>4437.8654268199998</v>
      </c>
      <c r="M85" s="35">
        <v>22616.051276539998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54299.822510520004</v>
      </c>
      <c r="C86" s="35">
        <f t="shared" ref="C86" si="58">G86+K86</f>
        <v>10951.166248850001</v>
      </c>
      <c r="D86" s="35">
        <f t="shared" ref="D86" si="59">H86+L86</f>
        <v>14834.89713338</v>
      </c>
      <c r="E86" s="35">
        <f t="shared" ref="E86" si="60">I86+M86</f>
        <v>28513.759128289999</v>
      </c>
      <c r="F86" s="35">
        <v>26716.12536735</v>
      </c>
      <c r="G86" s="35">
        <v>9587.7890123199995</v>
      </c>
      <c r="H86" s="35">
        <v>10572.641535860001</v>
      </c>
      <c r="I86" s="35">
        <v>6555.6948191700003</v>
      </c>
      <c r="J86" s="35">
        <v>27583.69714317</v>
      </c>
      <c r="K86" s="35">
        <v>1363.3772365300001</v>
      </c>
      <c r="L86" s="35">
        <v>4262.2555975199994</v>
      </c>
      <c r="M86" s="35">
        <v>21958.06430912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53909.21222678</v>
      </c>
      <c r="C87" s="35">
        <f t="shared" ref="C87" si="61">G87+K87</f>
        <v>11233.53564907</v>
      </c>
      <c r="D87" s="35">
        <f t="shared" ref="D87" si="62">H87+L87</f>
        <v>14955.024978059999</v>
      </c>
      <c r="E87" s="35">
        <f t="shared" ref="E87" si="63">I87+M87</f>
        <v>27720.651599649998</v>
      </c>
      <c r="F87" s="35">
        <v>27293.991836310001</v>
      </c>
      <c r="G87" s="35">
        <v>10004.139629449999</v>
      </c>
      <c r="H87" s="35">
        <v>10836.327384209999</v>
      </c>
      <c r="I87" s="35">
        <v>6453.5248226499998</v>
      </c>
      <c r="J87" s="35">
        <v>26615.22039047</v>
      </c>
      <c r="K87" s="35">
        <v>1229.3960196199998</v>
      </c>
      <c r="L87" s="35">
        <v>4118.69759385</v>
      </c>
      <c r="M87" s="35">
        <v>21267.126776999998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53473.492601810001</v>
      </c>
      <c r="C88" s="35">
        <f t="shared" ref="C88" si="64">G88+K88</f>
        <v>10980.598319930001</v>
      </c>
      <c r="D88" s="35">
        <f t="shared" ref="D88" si="65">H88+L88</f>
        <v>15339.710855230001</v>
      </c>
      <c r="E88" s="35">
        <f t="shared" ref="E88" si="66">I88+M88</f>
        <v>27153.183426650001</v>
      </c>
      <c r="F88" s="35">
        <v>27682.248335700002</v>
      </c>
      <c r="G88" s="35">
        <v>9799.8138751000006</v>
      </c>
      <c r="H88" s="35">
        <v>11398.070871370001</v>
      </c>
      <c r="I88" s="35">
        <v>6484.3635892299999</v>
      </c>
      <c r="J88" s="35">
        <v>25791.244266109999</v>
      </c>
      <c r="K88" s="35">
        <v>1180.78444483</v>
      </c>
      <c r="L88" s="35">
        <v>3941.63998386</v>
      </c>
      <c r="M88" s="35">
        <v>20668.81983742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53706.442046829994</v>
      </c>
      <c r="C89" s="35">
        <f t="shared" ref="C89" si="67">G89+K89</f>
        <v>11442.632616289999</v>
      </c>
      <c r="D89" s="35">
        <f t="shared" ref="D89" si="68">H89+L89</f>
        <v>15499.27654085</v>
      </c>
      <c r="E89" s="35">
        <f t="shared" ref="E89" si="69">I89+M89</f>
        <v>26764.532889689999</v>
      </c>
      <c r="F89" s="35">
        <v>28633.15124096</v>
      </c>
      <c r="G89" s="35">
        <v>10427.784060419999</v>
      </c>
      <c r="H89" s="35">
        <v>11686.88877182</v>
      </c>
      <c r="I89" s="35">
        <v>6518.4784087199996</v>
      </c>
      <c r="J89" s="35">
        <v>25073.290805870001</v>
      </c>
      <c r="K89" s="35">
        <v>1014.8485558699999</v>
      </c>
      <c r="L89" s="35">
        <v>3812.3877690300001</v>
      </c>
      <c r="M89" s="35">
        <v>20246.05448097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54239.250730480002</v>
      </c>
      <c r="C90" s="35">
        <f t="shared" ref="C90" si="70">G90+K90</f>
        <v>12082.45583508</v>
      </c>
      <c r="D90" s="35">
        <f t="shared" ref="D90" si="71">H90+L90</f>
        <v>15915.046287789999</v>
      </c>
      <c r="E90" s="35">
        <f t="shared" ref="E90" si="72">I90+M90</f>
        <v>26241.748607609999</v>
      </c>
      <c r="F90" s="35">
        <v>30099.35650075</v>
      </c>
      <c r="G90" s="35">
        <v>11119.94233433</v>
      </c>
      <c r="H90" s="35">
        <v>12391.727030369999</v>
      </c>
      <c r="I90" s="35">
        <v>6587.6871360499999</v>
      </c>
      <c r="J90" s="35">
        <v>24139.894229729998</v>
      </c>
      <c r="K90" s="35">
        <v>962.51350074999993</v>
      </c>
      <c r="L90" s="35">
        <v>3523.3192574199998</v>
      </c>
      <c r="M90" s="35">
        <v>19654.061471559999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55580.204899409997</v>
      </c>
      <c r="C91" s="35">
        <f t="shared" ref="C91" si="73">G91+K91</f>
        <v>12538.28328824</v>
      </c>
      <c r="D91" s="35">
        <f t="shared" ref="D91" si="74">H91+L91</f>
        <v>16724.08158486</v>
      </c>
      <c r="E91" s="35">
        <f t="shared" ref="E91" si="75">I91+M91</f>
        <v>26317.840026309997</v>
      </c>
      <c r="F91" s="35">
        <v>31209.17897216</v>
      </c>
      <c r="G91" s="35">
        <v>11578.03722213</v>
      </c>
      <c r="H91" s="35">
        <v>13067.024709789999</v>
      </c>
      <c r="I91" s="35">
        <v>6564.1170402399994</v>
      </c>
      <c r="J91" s="35">
        <v>24371.025927250001</v>
      </c>
      <c r="K91" s="35">
        <v>960.24606611000002</v>
      </c>
      <c r="L91" s="35">
        <v>3657.0568750699999</v>
      </c>
      <c r="M91" s="35">
        <v>19753.722986069999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56562.058257980003</v>
      </c>
      <c r="C92" s="35">
        <f t="shared" ref="C92" si="76">G92+K92</f>
        <v>13087.69601512</v>
      </c>
      <c r="D92" s="35">
        <f t="shared" ref="D92" si="77">H92+L92</f>
        <v>17185.589344650001</v>
      </c>
      <c r="E92" s="35">
        <f t="shared" ref="E92" si="78">I92+M92</f>
        <v>26288.772898209998</v>
      </c>
      <c r="F92" s="35">
        <v>32527.009350640001</v>
      </c>
      <c r="G92" s="35">
        <v>12238.02518662</v>
      </c>
      <c r="H92" s="35">
        <v>13694.722728340001</v>
      </c>
      <c r="I92" s="35">
        <v>6594.2614356800004</v>
      </c>
      <c r="J92" s="35">
        <v>24035.048907340002</v>
      </c>
      <c r="K92" s="35">
        <v>849.67082849999997</v>
      </c>
      <c r="L92" s="35">
        <v>3490.8666163099997</v>
      </c>
      <c r="M92" s="35">
        <v>19694.511462529998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55962.274594529998</v>
      </c>
      <c r="C93" s="35">
        <f t="shared" ref="C93" si="79">G93+K93</f>
        <v>13830.04995732</v>
      </c>
      <c r="D93" s="35">
        <f t="shared" ref="D93" si="80">H93+L93</f>
        <v>17072.038157859999</v>
      </c>
      <c r="E93" s="35">
        <f t="shared" ref="E93" si="81">I93+M93</f>
        <v>25060.186479350003</v>
      </c>
      <c r="F93" s="35">
        <v>33946.22302818</v>
      </c>
      <c r="G93" s="35">
        <v>13014.131002820001</v>
      </c>
      <c r="H93" s="35">
        <v>14331.24973826</v>
      </c>
      <c r="I93" s="35">
        <v>6600.8422871000002</v>
      </c>
      <c r="J93" s="35">
        <v>22016.051566349997</v>
      </c>
      <c r="K93" s="35">
        <v>815.91895449999993</v>
      </c>
      <c r="L93" s="35">
        <v>2740.7884196</v>
      </c>
      <c r="M93" s="35">
        <v>18459.344192250002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55300.425369100005</v>
      </c>
      <c r="C94" s="35">
        <f t="shared" ref="C94" si="82">G94+K94</f>
        <v>13580.069891900001</v>
      </c>
      <c r="D94" s="35">
        <f t="shared" ref="D94" si="83">H94+L94</f>
        <v>17458.15423733</v>
      </c>
      <c r="E94" s="35">
        <f t="shared" ref="E94" si="84">I94+M94</f>
        <v>24262.201239869999</v>
      </c>
      <c r="F94" s="35">
        <v>35463.99283612</v>
      </c>
      <c r="G94" s="35">
        <v>12869.119090760001</v>
      </c>
      <c r="H94" s="35">
        <v>15950.49213429</v>
      </c>
      <c r="I94" s="35">
        <v>6644.38161107</v>
      </c>
      <c r="J94" s="35">
        <v>19836.432532980001</v>
      </c>
      <c r="K94" s="35">
        <v>710.95080113999995</v>
      </c>
      <c r="L94" s="35">
        <v>1507.6621030399999</v>
      </c>
      <c r="M94" s="35">
        <v>17617.8196288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58824.751652859995</v>
      </c>
      <c r="C95" s="35">
        <f t="shared" ref="C95" si="85">G95+K95</f>
        <v>15372.605939879999</v>
      </c>
      <c r="D95" s="35">
        <f t="shared" ref="D95" si="86">H95+L95</f>
        <v>17719.752539569999</v>
      </c>
      <c r="E95" s="35">
        <f t="shared" ref="E95" si="87">I95+M95</f>
        <v>25732.393173409997</v>
      </c>
      <c r="F95" s="35">
        <v>37162.694977719999</v>
      </c>
      <c r="G95" s="35">
        <v>14598.202189989999</v>
      </c>
      <c r="H95" s="35">
        <v>15772.316361450001</v>
      </c>
      <c r="I95" s="35">
        <v>6792.1764262799998</v>
      </c>
      <c r="J95" s="35">
        <v>21662.05667514</v>
      </c>
      <c r="K95" s="35">
        <v>774.40374988999997</v>
      </c>
      <c r="L95" s="35">
        <v>1947.43617812</v>
      </c>
      <c r="M95" s="35">
        <v>18940.216747129998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58696.932049679999</v>
      </c>
      <c r="C96" s="35">
        <f t="shared" ref="C96" si="88">G96+K96</f>
        <v>15614.857764550001</v>
      </c>
      <c r="D96" s="35">
        <f t="shared" ref="D96" si="89">H96+L96</f>
        <v>17990.908712550001</v>
      </c>
      <c r="E96" s="35">
        <f t="shared" ref="E96" si="90">I96+M96</f>
        <v>25091.165572580001</v>
      </c>
      <c r="F96" s="35">
        <v>37846.208442080002</v>
      </c>
      <c r="G96" s="35">
        <v>14890.39903226</v>
      </c>
      <c r="H96" s="35">
        <v>16106.116805930002</v>
      </c>
      <c r="I96" s="35">
        <v>6849.6926038900001</v>
      </c>
      <c r="J96" s="35">
        <v>20850.723607600001</v>
      </c>
      <c r="K96" s="35">
        <v>724.45873228999994</v>
      </c>
      <c r="L96" s="35">
        <v>1884.79190662</v>
      </c>
      <c r="M96" s="35">
        <v>18241.472968690003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59638.518034560002</v>
      </c>
      <c r="C97" s="35">
        <f t="shared" ref="C97" si="91">G97+K97</f>
        <v>16345.034179660001</v>
      </c>
      <c r="D97" s="35">
        <f t="shared" ref="D97" si="92">H97+L97</f>
        <v>18399.370684990001</v>
      </c>
      <c r="E97" s="35">
        <f t="shared" ref="E97" si="93">I97+M97</f>
        <v>24894.113169910001</v>
      </c>
      <c r="F97" s="35">
        <v>39172.397044539997</v>
      </c>
      <c r="G97" s="35">
        <v>15635.02544655</v>
      </c>
      <c r="H97" s="35">
        <v>16574.75073856</v>
      </c>
      <c r="I97" s="35">
        <v>6962.6208594299997</v>
      </c>
      <c r="J97" s="35">
        <v>20466.120990020001</v>
      </c>
      <c r="K97" s="35">
        <v>710.00873310999998</v>
      </c>
      <c r="L97" s="35">
        <v>1824.6199464299998</v>
      </c>
      <c r="M97" s="35">
        <v>17931.49231048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60346.244018829995</v>
      </c>
      <c r="C98" s="35">
        <f t="shared" ref="C98" si="94">G98+K98</f>
        <v>16661.127353560001</v>
      </c>
      <c r="D98" s="35">
        <f t="shared" ref="D98" si="95">H98+L98</f>
        <v>18910.373037650003</v>
      </c>
      <c r="E98" s="35">
        <f t="shared" ref="E98" si="96">I98+M98</f>
        <v>24774.743627619999</v>
      </c>
      <c r="F98" s="35">
        <v>40074.86920958</v>
      </c>
      <c r="G98" s="35">
        <v>15963.69395823</v>
      </c>
      <c r="H98" s="35">
        <v>17107.219266190001</v>
      </c>
      <c r="I98" s="35">
        <v>7003.9559851599997</v>
      </c>
      <c r="J98" s="35">
        <v>20271.374809249999</v>
      </c>
      <c r="K98" s="35">
        <v>697.43339533000005</v>
      </c>
      <c r="L98" s="35">
        <v>1803.1537714600001</v>
      </c>
      <c r="M98" s="35">
        <v>17770.78764246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61601.3932633</v>
      </c>
      <c r="C99" s="35">
        <f t="shared" ref="C99" si="97">G99+K99</f>
        <v>17482.154108160001</v>
      </c>
      <c r="D99" s="35">
        <f t="shared" ref="D99" si="98">H99+L99</f>
        <v>19585.458946570001</v>
      </c>
      <c r="E99" s="35">
        <f t="shared" ref="E99" si="99">I99+M99</f>
        <v>24533.780208570002</v>
      </c>
      <c r="F99" s="35">
        <v>41720.174370910005</v>
      </c>
      <c r="G99" s="35">
        <v>16788.087841460001</v>
      </c>
      <c r="H99" s="35">
        <v>17888.816181590002</v>
      </c>
      <c r="I99" s="35">
        <v>7043.2703478600006</v>
      </c>
      <c r="J99" s="35">
        <v>19881.218892389999</v>
      </c>
      <c r="K99" s="35">
        <v>694.06626670000003</v>
      </c>
      <c r="L99" s="35">
        <v>1696.6427649799998</v>
      </c>
      <c r="M99" s="35">
        <v>17490.509860710001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62266.380152980004</v>
      </c>
      <c r="C100" s="35">
        <f t="shared" ref="C100" si="100">G100+K100</f>
        <v>17815.603487980003</v>
      </c>
      <c r="D100" s="35">
        <f t="shared" ref="D100" si="101">H100+L100</f>
        <v>20294.232598259998</v>
      </c>
      <c r="E100" s="35">
        <f t="shared" ref="E100" si="102">I100+M100</f>
        <v>24156.54406674</v>
      </c>
      <c r="F100" s="35">
        <v>42687.146346109999</v>
      </c>
      <c r="G100" s="35">
        <v>17131.325278600001</v>
      </c>
      <c r="H100" s="35">
        <v>18592.008722569997</v>
      </c>
      <c r="I100" s="35">
        <v>6963.81234494</v>
      </c>
      <c r="J100" s="35">
        <v>19579.233806870001</v>
      </c>
      <c r="K100" s="35">
        <v>684.27820938000002</v>
      </c>
      <c r="L100" s="35">
        <v>1702.2238756900001</v>
      </c>
      <c r="M100" s="35">
        <v>17192.731721799999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64144.239022099995</v>
      </c>
      <c r="C101" s="35">
        <f t="shared" ref="C101" si="103">G101+K101</f>
        <v>18627.141705419999</v>
      </c>
      <c r="D101" s="35">
        <f t="shared" ref="D101" si="104">H101+L101</f>
        <v>21099.97552262</v>
      </c>
      <c r="E101" s="35">
        <f t="shared" ref="E101" si="105">I101+M101</f>
        <v>24417.121794060004</v>
      </c>
      <c r="F101" s="35">
        <v>44638.732762159998</v>
      </c>
      <c r="G101" s="35">
        <v>17950.040072489999</v>
      </c>
      <c r="H101" s="35">
        <v>19655.617061450001</v>
      </c>
      <c r="I101" s="35">
        <v>7033.07562822</v>
      </c>
      <c r="J101" s="35">
        <v>19505.506259940001</v>
      </c>
      <c r="K101" s="35">
        <v>677.10163293000005</v>
      </c>
      <c r="L101" s="35">
        <v>1444.3584611700001</v>
      </c>
      <c r="M101" s="35">
        <v>17384.046165840002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68581.624698190004</v>
      </c>
      <c r="C102" s="35">
        <f t="shared" ref="C102" si="106">G102+K102</f>
        <v>19630.568843009998</v>
      </c>
      <c r="D102" s="35">
        <f t="shared" ref="D102" si="107">H102+L102</f>
        <v>22425.908974959999</v>
      </c>
      <c r="E102" s="35">
        <f t="shared" ref="E102" si="108">I102+M102</f>
        <v>26525.14688022</v>
      </c>
      <c r="F102" s="35">
        <v>46867.590591580003</v>
      </c>
      <c r="G102" s="35">
        <v>18928.32106667</v>
      </c>
      <c r="H102" s="35">
        <v>20771.865499449999</v>
      </c>
      <c r="I102" s="35">
        <v>7167.4040254599995</v>
      </c>
      <c r="J102" s="35">
        <v>21714.034106610001</v>
      </c>
      <c r="K102" s="35">
        <v>702.24777634000009</v>
      </c>
      <c r="L102" s="35">
        <v>1654.04347551</v>
      </c>
      <c r="M102" s="35">
        <v>19357.742854759999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69771.358367959998</v>
      </c>
      <c r="C103" s="35">
        <f t="shared" ref="C103" si="109">G103+K103</f>
        <v>20219.10489436</v>
      </c>
      <c r="D103" s="35">
        <f t="shared" ref="D103" si="110">H103+L103</f>
        <v>23316.69617675</v>
      </c>
      <c r="E103" s="35">
        <f t="shared" ref="E103" si="111">I103+M103</f>
        <v>26235.557296849998</v>
      </c>
      <c r="F103" s="35">
        <v>48481.753247059998</v>
      </c>
      <c r="G103" s="35">
        <v>19527.594433670001</v>
      </c>
      <c r="H103" s="35">
        <v>21670.28203916</v>
      </c>
      <c r="I103" s="35">
        <v>7283.8767742299997</v>
      </c>
      <c r="J103" s="35">
        <v>21289.6051209</v>
      </c>
      <c r="K103" s="35">
        <v>691.51046069000006</v>
      </c>
      <c r="L103" s="35">
        <v>1646.4141375900001</v>
      </c>
      <c r="M103" s="35">
        <v>18951.680522619998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70578.354275229998</v>
      </c>
      <c r="C104" s="35">
        <f t="shared" ref="C104" si="112">G104+K104</f>
        <v>20837.27162625</v>
      </c>
      <c r="D104" s="35">
        <f t="shared" ref="D104" si="113">H104+L104</f>
        <v>23982.861552039998</v>
      </c>
      <c r="E104" s="35">
        <f t="shared" ref="E104" si="114">I104+M104</f>
        <v>25758.221096939997</v>
      </c>
      <c r="F104" s="35">
        <v>49777.949443689999</v>
      </c>
      <c r="G104" s="35">
        <v>20195.484987150001</v>
      </c>
      <c r="H104" s="35">
        <v>22367.214062219999</v>
      </c>
      <c r="I104" s="35">
        <v>7215.2503943199999</v>
      </c>
      <c r="J104" s="35">
        <v>20800.40483154</v>
      </c>
      <c r="K104" s="35">
        <v>641.7866391</v>
      </c>
      <c r="L104" s="35">
        <v>1615.6474898199999</v>
      </c>
      <c r="M104" s="35">
        <v>18542.970702619998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72080.620498739998</v>
      </c>
      <c r="C105" s="35">
        <f t="shared" ref="C105" si="115">G105+K105</f>
        <v>21435.929413509999</v>
      </c>
      <c r="D105" s="35">
        <f t="shared" ref="D105" si="116">H105+L105</f>
        <v>25024.923244719997</v>
      </c>
      <c r="E105" s="35">
        <f t="shared" ref="E105" si="117">I105+M105</f>
        <v>25619.767840510001</v>
      </c>
      <c r="F105" s="35">
        <v>51675.528298810001</v>
      </c>
      <c r="G105" s="35">
        <v>20829.73290553</v>
      </c>
      <c r="H105" s="35">
        <v>23529.818138309998</v>
      </c>
      <c r="I105" s="35">
        <v>7315.9772549700001</v>
      </c>
      <c r="J105" s="35">
        <v>20405.092199930001</v>
      </c>
      <c r="K105" s="35">
        <v>606.19650797999998</v>
      </c>
      <c r="L105" s="35">
        <v>1495.10510641</v>
      </c>
      <c r="M105" s="35">
        <v>18303.790585540002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70705.065280690003</v>
      </c>
      <c r="C106" s="35">
        <f t="shared" ref="C106" si="118">G106+K106</f>
        <v>21562.385531889999</v>
      </c>
      <c r="D106" s="35">
        <f t="shared" ref="D106" si="119">H106+L106</f>
        <v>25512.359124369999</v>
      </c>
      <c r="E106" s="35">
        <f t="shared" ref="E106" si="120">I106+M106</f>
        <v>23630.320624430002</v>
      </c>
      <c r="F106" s="35">
        <v>52429.137584119999</v>
      </c>
      <c r="G106" s="35">
        <v>21003.812546329998</v>
      </c>
      <c r="H106" s="35">
        <v>24230.91167627</v>
      </c>
      <c r="I106" s="35">
        <v>7194.4133615200008</v>
      </c>
      <c r="J106" s="35">
        <v>18275.927696570001</v>
      </c>
      <c r="K106" s="35">
        <v>558.57298556000001</v>
      </c>
      <c r="L106" s="35">
        <v>1281.4474481</v>
      </c>
      <c r="M106" s="35">
        <v>16435.907262910001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71176.293696100009</v>
      </c>
      <c r="C107" s="35">
        <f t="shared" ref="C107" si="121">G107+K107</f>
        <v>21896.211832780002</v>
      </c>
      <c r="D107" s="35">
        <f t="shared" ref="D107" si="122">H107+L107</f>
        <v>25753.155578170001</v>
      </c>
      <c r="E107" s="35">
        <f t="shared" ref="E107" si="123">I107+M107</f>
        <v>23526.926285149999</v>
      </c>
      <c r="F107" s="35">
        <v>52994.312967909995</v>
      </c>
      <c r="G107" s="35">
        <v>21348.046928350002</v>
      </c>
      <c r="H107" s="35">
        <v>24466.606040279999</v>
      </c>
      <c r="I107" s="35">
        <v>7179.6599992799993</v>
      </c>
      <c r="J107" s="35">
        <v>18181.980728189999</v>
      </c>
      <c r="K107" s="35">
        <v>548.16490442999998</v>
      </c>
      <c r="L107" s="35">
        <v>1286.54953789</v>
      </c>
      <c r="M107" s="35">
        <v>16347.266285870001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71392.000186160003</v>
      </c>
      <c r="C108" s="35">
        <f t="shared" ref="C108" si="124">G108+K108</f>
        <v>22400.87398742</v>
      </c>
      <c r="D108" s="35">
        <f t="shared" ref="D108" si="125">H108+L108</f>
        <v>25971.801809100001</v>
      </c>
      <c r="E108" s="35">
        <f t="shared" ref="E108" si="126">I108+M108</f>
        <v>23019.324389639998</v>
      </c>
      <c r="F108" s="35">
        <v>53847.60390211</v>
      </c>
      <c r="G108" s="35">
        <v>21878.683185810001</v>
      </c>
      <c r="H108" s="35">
        <v>24722.988514160003</v>
      </c>
      <c r="I108" s="35">
        <v>7245.9322021399994</v>
      </c>
      <c r="J108" s="35">
        <v>17544.396284049999</v>
      </c>
      <c r="K108" s="35">
        <v>522.19080160999999</v>
      </c>
      <c r="L108" s="35">
        <v>1248.8132949399999</v>
      </c>
      <c r="M108" s="35">
        <v>15773.3921875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72893.308895540002</v>
      </c>
      <c r="C109" s="35">
        <f t="shared" ref="C109" si="127">G109+K109</f>
        <v>24550.319133030003</v>
      </c>
      <c r="D109" s="35">
        <f t="shared" ref="D109" si="128">H109+L109</f>
        <v>26162.591247610002</v>
      </c>
      <c r="E109" s="35">
        <f t="shared" ref="E109" si="129">I109+M109</f>
        <v>22180.3985149</v>
      </c>
      <c r="F109" s="35">
        <v>55371.395378039997</v>
      </c>
      <c r="G109" s="35">
        <v>23444.502626090001</v>
      </c>
      <c r="H109" s="35">
        <v>24905.531120290001</v>
      </c>
      <c r="I109" s="35">
        <v>7021.3616316600001</v>
      </c>
      <c r="J109" s="35">
        <v>17521.913517499997</v>
      </c>
      <c r="K109" s="35">
        <v>1105.8165069400002</v>
      </c>
      <c r="L109" s="35">
        <v>1257.06012732</v>
      </c>
      <c r="M109" s="35">
        <v>15159.03688324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73293.370184860003</v>
      </c>
      <c r="C110" s="35">
        <f t="shared" ref="C110" si="130">G110+K110</f>
        <v>23604.168568380002</v>
      </c>
      <c r="D110" s="35">
        <f t="shared" ref="D110" si="131">H110+L110</f>
        <v>27100.71783826</v>
      </c>
      <c r="E110" s="35">
        <f t="shared" ref="E110" si="132">I110+M110</f>
        <v>22588.483778219997</v>
      </c>
      <c r="F110" s="35">
        <v>56484.224883150004</v>
      </c>
      <c r="G110" s="35">
        <v>23161.239926780003</v>
      </c>
      <c r="H110" s="35">
        <v>25861.87923771</v>
      </c>
      <c r="I110" s="35">
        <v>7461.1057186599992</v>
      </c>
      <c r="J110" s="35">
        <v>16809.145301709999</v>
      </c>
      <c r="K110" s="35">
        <v>442.92864160000005</v>
      </c>
      <c r="L110" s="35">
        <v>1238.8386005499999</v>
      </c>
      <c r="M110" s="35">
        <v>15127.37805956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75012.986659369999</v>
      </c>
      <c r="C111" s="35">
        <f t="shared" ref="C111" si="133">G111+K111</f>
        <v>24957.146852950002</v>
      </c>
      <c r="D111" s="35">
        <f t="shared" ref="D111" si="134">H111+L111</f>
        <v>27571.718633879998</v>
      </c>
      <c r="E111" s="35">
        <f t="shared" ref="E111" si="135">I111+M111</f>
        <v>22484.121172540003</v>
      </c>
      <c r="F111" s="35">
        <v>58324.985576070001</v>
      </c>
      <c r="G111" s="35">
        <v>24506.744375620001</v>
      </c>
      <c r="H111" s="35">
        <v>26327.464269599997</v>
      </c>
      <c r="I111" s="35">
        <v>7490.7769308500001</v>
      </c>
      <c r="J111" s="35">
        <v>16688.001083299998</v>
      </c>
      <c r="K111" s="35">
        <v>450.40247733000001</v>
      </c>
      <c r="L111" s="35">
        <v>1244.2543642800001</v>
      </c>
      <c r="M111" s="35">
        <v>14993.344241690002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90314.57349178</v>
      </c>
      <c r="C112" s="35">
        <f t="shared" ref="C112" si="136">G112+K112</f>
        <v>25996.856072810002</v>
      </c>
      <c r="D112" s="35">
        <f t="shared" ref="D112" si="137">H112+L112</f>
        <v>28666.331706090001</v>
      </c>
      <c r="E112" s="35">
        <f t="shared" ref="E112" si="138">I112+M112</f>
        <v>35651.385712880001</v>
      </c>
      <c r="F112" s="35">
        <v>61164.243292979998</v>
      </c>
      <c r="G112" s="35">
        <v>25492.82775955</v>
      </c>
      <c r="H112" s="35">
        <v>26926.433874009999</v>
      </c>
      <c r="I112" s="35">
        <v>8744.9816594200001</v>
      </c>
      <c r="J112" s="35">
        <v>29150.330198799998</v>
      </c>
      <c r="K112" s="35">
        <v>504.02831326</v>
      </c>
      <c r="L112" s="35">
        <v>1739.8978320799999</v>
      </c>
      <c r="M112" s="35">
        <v>26906.404053459999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90550.299545360002</v>
      </c>
      <c r="C113" s="35">
        <f t="shared" ref="C113" si="139">G113+K113</f>
        <v>26902.984496969999</v>
      </c>
      <c r="D113" s="35">
        <f t="shared" ref="D113" si="140">H113+L113</f>
        <v>29158.02277983</v>
      </c>
      <c r="E113" s="35">
        <f t="shared" ref="E113" si="141">I113+M113</f>
        <v>34489.292268559999</v>
      </c>
      <c r="F113" s="35">
        <v>62878.562725559997</v>
      </c>
      <c r="G113" s="35">
        <v>26464.878054209999</v>
      </c>
      <c r="H113" s="35">
        <v>27539.764391240002</v>
      </c>
      <c r="I113" s="35">
        <v>8873.92028011</v>
      </c>
      <c r="J113" s="35">
        <v>27671.7368198</v>
      </c>
      <c r="K113" s="35">
        <v>438.10644275999999</v>
      </c>
      <c r="L113" s="35">
        <v>1618.2583885900001</v>
      </c>
      <c r="M113" s="35">
        <v>25615.371988449999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92309.036601229993</v>
      </c>
      <c r="C114" s="35">
        <f t="shared" ref="C114" si="142">G114+K114</f>
        <v>27886.153950889999</v>
      </c>
      <c r="D114" s="35">
        <f t="shared" ref="D114" si="143">H114+L114</f>
        <v>30043.02820705</v>
      </c>
      <c r="E114" s="35">
        <f t="shared" ref="E114" si="144">I114+M114</f>
        <v>34379.854443290002</v>
      </c>
      <c r="F114" s="35">
        <v>64808.214945799999</v>
      </c>
      <c r="G114" s="35">
        <v>27446.043356239999</v>
      </c>
      <c r="H114" s="35">
        <v>28426.520993300001</v>
      </c>
      <c r="I114" s="35">
        <v>8935.6505962600004</v>
      </c>
      <c r="J114" s="35">
        <v>27500.821655430002</v>
      </c>
      <c r="K114" s="35">
        <v>440.11059465</v>
      </c>
      <c r="L114" s="35">
        <v>1616.5072137499999</v>
      </c>
      <c r="M114" s="35">
        <v>25444.203847029999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91369.962474760003</v>
      </c>
      <c r="C115" s="35">
        <f t="shared" ref="C115" si="145">G115+K115</f>
        <v>28729.49392791</v>
      </c>
      <c r="D115" s="35">
        <f t="shared" ref="D115" si="146">H115+L115</f>
        <v>30786.761973860001</v>
      </c>
      <c r="E115" s="35">
        <f t="shared" ref="E115" si="147">I115+M115</f>
        <v>31853.706572989999</v>
      </c>
      <c r="F115" s="35">
        <v>66560.640498089997</v>
      </c>
      <c r="G115" s="35">
        <v>28308.23311212</v>
      </c>
      <c r="H115" s="35">
        <v>29266.21384701</v>
      </c>
      <c r="I115" s="35">
        <v>8986.1935389600003</v>
      </c>
      <c r="J115" s="35">
        <v>24809.321976669999</v>
      </c>
      <c r="K115" s="35">
        <v>421.26081578999998</v>
      </c>
      <c r="L115" s="35">
        <v>1520.54812685</v>
      </c>
      <c r="M115" s="35">
        <v>22867.513034029998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93808.857914759996</v>
      </c>
      <c r="C116" s="35">
        <f t="shared" ref="C116" si="148">G116+K116</f>
        <v>29203.063348880001</v>
      </c>
      <c r="D116" s="35">
        <f t="shared" ref="D116" si="149">H116+L116</f>
        <v>31551.153998460002</v>
      </c>
      <c r="E116" s="35">
        <f t="shared" ref="E116" si="150">I116+M116</f>
        <v>33054.64056742</v>
      </c>
      <c r="F116" s="35">
        <v>68359.605537259995</v>
      </c>
      <c r="G116" s="35">
        <v>28790.337837030002</v>
      </c>
      <c r="H116" s="35">
        <v>29986.827265920001</v>
      </c>
      <c r="I116" s="35">
        <v>9582.4404343099995</v>
      </c>
      <c r="J116" s="35">
        <v>25449.252377500001</v>
      </c>
      <c r="K116" s="35">
        <v>412.72551184999998</v>
      </c>
      <c r="L116" s="35">
        <v>1564.32673254</v>
      </c>
      <c r="M116" s="35">
        <v>23472.20013311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94261.024365849997</v>
      </c>
      <c r="C117" s="35">
        <f t="shared" ref="C117" si="151">G117+K117</f>
        <v>30390.096496300001</v>
      </c>
      <c r="D117" s="35">
        <f t="shared" ref="D117" si="152">H117+L117</f>
        <v>31944.428800059999</v>
      </c>
      <c r="E117" s="35">
        <f t="shared" ref="E117" si="153">I117+M117</f>
        <v>31926.499069490001</v>
      </c>
      <c r="F117" s="35">
        <v>70175.974757110002</v>
      </c>
      <c r="G117" s="35">
        <v>30088.613048840001</v>
      </c>
      <c r="H117" s="35">
        <v>30464.66809055</v>
      </c>
      <c r="I117" s="35">
        <v>9622.6936177200005</v>
      </c>
      <c r="J117" s="35">
        <v>24085.049608739999</v>
      </c>
      <c r="K117" s="35">
        <v>301.48344745999998</v>
      </c>
      <c r="L117" s="35">
        <v>1479.76070951</v>
      </c>
      <c r="M117" s="35">
        <v>22303.80545177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89277.845228859995</v>
      </c>
      <c r="C118" s="35">
        <f t="shared" ref="C118" si="154">G118+K118</f>
        <v>31461.648855530002</v>
      </c>
      <c r="D118" s="35">
        <f t="shared" ref="D118" si="155">H118+L118</f>
        <v>32064.791156540003</v>
      </c>
      <c r="E118" s="35">
        <f t="shared" ref="E118" si="156">I118+M118</f>
        <v>25751.405216790001</v>
      </c>
      <c r="F118" s="35">
        <v>71062.511416890004</v>
      </c>
      <c r="G118" s="35">
        <v>31192.85006511</v>
      </c>
      <c r="H118" s="35">
        <v>30702.417096280002</v>
      </c>
      <c r="I118" s="35">
        <v>9167.2442554999998</v>
      </c>
      <c r="J118" s="35">
        <v>18215.333811969998</v>
      </c>
      <c r="K118" s="35">
        <v>268.79879041999999</v>
      </c>
      <c r="L118" s="35">
        <v>1362.3740602600001</v>
      </c>
      <c r="M118" s="35">
        <v>16584.160961289999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91462.948819090001</v>
      </c>
      <c r="C119" s="35">
        <f t="shared" ref="C119" si="157">G119+K119</f>
        <v>32689.963350460002</v>
      </c>
      <c r="D119" s="35">
        <f t="shared" ref="D119" si="158">H119+L119</f>
        <v>32328.200338889998</v>
      </c>
      <c r="E119" s="35">
        <f t="shared" ref="E119" si="159">I119+M119</f>
        <v>26444.785129739998</v>
      </c>
      <c r="F119" s="35">
        <v>72393.044748019995</v>
      </c>
      <c r="G119" s="35">
        <v>32429.969515640001</v>
      </c>
      <c r="H119" s="35">
        <v>30899.960902539999</v>
      </c>
      <c r="I119" s="35">
        <v>9063.1143298400002</v>
      </c>
      <c r="J119" s="35">
        <v>19069.904071069999</v>
      </c>
      <c r="K119" s="35">
        <v>259.99383482000002</v>
      </c>
      <c r="L119" s="35">
        <v>1428.23943635</v>
      </c>
      <c r="M119" s="35">
        <v>17381.670799899999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91418.985887679999</v>
      </c>
      <c r="C120" s="35">
        <f t="shared" ref="C120" si="160">G120+K120</f>
        <v>33067.538826960001</v>
      </c>
      <c r="D120" s="35">
        <f t="shared" ref="D120" si="161">H120+L120</f>
        <v>32236.793714970001</v>
      </c>
      <c r="E120" s="35">
        <f t="shared" ref="E120" si="162">I120+M120</f>
        <v>26114.653345750001</v>
      </c>
      <c r="F120" s="35">
        <v>72710.162699409993</v>
      </c>
      <c r="G120" s="35">
        <v>32808.930976529999</v>
      </c>
      <c r="H120" s="35">
        <v>30834.461168239999</v>
      </c>
      <c r="I120" s="35">
        <v>9066.7705546399993</v>
      </c>
      <c r="J120" s="35">
        <v>18708.823188269998</v>
      </c>
      <c r="K120" s="35">
        <v>258.60785042999998</v>
      </c>
      <c r="L120" s="35">
        <v>1402.3325467300001</v>
      </c>
      <c r="M120" s="35">
        <v>17047.882791110002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94759.863341930002</v>
      </c>
      <c r="C121" s="35">
        <f t="shared" ref="C121" si="163">G121+K121</f>
        <v>34223.029828769999</v>
      </c>
      <c r="D121" s="35">
        <f t="shared" ref="D121" si="164">H121+L121</f>
        <v>32110.92171459</v>
      </c>
      <c r="E121" s="35">
        <f t="shared" ref="E121" si="165">I121+M121</f>
        <v>28425.91179857</v>
      </c>
      <c r="F121" s="35">
        <v>73448.987011990001</v>
      </c>
      <c r="G121" s="35">
        <v>33934.494631419999</v>
      </c>
      <c r="H121" s="35">
        <v>30541.609098640001</v>
      </c>
      <c r="I121" s="35">
        <v>8972.8832819300005</v>
      </c>
      <c r="J121" s="35">
        <v>21310.876329940002</v>
      </c>
      <c r="K121" s="35">
        <v>288.53519734999998</v>
      </c>
      <c r="L121" s="35">
        <v>1569.31261595</v>
      </c>
      <c r="M121" s="35">
        <v>19453.028516639999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91447.713470460003</v>
      </c>
      <c r="C122" s="35">
        <f t="shared" ref="C122" si="166">G122+K122</f>
        <v>32894.224248630002</v>
      </c>
      <c r="D122" s="35">
        <f t="shared" ref="D122" si="167">H122+L122</f>
        <v>30786.015358550001</v>
      </c>
      <c r="E122" s="35">
        <f t="shared" ref="E122" si="168">I122+M122</f>
        <v>27767.47386328</v>
      </c>
      <c r="F122" s="35">
        <v>71103.537075660002</v>
      </c>
      <c r="G122" s="35">
        <v>32615.372480440001</v>
      </c>
      <c r="H122" s="35">
        <v>29284.15382109</v>
      </c>
      <c r="I122" s="35">
        <v>9204.0107741299998</v>
      </c>
      <c r="J122" s="35">
        <v>20344.176394800001</v>
      </c>
      <c r="K122" s="35">
        <v>278.85176818999997</v>
      </c>
      <c r="L122" s="35">
        <v>1501.8615374599999</v>
      </c>
      <c r="M122" s="35">
        <v>18563.463089149998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91398.032384520004</v>
      </c>
      <c r="C123" s="35">
        <f t="shared" ref="C123" si="169">G123+K123</f>
        <v>33571.320628720001</v>
      </c>
      <c r="D123" s="35">
        <f t="shared" ref="D123" si="170">H123+L123</f>
        <v>30277.13613304</v>
      </c>
      <c r="E123" s="35">
        <f t="shared" ref="E123" si="171">I123+M123</f>
        <v>27549.57562276</v>
      </c>
      <c r="F123" s="35">
        <v>71121.430564530005</v>
      </c>
      <c r="G123" s="35">
        <v>33296.968350859999</v>
      </c>
      <c r="H123" s="35">
        <v>28795.968438060001</v>
      </c>
      <c r="I123" s="35">
        <v>9028.4937756100007</v>
      </c>
      <c r="J123" s="35">
        <v>20276.601819989999</v>
      </c>
      <c r="K123" s="35">
        <v>274.35227786000002</v>
      </c>
      <c r="L123" s="35">
        <v>1481.1676949800001</v>
      </c>
      <c r="M123" s="35">
        <v>18521.081847149999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92017.614504540004</v>
      </c>
      <c r="C124" s="35">
        <f t="shared" ref="C124" si="172">G124+K124</f>
        <v>34845.889012889995</v>
      </c>
      <c r="D124" s="35">
        <f t="shared" ref="D124" si="173">H124+L124</f>
        <v>29942.357786599998</v>
      </c>
      <c r="E124" s="35">
        <f t="shared" ref="E124" si="174">I124+M124</f>
        <v>27229.367705050001</v>
      </c>
      <c r="F124" s="35">
        <v>72209.31789952</v>
      </c>
      <c r="G124" s="35">
        <v>34574.792681519997</v>
      </c>
      <c r="H124" s="35">
        <v>28470.478094959999</v>
      </c>
      <c r="I124" s="35">
        <v>9164.0471230399999</v>
      </c>
      <c r="J124" s="35">
        <v>19808.296605020001</v>
      </c>
      <c r="K124" s="35">
        <v>271.09633136999997</v>
      </c>
      <c r="L124" s="35">
        <v>1471.8796916399999</v>
      </c>
      <c r="M124" s="35">
        <v>18065.320582010001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93785.077217350001</v>
      </c>
      <c r="C125" s="35">
        <f t="shared" ref="C125" si="175">G125+K125</f>
        <v>35717.49221923</v>
      </c>
      <c r="D125" s="35">
        <f t="shared" ref="D125" si="176">H125+L125</f>
        <v>30373.727188969999</v>
      </c>
      <c r="E125" s="35">
        <f t="shared" ref="E125" si="177">I125+M125</f>
        <v>27693.857809150002</v>
      </c>
      <c r="F125" s="35">
        <v>73637.082250809995</v>
      </c>
      <c r="G125" s="35">
        <v>35438.764757370001</v>
      </c>
      <c r="H125" s="35">
        <v>28853.56093811</v>
      </c>
      <c r="I125" s="35">
        <v>9344.7565553299992</v>
      </c>
      <c r="J125" s="35">
        <v>20147.994966540002</v>
      </c>
      <c r="K125" s="35">
        <v>278.72746186000001</v>
      </c>
      <c r="L125" s="35">
        <v>1520.16625086</v>
      </c>
      <c r="M125" s="35">
        <v>18349.101253820001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95033.745668839998</v>
      </c>
      <c r="C126" s="35">
        <f t="shared" ref="C126" si="178">G126+K126</f>
        <v>36970.839685120001</v>
      </c>
      <c r="D126" s="35">
        <f t="shared" ref="D126" si="179">H126+L126</f>
        <v>30390.311049669999</v>
      </c>
      <c r="E126" s="35">
        <f t="shared" ref="E126" si="180">I126+M126</f>
        <v>27672.594934050001</v>
      </c>
      <c r="F126" s="35">
        <v>75082.280841979999</v>
      </c>
      <c r="G126" s="35">
        <v>36699.631775610003</v>
      </c>
      <c r="H126" s="35">
        <v>28875.105676079998</v>
      </c>
      <c r="I126" s="35">
        <v>9507.5433902900004</v>
      </c>
      <c r="J126" s="35">
        <v>19951.464826859999</v>
      </c>
      <c r="K126" s="35">
        <v>271.20790950999998</v>
      </c>
      <c r="L126" s="35">
        <v>1515.2053735899999</v>
      </c>
      <c r="M126" s="35">
        <v>18165.051543760001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95182.091208080004</v>
      </c>
      <c r="C127" s="35">
        <f t="shared" ref="C127" si="181">G127+K127</f>
        <v>37452.55931302</v>
      </c>
      <c r="D127" s="35">
        <f t="shared" ref="D127" si="182">H127+L127</f>
        <v>30212.187174049999</v>
      </c>
      <c r="E127" s="35">
        <f t="shared" ref="E127" si="183">I127+M127</f>
        <v>27517.344721009998</v>
      </c>
      <c r="F127" s="35">
        <v>75348.007034499999</v>
      </c>
      <c r="G127" s="35">
        <v>37181.08299843</v>
      </c>
      <c r="H127" s="35">
        <v>28838.3069368</v>
      </c>
      <c r="I127" s="35">
        <v>9328.6170992700008</v>
      </c>
      <c r="J127" s="35">
        <v>19834.084173579999</v>
      </c>
      <c r="K127" s="35">
        <v>271.47631459000002</v>
      </c>
      <c r="L127" s="35">
        <v>1373.8802372499999</v>
      </c>
      <c r="M127" s="35">
        <v>18188.727621739999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93719.944103119997</v>
      </c>
      <c r="C128" s="35">
        <f t="shared" ref="C128" si="184">G128+K128</f>
        <v>37857.34766046</v>
      </c>
      <c r="D128" s="35">
        <f t="shared" ref="D128" si="185">H128+L128</f>
        <v>29818.85993608</v>
      </c>
      <c r="E128" s="35">
        <f t="shared" ref="E128" si="186">I128+M128</f>
        <v>26043.73650658</v>
      </c>
      <c r="F128" s="35">
        <v>75634.655836849997</v>
      </c>
      <c r="G128" s="35">
        <v>37619.837192049999</v>
      </c>
      <c r="H128" s="35">
        <v>28613.605898900001</v>
      </c>
      <c r="I128" s="35">
        <v>9401.2127459000003</v>
      </c>
      <c r="J128" s="35">
        <v>18085.288266269999</v>
      </c>
      <c r="K128" s="35">
        <v>237.51046840999999</v>
      </c>
      <c r="L128" s="35">
        <v>1205.2540371800001</v>
      </c>
      <c r="M128" s="35">
        <v>16642.52376068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95273.437443899995</v>
      </c>
      <c r="C129" s="35">
        <f t="shared" ref="C129" si="187">G129+K129</f>
        <v>38924.907994330002</v>
      </c>
      <c r="D129" s="35">
        <f t="shared" ref="D129" si="188">H129+L129</f>
        <v>30290.983774639997</v>
      </c>
      <c r="E129" s="35">
        <f t="shared" ref="E129" si="189">I129+M129</f>
        <v>26057.545674929999</v>
      </c>
      <c r="F129" s="35">
        <v>77354.197770250001</v>
      </c>
      <c r="G129" s="35">
        <v>38708.46876191</v>
      </c>
      <c r="H129" s="35">
        <v>29091.809073609998</v>
      </c>
      <c r="I129" s="35">
        <v>9553.91993473</v>
      </c>
      <c r="J129" s="35">
        <v>17919.239673650001</v>
      </c>
      <c r="K129" s="35">
        <v>216.43923242</v>
      </c>
      <c r="L129" s="35">
        <v>1199.1747010300001</v>
      </c>
      <c r="M129" s="35">
        <v>16503.625740200001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94792.475700320007</v>
      </c>
      <c r="C130" s="35">
        <f t="shared" ref="C130" si="190">G130+K130</f>
        <v>38834.823986039999</v>
      </c>
      <c r="D130" s="35">
        <f t="shared" ref="D130" si="191">H130+L130</f>
        <v>30763.54796484</v>
      </c>
      <c r="E130" s="35">
        <f t="shared" ref="E130" si="192">I130+M130</f>
        <v>25194.103749440001</v>
      </c>
      <c r="F130" s="35">
        <v>77945.990041290002</v>
      </c>
      <c r="G130" s="35">
        <v>38629.602562979999</v>
      </c>
      <c r="H130" s="35">
        <v>29634.193071919999</v>
      </c>
      <c r="I130" s="35">
        <v>9682.1944063899991</v>
      </c>
      <c r="J130" s="35">
        <v>16846.485659030001</v>
      </c>
      <c r="K130" s="35">
        <v>205.22142306000001</v>
      </c>
      <c r="L130" s="35">
        <v>1129.3548929200001</v>
      </c>
      <c r="M130" s="35">
        <v>15511.90934305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95664.08935332</v>
      </c>
      <c r="C131" s="35">
        <f t="shared" ref="C131" si="193">G131+K131</f>
        <v>39751.566879990001</v>
      </c>
      <c r="D131" s="35">
        <f t="shared" ref="D131" si="194">H131+L131</f>
        <v>30640.928336450001</v>
      </c>
      <c r="E131" s="35">
        <f t="shared" ref="E131" si="195">I131+M131</f>
        <v>25271.594136879998</v>
      </c>
      <c r="F131" s="35">
        <v>78929.417828899997</v>
      </c>
      <c r="G131" s="35">
        <v>39592.946906240002</v>
      </c>
      <c r="H131" s="35">
        <v>29510.482933359999</v>
      </c>
      <c r="I131" s="35">
        <v>9825.9879892999998</v>
      </c>
      <c r="J131" s="35">
        <v>16734.671524419999</v>
      </c>
      <c r="K131" s="35">
        <v>158.61997375000001</v>
      </c>
      <c r="L131" s="35">
        <v>1130.4454030899999</v>
      </c>
      <c r="M131" s="35">
        <v>15445.60614758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96987.609481099993</v>
      </c>
      <c r="C132" s="35">
        <f t="shared" ref="C132" si="196">G132+K132</f>
        <v>41005.803456640002</v>
      </c>
      <c r="D132" s="35">
        <f t="shared" ref="D132" si="197">H132+L132</f>
        <v>31010.205147910001</v>
      </c>
      <c r="E132" s="35">
        <f t="shared" ref="E132" si="198">I132+M132</f>
        <v>24971.600876550001</v>
      </c>
      <c r="F132" s="35">
        <v>80704.799057359996</v>
      </c>
      <c r="G132" s="35">
        <v>40854.562387040001</v>
      </c>
      <c r="H132" s="35">
        <v>29895.938649</v>
      </c>
      <c r="I132" s="35">
        <v>9954.2980213200008</v>
      </c>
      <c r="J132" s="35">
        <v>16282.81042374</v>
      </c>
      <c r="K132" s="35">
        <v>151.2410696</v>
      </c>
      <c r="L132" s="35">
        <v>1114.2664989100001</v>
      </c>
      <c r="M132" s="35">
        <v>15017.30285523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99220.621863049993</v>
      </c>
      <c r="C133" s="35">
        <f t="shared" ref="C133" si="199">G133+K133</f>
        <v>42984.801235539999</v>
      </c>
      <c r="D133" s="35">
        <f t="shared" ref="D133" si="200">H133+L133</f>
        <v>31360.968400870002</v>
      </c>
      <c r="E133" s="35">
        <f t="shared" ref="E133" si="201">I133+M133</f>
        <v>24874.85222664</v>
      </c>
      <c r="F133" s="35">
        <v>83257.994749410005</v>
      </c>
      <c r="G133" s="35">
        <v>42835.407664639999</v>
      </c>
      <c r="H133" s="35">
        <v>30249.489088030001</v>
      </c>
      <c r="I133" s="35">
        <v>10173.09799674</v>
      </c>
      <c r="J133" s="35">
        <v>15962.627113639999</v>
      </c>
      <c r="K133" s="35">
        <v>149.39357089999999</v>
      </c>
      <c r="L133" s="35">
        <v>1111.4793128399999</v>
      </c>
      <c r="M133" s="35">
        <v>14701.7542299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100492.53295129001</v>
      </c>
      <c r="C134" s="35">
        <f t="shared" ref="C134" si="202">G134+K134</f>
        <v>43523.555179979994</v>
      </c>
      <c r="D134" s="35">
        <f t="shared" ref="D134" si="203">H134+L134</f>
        <v>31764.261287190002</v>
      </c>
      <c r="E134" s="35">
        <f t="shared" ref="E134" si="204">I134+M134</f>
        <v>25204.716484119999</v>
      </c>
      <c r="F134" s="35">
        <v>84684.656528840002</v>
      </c>
      <c r="G134" s="35">
        <v>43396.967414699997</v>
      </c>
      <c r="H134" s="35">
        <v>30654.21941107</v>
      </c>
      <c r="I134" s="35">
        <v>10633.469703070001</v>
      </c>
      <c r="J134" s="35">
        <v>15807.876422449999</v>
      </c>
      <c r="K134" s="35">
        <v>126.58776528</v>
      </c>
      <c r="L134" s="35">
        <v>1110.0418761200001</v>
      </c>
      <c r="M134" s="35">
        <v>14571.24678105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103550.90599203001</v>
      </c>
      <c r="C135" s="35">
        <f t="shared" ref="C135" si="205">G135+K135</f>
        <v>46080.342788489994</v>
      </c>
      <c r="D135" s="35">
        <f t="shared" ref="D135" si="206">H135+L135</f>
        <v>32251.823821820002</v>
      </c>
      <c r="E135" s="35">
        <f t="shared" ref="E135" si="207">I135+M135</f>
        <v>25218.739381719999</v>
      </c>
      <c r="F135" s="35">
        <v>88143.016927959994</v>
      </c>
      <c r="G135" s="35">
        <v>45960.149635299997</v>
      </c>
      <c r="H135" s="35">
        <v>31147.598985740002</v>
      </c>
      <c r="I135" s="35">
        <v>11035.268306919999</v>
      </c>
      <c r="J135" s="35">
        <v>15407.889064069999</v>
      </c>
      <c r="K135" s="35">
        <v>120.19315319</v>
      </c>
      <c r="L135" s="35">
        <v>1104.2248360799999</v>
      </c>
      <c r="M135" s="35">
        <v>14183.4710748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106222.68570425001</v>
      </c>
      <c r="C136" s="35">
        <f t="shared" ref="C136" si="208">G136+K136</f>
        <v>47970.324165500002</v>
      </c>
      <c r="D136" s="35">
        <f t="shared" ref="D136" si="209">H136+L136</f>
        <v>32974.0812802</v>
      </c>
      <c r="E136" s="35">
        <f t="shared" ref="E136" si="210">I136+M136</f>
        <v>25278.280258549999</v>
      </c>
      <c r="F136" s="35">
        <v>91322.461514530005</v>
      </c>
      <c r="G136" s="35">
        <v>47851.6654891</v>
      </c>
      <c r="H136" s="35">
        <v>31885.91687556</v>
      </c>
      <c r="I136" s="35">
        <v>11584.879149869999</v>
      </c>
      <c r="J136" s="35">
        <v>14900.22418972</v>
      </c>
      <c r="K136" s="35">
        <v>118.6586764</v>
      </c>
      <c r="L136" s="35">
        <v>1088.1644046399999</v>
      </c>
      <c r="M136" s="35">
        <v>13693.40110868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108361.23648008</v>
      </c>
      <c r="C137" s="35">
        <f t="shared" ref="C137" si="211">G137+K137</f>
        <v>49510.874830580004</v>
      </c>
      <c r="D137" s="35">
        <f t="shared" ref="D137" si="212">H137+L137</f>
        <v>33597.107478689999</v>
      </c>
      <c r="E137" s="35">
        <f t="shared" ref="E137" si="213">I137+M137</f>
        <v>25253.25417081</v>
      </c>
      <c r="F137" s="35">
        <v>94022.878013320005</v>
      </c>
      <c r="G137" s="35">
        <v>49398.631304920003</v>
      </c>
      <c r="H137" s="35">
        <v>32523.486181069999</v>
      </c>
      <c r="I137" s="35">
        <v>12100.76052733</v>
      </c>
      <c r="J137" s="35">
        <v>14338.358466760001</v>
      </c>
      <c r="K137" s="35">
        <v>112.24352566</v>
      </c>
      <c r="L137" s="35">
        <v>1073.62129762</v>
      </c>
      <c r="M137" s="35">
        <v>13152.49364348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110429.24634459001</v>
      </c>
      <c r="C138" s="35">
        <f t="shared" ref="C138" si="214">G138+K138</f>
        <v>52006.054378279994</v>
      </c>
      <c r="D138" s="35">
        <f t="shared" ref="D138" si="215">H138+L138</f>
        <v>34507.386512149998</v>
      </c>
      <c r="E138" s="35">
        <f t="shared" ref="E138" si="216">I138+M138</f>
        <v>23915.805454159999</v>
      </c>
      <c r="F138" s="35">
        <v>97951.365017899996</v>
      </c>
      <c r="G138" s="35">
        <v>51906.357232019996</v>
      </c>
      <c r="H138" s="35">
        <v>33472.55031934</v>
      </c>
      <c r="I138" s="35">
        <v>12572.45746654</v>
      </c>
      <c r="J138" s="35">
        <v>12477.88132669</v>
      </c>
      <c r="K138" s="35">
        <v>99.697146259999997</v>
      </c>
      <c r="L138" s="35">
        <v>1034.8361928100001</v>
      </c>
      <c r="M138" s="35">
        <v>11343.34798762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112874.66328091999</v>
      </c>
      <c r="C139" s="35">
        <f t="shared" ref="C139" si="217">G139+K139</f>
        <v>52738.122884819997</v>
      </c>
      <c r="D139" s="35">
        <f t="shared" ref="D139" si="218">H139+L139</f>
        <v>36136.078336040002</v>
      </c>
      <c r="E139" s="35">
        <f t="shared" ref="E139" si="219">I139+M139</f>
        <v>24000.462060059999</v>
      </c>
      <c r="F139" s="35">
        <v>100827.94548201001</v>
      </c>
      <c r="G139" s="35">
        <v>52670.37018174</v>
      </c>
      <c r="H139" s="35">
        <v>35126.017634709999</v>
      </c>
      <c r="I139" s="35">
        <v>13031.55766556</v>
      </c>
      <c r="J139" s="35">
        <v>12046.71779891</v>
      </c>
      <c r="K139" s="35">
        <v>67.752703080000003</v>
      </c>
      <c r="L139" s="35">
        <v>1010.06070133</v>
      </c>
      <c r="M139" s="35">
        <v>10968.904394499999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114829.69328779</v>
      </c>
      <c r="C140" s="35">
        <f t="shared" ref="C140" si="220">G140+K140</f>
        <v>53842.85185608</v>
      </c>
      <c r="D140" s="35">
        <f t="shared" ref="D140" si="221">H140+L140</f>
        <v>37180.754630399999</v>
      </c>
      <c r="E140" s="35">
        <f t="shared" ref="E140" si="222">I140+M140</f>
        <v>23806.086801309997</v>
      </c>
      <c r="F140" s="35">
        <v>103530.98832732</v>
      </c>
      <c r="G140" s="35">
        <v>53775.62364559</v>
      </c>
      <c r="H140" s="35">
        <v>36206.626671749997</v>
      </c>
      <c r="I140" s="35">
        <v>13548.738009979999</v>
      </c>
      <c r="J140" s="35">
        <v>11298.704960470001</v>
      </c>
      <c r="K140" s="35">
        <v>67.228210489999995</v>
      </c>
      <c r="L140" s="35">
        <v>974.12795864999998</v>
      </c>
      <c r="M140" s="35">
        <v>10257.34879133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119638.03666008</v>
      </c>
      <c r="C141" s="35">
        <f t="shared" ref="C141" si="223">G141+K141</f>
        <v>56290.587612610005</v>
      </c>
      <c r="D141" s="35">
        <f t="shared" ref="D141" si="224">H141+L141</f>
        <v>39346.203025149996</v>
      </c>
      <c r="E141" s="35">
        <f t="shared" ref="E141" si="225">I141+M141</f>
        <v>24001.246022320003</v>
      </c>
      <c r="F141" s="35">
        <v>108367.57301072001</v>
      </c>
      <c r="G141" s="35">
        <v>56240.936967950001</v>
      </c>
      <c r="H141" s="35">
        <v>38344.658152579999</v>
      </c>
      <c r="I141" s="35">
        <v>13781.977890190001</v>
      </c>
      <c r="J141" s="35">
        <v>11270.463649359999</v>
      </c>
      <c r="K141" s="35">
        <v>49.650644659999998</v>
      </c>
      <c r="L141" s="35">
        <v>1001.5448725700001</v>
      </c>
      <c r="M141" s="35">
        <v>10219.268132130001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122247.45773679001</v>
      </c>
      <c r="C142" s="35">
        <f t="shared" ref="C142" si="226">G142+K142</f>
        <v>57148.762740960003</v>
      </c>
      <c r="D142" s="35">
        <f t="shared" ref="D142" si="227">H142+L142</f>
        <v>40846.281119549996</v>
      </c>
      <c r="E142" s="35">
        <f t="shared" ref="E142" si="228">I142+M142</f>
        <v>24252.413876279999</v>
      </c>
      <c r="F142" s="35">
        <v>111138.47682326</v>
      </c>
      <c r="G142" s="35">
        <v>57100.584138509999</v>
      </c>
      <c r="H142" s="35">
        <v>39844.216672089999</v>
      </c>
      <c r="I142" s="35">
        <v>14193.67601266</v>
      </c>
      <c r="J142" s="35">
        <v>11108.98091353</v>
      </c>
      <c r="K142" s="35">
        <v>48.17860245</v>
      </c>
      <c r="L142" s="35">
        <v>1002.06444746</v>
      </c>
      <c r="M142" s="35">
        <v>10058.737863619999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126555.11821917001</v>
      </c>
      <c r="C143" s="35">
        <f t="shared" ref="C143" si="229">G143+K143</f>
        <v>60192.76497561</v>
      </c>
      <c r="D143" s="35">
        <f t="shared" ref="D143" si="230">H143+L143</f>
        <v>41415.541714600004</v>
      </c>
      <c r="E143" s="35">
        <f t="shared" ref="E143" si="231">I143+M143</f>
        <v>24946.811528960003</v>
      </c>
      <c r="F143" s="35">
        <v>114926.97793326</v>
      </c>
      <c r="G143" s="35">
        <v>60140.873735410001</v>
      </c>
      <c r="H143" s="35">
        <v>40364.068906100001</v>
      </c>
      <c r="I143" s="35">
        <v>14422.03529175</v>
      </c>
      <c r="J143" s="35">
        <v>11628.14028591</v>
      </c>
      <c r="K143" s="35">
        <v>51.891240199999999</v>
      </c>
      <c r="L143" s="35">
        <v>1051.4728084999999</v>
      </c>
      <c r="M143" s="35">
        <v>10524.776237210001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128152.02742606</v>
      </c>
      <c r="C144" s="35">
        <f t="shared" ref="C144" si="232">G144+K144</f>
        <v>62457.88268232</v>
      </c>
      <c r="D144" s="35">
        <f t="shared" ref="D144" si="233">H144+L144</f>
        <v>41362.765531010002</v>
      </c>
      <c r="E144" s="35">
        <f t="shared" ref="E144" si="234">I144+M144</f>
        <v>24331.37921273</v>
      </c>
      <c r="F144" s="35">
        <v>117829.27291989001</v>
      </c>
      <c r="G144" s="35">
        <v>62403.841247969998</v>
      </c>
      <c r="H144" s="35">
        <v>40753.318132109998</v>
      </c>
      <c r="I144" s="35">
        <v>14672.11353981</v>
      </c>
      <c r="J144" s="35">
        <v>10322.75450617</v>
      </c>
      <c r="K144" s="35">
        <v>54.041434350000003</v>
      </c>
      <c r="L144" s="35">
        <v>609.44739890000005</v>
      </c>
      <c r="M144" s="35">
        <v>9659.2656729200007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123999.13250909001</v>
      </c>
      <c r="C145" s="35">
        <f t="shared" ref="C145" si="235">G145+K145</f>
        <v>58718.504770719999</v>
      </c>
      <c r="D145" s="35">
        <f t="shared" ref="D145" si="236">H145+L145</f>
        <v>37724.189463950002</v>
      </c>
      <c r="E145" s="35">
        <f t="shared" ref="E145" si="237">I145+M145</f>
        <v>27556.438274420001</v>
      </c>
      <c r="F145" s="35">
        <v>113675.24687698</v>
      </c>
      <c r="G145" s="35">
        <v>58664.980670819998</v>
      </c>
      <c r="H145" s="35">
        <v>37113.161398240001</v>
      </c>
      <c r="I145" s="35">
        <v>17897.104807920001</v>
      </c>
      <c r="J145" s="35">
        <v>10323.885632109999</v>
      </c>
      <c r="K145" s="35">
        <v>53.524099900000003</v>
      </c>
      <c r="L145" s="35">
        <v>611.02806570999996</v>
      </c>
      <c r="M145" s="35">
        <v>9659.3334665000002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120943.17724613</v>
      </c>
      <c r="C146" s="35">
        <f t="shared" ref="C146" si="238">G146+K146</f>
        <v>56957.012647099997</v>
      </c>
      <c r="D146" s="35">
        <f t="shared" ref="D146" si="239">H146+L146</f>
        <v>35702.17923432</v>
      </c>
      <c r="E146" s="35">
        <f t="shared" ref="E146" si="240">I146+M146</f>
        <v>28283.985364710003</v>
      </c>
      <c r="F146" s="35">
        <v>110654.43266618</v>
      </c>
      <c r="G146" s="35">
        <v>56906.07676828</v>
      </c>
      <c r="H146" s="35">
        <v>35091.299569199997</v>
      </c>
      <c r="I146" s="35">
        <v>18657.0563287</v>
      </c>
      <c r="J146" s="35">
        <v>10288.74457995</v>
      </c>
      <c r="K146" s="35">
        <v>50.935878819999999</v>
      </c>
      <c r="L146" s="35">
        <v>610.87966512000003</v>
      </c>
      <c r="M146" s="35">
        <v>9626.9290360100003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118759.46967242</v>
      </c>
      <c r="C147" s="35">
        <f t="shared" ref="C147" si="241">G147+K147</f>
        <v>56153.224978819999</v>
      </c>
      <c r="D147" s="35">
        <f t="shared" ref="D147" si="242">H147+L147</f>
        <v>34455.81432759</v>
      </c>
      <c r="E147" s="35">
        <f t="shared" ref="E147" si="243">I147+M147</f>
        <v>28150.430366010001</v>
      </c>
      <c r="F147" s="35">
        <v>108426.72867107</v>
      </c>
      <c r="G147" s="35">
        <v>56102.029899629997</v>
      </c>
      <c r="H147" s="35">
        <v>33841.992143659998</v>
      </c>
      <c r="I147" s="35">
        <v>18482.70662778</v>
      </c>
      <c r="J147" s="35">
        <v>10332.741001349999</v>
      </c>
      <c r="K147" s="35">
        <v>51.195079190000001</v>
      </c>
      <c r="L147" s="35">
        <v>613.82218393000005</v>
      </c>
      <c r="M147" s="35">
        <v>9667.7237382300009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114605.13121386</v>
      </c>
      <c r="C148" s="35">
        <f t="shared" ref="C148" si="244">G148+K148</f>
        <v>54445.036595239995</v>
      </c>
      <c r="D148" s="35">
        <f t="shared" ref="D148" si="245">H148+L148</f>
        <v>32911.271451929999</v>
      </c>
      <c r="E148" s="35">
        <f t="shared" ref="E148" si="246">I148+M148</f>
        <v>27248.823166689999</v>
      </c>
      <c r="F148" s="35">
        <v>105134.16163951</v>
      </c>
      <c r="G148" s="35">
        <v>54399.898000909998</v>
      </c>
      <c r="H148" s="35">
        <v>32411.416893779999</v>
      </c>
      <c r="I148" s="35">
        <v>18322.846744819999</v>
      </c>
      <c r="J148" s="35">
        <v>9470.9695743499997</v>
      </c>
      <c r="K148" s="35">
        <v>45.138594329999997</v>
      </c>
      <c r="L148" s="35">
        <v>499.85455815</v>
      </c>
      <c r="M148" s="35">
        <v>8925.9764218700002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115519.47031706</v>
      </c>
      <c r="C149" s="35">
        <f t="shared" ref="C149" si="247">G149+K149</f>
        <v>54714.042350850003</v>
      </c>
      <c r="D149" s="35">
        <f t="shared" ref="D149" si="248">H149+L149</f>
        <v>31761.168703900003</v>
      </c>
      <c r="E149" s="35">
        <f t="shared" ref="E149" si="249">I149+M149</f>
        <v>29044.259262309999</v>
      </c>
      <c r="F149" s="35">
        <v>103694.38728924999</v>
      </c>
      <c r="G149" s="35">
        <v>54657.657383910002</v>
      </c>
      <c r="H149" s="35">
        <v>31136.431011320001</v>
      </c>
      <c r="I149" s="35">
        <v>17900.298894020001</v>
      </c>
      <c r="J149" s="35">
        <v>11825.08302781</v>
      </c>
      <c r="K149" s="35">
        <v>56.384966939999998</v>
      </c>
      <c r="L149" s="35">
        <v>624.73769258000004</v>
      </c>
      <c r="M149" s="35">
        <v>11143.96036829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113953.9125865</v>
      </c>
      <c r="C150" s="35">
        <f t="shared" ref="C150" si="250">G150+K150</f>
        <v>54244.405852699994</v>
      </c>
      <c r="D150" s="35">
        <f t="shared" ref="D150" si="251">H150+L150</f>
        <v>30902.19486005</v>
      </c>
      <c r="E150" s="35">
        <f t="shared" ref="E150" si="252">I150+M150</f>
        <v>28807.311873749997</v>
      </c>
      <c r="F150" s="35">
        <v>102146.67464316</v>
      </c>
      <c r="G150" s="35">
        <v>54187.875389449997</v>
      </c>
      <c r="H150" s="35">
        <v>30276.585725910001</v>
      </c>
      <c r="I150" s="35">
        <v>17682.213527799999</v>
      </c>
      <c r="J150" s="35">
        <v>11807.23794334</v>
      </c>
      <c r="K150" s="35">
        <v>56.530463249999997</v>
      </c>
      <c r="L150" s="35">
        <v>625.60913414000004</v>
      </c>
      <c r="M150" s="35">
        <v>11125.09834595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112639.84308378999</v>
      </c>
      <c r="C151" s="35">
        <f t="shared" ref="C151" si="253">G151+K151</f>
        <v>54339.79115818</v>
      </c>
      <c r="D151" s="35">
        <f t="shared" ref="D151" si="254">H151+L151</f>
        <v>29956.734853360002</v>
      </c>
      <c r="E151" s="35">
        <f t="shared" ref="E151" si="255">I151+M151</f>
        <v>28343.31707225</v>
      </c>
      <c r="F151" s="35">
        <v>100891.1876009</v>
      </c>
      <c r="G151" s="35">
        <v>54269.282032080002</v>
      </c>
      <c r="H151" s="35">
        <v>29338.63099763</v>
      </c>
      <c r="I151" s="35">
        <v>17283.274571189999</v>
      </c>
      <c r="J151" s="35">
        <v>11748.655482890001</v>
      </c>
      <c r="K151" s="35">
        <v>70.509126100000003</v>
      </c>
      <c r="L151" s="35">
        <v>618.10385572999996</v>
      </c>
      <c r="M151" s="35">
        <v>11060.042501059999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110561.01618254</v>
      </c>
      <c r="C152" s="35">
        <f t="shared" ref="C152" si="256">G152+K152</f>
        <v>54139.862731380003</v>
      </c>
      <c r="D152" s="35">
        <f t="shared" ref="D152" si="257">H152+L152</f>
        <v>28645.892048629998</v>
      </c>
      <c r="E152" s="35">
        <f t="shared" ref="E152" si="258">I152+M152</f>
        <v>27775.261402529999</v>
      </c>
      <c r="F152" s="35">
        <v>98915.603231340006</v>
      </c>
      <c r="G152" s="35">
        <v>54074.113701800001</v>
      </c>
      <c r="H152" s="35">
        <v>28027.200534799998</v>
      </c>
      <c r="I152" s="35">
        <v>16814.28899474</v>
      </c>
      <c r="J152" s="35">
        <v>11645.4129512</v>
      </c>
      <c r="K152" s="35">
        <v>65.749029579999998</v>
      </c>
      <c r="L152" s="35">
        <v>618.69151382999996</v>
      </c>
      <c r="M152" s="35">
        <v>10960.972407789999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110373.48616959</v>
      </c>
      <c r="C153" s="35">
        <f t="shared" ref="C153" si="259">G153+K153</f>
        <v>54887.210879480001</v>
      </c>
      <c r="D153" s="35">
        <f t="shared" ref="D153" si="260">H153+L153</f>
        <v>27917.269489850001</v>
      </c>
      <c r="E153" s="35">
        <f t="shared" ref="E153" si="261">I153+M153</f>
        <v>27569.005800260002</v>
      </c>
      <c r="F153" s="35">
        <v>98764.299436340007</v>
      </c>
      <c r="G153" s="35">
        <v>54819.477686480001</v>
      </c>
      <c r="H153" s="35">
        <v>27295.628667320001</v>
      </c>
      <c r="I153" s="35">
        <v>16649.193082540001</v>
      </c>
      <c r="J153" s="35">
        <v>11609.186733250001</v>
      </c>
      <c r="K153" s="35">
        <v>67.733193</v>
      </c>
      <c r="L153" s="35">
        <v>621.64082253000004</v>
      </c>
      <c r="M153" s="35">
        <v>10919.81271772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104625.92459512</v>
      </c>
      <c r="C154" s="35">
        <f t="shared" ref="C154" si="262">G154+K154</f>
        <v>53825.10261681</v>
      </c>
      <c r="D154" s="35">
        <f t="shared" ref="D154" si="263">H154+L154</f>
        <v>26237.701063389999</v>
      </c>
      <c r="E154" s="35">
        <f t="shared" ref="E154" si="264">I154+M154</f>
        <v>24563.12091492</v>
      </c>
      <c r="F154" s="35">
        <v>96070.831117819995</v>
      </c>
      <c r="G154" s="35">
        <v>53754.958589839996</v>
      </c>
      <c r="H154" s="35">
        <v>25894.018252099999</v>
      </c>
      <c r="I154" s="35">
        <v>16421.854275879999</v>
      </c>
      <c r="J154" s="35">
        <v>8555.0934773000008</v>
      </c>
      <c r="K154" s="35">
        <v>70.144026969999999</v>
      </c>
      <c r="L154" s="35">
        <v>343.68281129000002</v>
      </c>
      <c r="M154" s="35">
        <v>8141.26663904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105055.34634668</v>
      </c>
      <c r="C155" s="35">
        <f t="shared" ref="C155" si="265">G155+K155</f>
        <v>54850.762213829999</v>
      </c>
      <c r="D155" s="35">
        <f t="shared" ref="D155" si="266">H155+L155</f>
        <v>25530.013794979997</v>
      </c>
      <c r="E155" s="35">
        <f t="shared" ref="E155" si="267">I155+M155</f>
        <v>24674.570337870002</v>
      </c>
      <c r="F155" s="35">
        <v>96474.511235119993</v>
      </c>
      <c r="G155" s="35">
        <v>54787.080106759997</v>
      </c>
      <c r="H155" s="35">
        <v>25181.543363919998</v>
      </c>
      <c r="I155" s="35">
        <v>16505.887764440002</v>
      </c>
      <c r="J155" s="35">
        <v>8580.8351115599999</v>
      </c>
      <c r="K155" s="35">
        <v>63.682107070000001</v>
      </c>
      <c r="L155" s="35">
        <v>348.47043106000001</v>
      </c>
      <c r="M155" s="35">
        <v>8168.68257343</v>
      </c>
      <c r="N155" s="35"/>
      <c r="O155" s="35"/>
      <c r="P155" s="35"/>
      <c r="Q155" s="35"/>
    </row>
    <row r="156" spans="1:17" collapsed="1">
      <c r="A156" s="9">
        <v>44958</v>
      </c>
      <c r="B156" s="35">
        <v>101723.92559843999</v>
      </c>
      <c r="C156" s="35">
        <f t="shared" ref="C156" si="268">G156+K156</f>
        <v>53718.908779519996</v>
      </c>
      <c r="D156" s="35">
        <f t="shared" ref="D156" si="269">H156+L156</f>
        <v>23665.924993570003</v>
      </c>
      <c r="E156" s="35">
        <f t="shared" ref="E156" si="270">I156+M156</f>
        <v>24339.091825349999</v>
      </c>
      <c r="F156" s="35">
        <v>93301.107752960001</v>
      </c>
      <c r="G156" s="35">
        <v>53653.719203929999</v>
      </c>
      <c r="H156" s="35">
        <v>23348.386962640001</v>
      </c>
      <c r="I156" s="35">
        <v>16299.001586390001</v>
      </c>
      <c r="J156" s="35">
        <v>8422.81784548</v>
      </c>
      <c r="K156" s="35">
        <v>65.189575590000004</v>
      </c>
      <c r="L156" s="35">
        <v>317.53803092999999</v>
      </c>
      <c r="M156" s="35">
        <v>8040.0902389599996</v>
      </c>
      <c r="N156" s="35"/>
      <c r="O156" s="35"/>
      <c r="P156" s="35"/>
      <c r="Q156" s="35"/>
    </row>
    <row r="157" spans="1:17">
      <c r="A157" s="9">
        <v>44986</v>
      </c>
      <c r="B157" s="35">
        <v>101395.3180349</v>
      </c>
      <c r="C157" s="35">
        <f t="shared" ref="C157" si="271">G157+K157</f>
        <v>54234.869627159998</v>
      </c>
      <c r="D157" s="35">
        <f t="shared" ref="D157" si="272">H157+L157</f>
        <v>22916.69295456</v>
      </c>
      <c r="E157" s="35">
        <f t="shared" ref="E157" si="273">I157+M157</f>
        <v>24243.755453180001</v>
      </c>
      <c r="F157" s="35">
        <v>92987.909035649995</v>
      </c>
      <c r="G157" s="35">
        <v>54168.551659910001</v>
      </c>
      <c r="H157" s="35">
        <v>22596.628646149999</v>
      </c>
      <c r="I157" s="35">
        <v>16222.728729590001</v>
      </c>
      <c r="J157" s="35">
        <v>8407.4089992499994</v>
      </c>
      <c r="K157" s="35">
        <v>66.317967249999995</v>
      </c>
      <c r="L157" s="35">
        <v>320.06430841000002</v>
      </c>
      <c r="M157" s="35">
        <v>8021.0267235900001</v>
      </c>
      <c r="N157" s="35"/>
      <c r="O157" s="35"/>
      <c r="P157" s="35"/>
      <c r="Q157" s="35"/>
    </row>
    <row r="158" spans="1:17">
      <c r="A158" s="9">
        <v>45017</v>
      </c>
      <c r="B158" s="35">
        <v>100814.87583434999</v>
      </c>
      <c r="C158" s="35">
        <f t="shared" ref="C158" si="274">G158+K158</f>
        <v>54622.450363750002</v>
      </c>
      <c r="D158" s="35">
        <f t="shared" ref="D158" si="275">H158+L158</f>
        <v>22339.651397310001</v>
      </c>
      <c r="E158" s="35">
        <f t="shared" ref="E158" si="276">I158+M158</f>
        <v>23852.774073289998</v>
      </c>
      <c r="F158" s="35">
        <v>92460.246281350002</v>
      </c>
      <c r="G158" s="35">
        <v>54556.08595257</v>
      </c>
      <c r="H158" s="35">
        <v>22019.428944070001</v>
      </c>
      <c r="I158" s="35">
        <v>15884.731384709999</v>
      </c>
      <c r="J158" s="35">
        <v>8354.6295530000007</v>
      </c>
      <c r="K158" s="35">
        <v>66.364411180000005</v>
      </c>
      <c r="L158" s="35">
        <v>320.22245323999999</v>
      </c>
      <c r="M158" s="35">
        <v>7968.0426885799998</v>
      </c>
      <c r="N158" s="35"/>
      <c r="O158" s="35"/>
      <c r="P158" s="35"/>
      <c r="Q158" s="35"/>
    </row>
    <row r="159" spans="1:17">
      <c r="A159" s="9">
        <v>45047</v>
      </c>
      <c r="B159" s="35">
        <v>102205.80717153</v>
      </c>
      <c r="C159" s="35">
        <f t="shared" ref="C159" si="277">G159+K159</f>
        <v>56090.475512519995</v>
      </c>
      <c r="D159" s="35">
        <f t="shared" ref="D159" si="278">H159+L159</f>
        <v>22214.675340219997</v>
      </c>
      <c r="E159" s="35">
        <f t="shared" ref="E159" si="279">I159+M159</f>
        <v>23900.656318789999</v>
      </c>
      <c r="F159" s="35">
        <v>93737.339803449999</v>
      </c>
      <c r="G159" s="35">
        <v>56027.926637329998</v>
      </c>
      <c r="H159" s="35">
        <v>21791.007342429999</v>
      </c>
      <c r="I159" s="35">
        <v>15918.40582369</v>
      </c>
      <c r="J159" s="35">
        <v>8468.4673680800006</v>
      </c>
      <c r="K159" s="35">
        <v>62.548875189999997</v>
      </c>
      <c r="L159" s="35">
        <v>423.66799779000002</v>
      </c>
      <c r="M159" s="35">
        <v>7982.2504951000001</v>
      </c>
      <c r="N159" s="35"/>
      <c r="O159" s="35"/>
      <c r="P159" s="35"/>
      <c r="Q159" s="35"/>
    </row>
    <row r="160" spans="1:17">
      <c r="A160" s="9">
        <v>45078</v>
      </c>
      <c r="B160" s="35">
        <v>102631.41710029999</v>
      </c>
      <c r="C160" s="35">
        <f t="shared" ref="C160" si="280">G160+K160</f>
        <v>56936.740633310001</v>
      </c>
      <c r="D160" s="35">
        <f t="shared" ref="D160" si="281">H160+L160</f>
        <v>21516.872397180003</v>
      </c>
      <c r="E160" s="35">
        <f t="shared" ref="E160" si="282">I160+M160</f>
        <v>24177.804069810001</v>
      </c>
      <c r="F160" s="35">
        <v>94167.942067480006</v>
      </c>
      <c r="G160" s="35">
        <v>56873.630195869999</v>
      </c>
      <c r="H160" s="35">
        <v>21096.828410990001</v>
      </c>
      <c r="I160" s="35">
        <v>16197.48346062</v>
      </c>
      <c r="J160" s="35">
        <v>8463.4750328200007</v>
      </c>
      <c r="K160" s="35">
        <v>63.110437439999998</v>
      </c>
      <c r="L160" s="35">
        <v>420.04398619</v>
      </c>
      <c r="M160" s="35">
        <v>7980.3206091900001</v>
      </c>
      <c r="N160" s="35"/>
      <c r="O160" s="35"/>
      <c r="P160" s="35"/>
      <c r="Q160" s="35"/>
    </row>
    <row r="161" spans="1:17">
      <c r="A161" s="9">
        <v>45108</v>
      </c>
      <c r="B161" s="35">
        <v>103485.75965517999</v>
      </c>
      <c r="C161" s="35">
        <f t="shared" ref="C161" si="283">G161+K161</f>
        <v>57250.552951309997</v>
      </c>
      <c r="D161" s="35">
        <f t="shared" ref="D161" si="284">H161+L161</f>
        <v>21686.458670280001</v>
      </c>
      <c r="E161" s="35">
        <f t="shared" ref="E161" si="285">I161+M161</f>
        <v>24548.748033590004</v>
      </c>
      <c r="F161" s="35">
        <v>94984.299678709998</v>
      </c>
      <c r="G161" s="35">
        <v>57186.390664209997</v>
      </c>
      <c r="H161" s="35">
        <v>21263.410332359999</v>
      </c>
      <c r="I161" s="35">
        <v>16534.498682140002</v>
      </c>
      <c r="J161" s="35">
        <v>8501.4599764699997</v>
      </c>
      <c r="K161" s="35">
        <v>64.1622871</v>
      </c>
      <c r="L161" s="35">
        <v>423.04833791999999</v>
      </c>
      <c r="M161" s="35">
        <v>8014.2493514500002</v>
      </c>
      <c r="N161" s="35"/>
      <c r="O161" s="35"/>
      <c r="P161" s="35"/>
      <c r="Q161" s="35"/>
    </row>
    <row r="162" spans="1:17">
      <c r="A162" s="9">
        <v>45139</v>
      </c>
      <c r="B162" s="35">
        <v>105953.30260246999</v>
      </c>
      <c r="C162" s="35">
        <f t="shared" ref="C162" si="286">G162+K162</f>
        <v>59014.945187980004</v>
      </c>
      <c r="D162" s="35">
        <f t="shared" ref="D162" si="287">H162+L162</f>
        <v>22036.617000099999</v>
      </c>
      <c r="E162" s="35">
        <f t="shared" ref="E162" si="288">I162+M162</f>
        <v>24901.740414389998</v>
      </c>
      <c r="F162" s="35">
        <v>97471.301841210006</v>
      </c>
      <c r="G162" s="35">
        <v>58950.813924740003</v>
      </c>
      <c r="H162" s="35">
        <v>21615.12979924</v>
      </c>
      <c r="I162" s="35">
        <v>16905.35811723</v>
      </c>
      <c r="J162" s="35">
        <v>8482.0007612600002</v>
      </c>
      <c r="K162" s="35">
        <v>64.131263239999996</v>
      </c>
      <c r="L162" s="35">
        <v>421.48720085999997</v>
      </c>
      <c r="M162" s="35">
        <v>7996.3822971600002</v>
      </c>
      <c r="N162" s="35"/>
      <c r="O162" s="35"/>
      <c r="P162" s="35"/>
      <c r="Q162" s="35"/>
    </row>
    <row r="163" spans="1:17">
      <c r="A163" s="9">
        <v>45170</v>
      </c>
      <c r="B163" s="35">
        <v>106322.27688356</v>
      </c>
      <c r="C163" s="35">
        <f t="shared" ref="C163" si="289">G163+K163</f>
        <v>58798.988554130003</v>
      </c>
      <c r="D163" s="35">
        <f t="shared" ref="D163" si="290">H163+L163</f>
        <v>21342.111299799999</v>
      </c>
      <c r="E163" s="35">
        <f t="shared" ref="E163" si="291">I163+M163</f>
        <v>26181.177029630002</v>
      </c>
      <c r="F163" s="35">
        <v>97852.267629790003</v>
      </c>
      <c r="G163" s="35">
        <v>58735.596870020003</v>
      </c>
      <c r="H163" s="35">
        <v>20922.146644659999</v>
      </c>
      <c r="I163" s="35">
        <v>18194.524115110002</v>
      </c>
      <c r="J163" s="35">
        <v>8470.0092537700002</v>
      </c>
      <c r="K163" s="35">
        <v>63.39168411</v>
      </c>
      <c r="L163" s="35">
        <v>419.96465513999999</v>
      </c>
      <c r="M163" s="35">
        <v>7986.6529145200002</v>
      </c>
      <c r="N163" s="35"/>
      <c r="O163" s="35"/>
      <c r="P163" s="35"/>
      <c r="Q163" s="35"/>
    </row>
    <row r="164" spans="1:17">
      <c r="A164" s="9">
        <v>45200</v>
      </c>
      <c r="B164" s="35">
        <v>108650.10418780999</v>
      </c>
      <c r="C164" s="35">
        <f t="shared" ref="C164" si="292">G164+K164</f>
        <v>60442.514440600004</v>
      </c>
      <c r="D164" s="35">
        <f t="shared" ref="D164" si="293">H164+L164</f>
        <v>21570.892597329999</v>
      </c>
      <c r="E164" s="35">
        <f t="shared" ref="E164" si="294">I164+M164</f>
        <v>26636.697149880001</v>
      </c>
      <c r="F164" s="35">
        <v>100281.44903690999</v>
      </c>
      <c r="G164" s="35">
        <v>60380.347123580003</v>
      </c>
      <c r="H164" s="35">
        <v>21152.836243599999</v>
      </c>
      <c r="I164" s="35">
        <v>18748.265669730001</v>
      </c>
      <c r="J164" s="35">
        <v>8368.6551509000001</v>
      </c>
      <c r="K164" s="35">
        <v>62.167317019999999</v>
      </c>
      <c r="L164" s="35">
        <v>418.05635373000001</v>
      </c>
      <c r="M164" s="35">
        <v>7888.4314801500004</v>
      </c>
      <c r="N164" s="35"/>
      <c r="O164" s="35"/>
      <c r="P164" s="35"/>
      <c r="Q164" s="35"/>
    </row>
    <row r="165" spans="1:17">
      <c r="A165" s="9">
        <v>45231</v>
      </c>
      <c r="B165" s="35">
        <v>112447.73749571999</v>
      </c>
      <c r="C165" s="35">
        <f t="shared" ref="C165" si="295">G165+K165</f>
        <v>63346.791313790003</v>
      </c>
      <c r="D165" s="35">
        <f t="shared" ref="D165" si="296">H165+L165</f>
        <v>21769.402520359999</v>
      </c>
      <c r="E165" s="35">
        <f t="shared" ref="E165" si="297">I165+M165</f>
        <v>27331.543661570002</v>
      </c>
      <c r="F165" s="35">
        <v>104062.38792064</v>
      </c>
      <c r="G165" s="35">
        <v>63284.843414720002</v>
      </c>
      <c r="H165" s="35">
        <v>21350.865866889999</v>
      </c>
      <c r="I165" s="35">
        <v>19426.67863903</v>
      </c>
      <c r="J165" s="35">
        <v>8385.3495750799993</v>
      </c>
      <c r="K165" s="35">
        <v>61.947899069999998</v>
      </c>
      <c r="L165" s="35">
        <v>418.53665346999998</v>
      </c>
      <c r="M165" s="35">
        <v>7904.8650225399997</v>
      </c>
      <c r="N165" s="35"/>
      <c r="O165" s="35"/>
      <c r="P165" s="35"/>
      <c r="Q165" s="35"/>
    </row>
    <row r="166" spans="1:17">
      <c r="A166" s="9">
        <v>45261</v>
      </c>
      <c r="B166" s="35">
        <v>111633.54911209</v>
      </c>
      <c r="C166" s="35">
        <f t="shared" ref="C166" si="298">G166+K166</f>
        <v>62314.269907669994</v>
      </c>
      <c r="D166" s="35">
        <f t="shared" ref="D166" si="299">H166+L166</f>
        <v>21604.355286139998</v>
      </c>
      <c r="E166" s="35">
        <f t="shared" ref="E166" si="300">I166+M166</f>
        <v>27714.923918280001</v>
      </c>
      <c r="F166" s="35">
        <v>103549.10737185999</v>
      </c>
      <c r="G166" s="35">
        <v>62252.341234779997</v>
      </c>
      <c r="H166" s="35">
        <v>21222.048273839999</v>
      </c>
      <c r="I166" s="35">
        <v>20074.717863239999</v>
      </c>
      <c r="J166" s="35">
        <v>8084.4417402299996</v>
      </c>
      <c r="K166" s="35">
        <v>61.928672890000001</v>
      </c>
      <c r="L166" s="35">
        <v>382.3070123</v>
      </c>
      <c r="M166" s="35">
        <v>7640.2060550400001</v>
      </c>
      <c r="N166" s="35"/>
      <c r="O166" s="35"/>
      <c r="P166" s="35"/>
      <c r="Q166" s="35"/>
    </row>
    <row r="167" spans="1:17">
      <c r="A167" s="9">
        <v>45292</v>
      </c>
      <c r="B167" s="35">
        <v>114937.83029415</v>
      </c>
      <c r="C167" s="35">
        <f t="shared" ref="C167" si="301">G167+K167</f>
        <v>65340.947903480002</v>
      </c>
      <c r="D167" s="35">
        <f t="shared" ref="D167" si="302">H167+L167</f>
        <v>21475.05017409</v>
      </c>
      <c r="E167" s="35">
        <f t="shared" ref="E167" si="303">I167+M167</f>
        <v>28121.832216579998</v>
      </c>
      <c r="F167" s="35">
        <v>106902.71419637999</v>
      </c>
      <c r="G167" s="35">
        <v>65278.45391615</v>
      </c>
      <c r="H167" s="35">
        <v>21094.409553469999</v>
      </c>
      <c r="I167" s="35">
        <v>20529.85072676</v>
      </c>
      <c r="J167" s="35">
        <v>8035.1160977700001</v>
      </c>
      <c r="K167" s="35">
        <v>62.493987330000003</v>
      </c>
      <c r="L167" s="35">
        <v>380.64062061999999</v>
      </c>
      <c r="M167" s="35">
        <v>7591.9814898200002</v>
      </c>
      <c r="N167" s="35"/>
      <c r="O167" s="35"/>
      <c r="P167" s="35"/>
      <c r="Q167" s="35"/>
    </row>
    <row r="168" spans="1:17">
      <c r="A168" s="9">
        <v>45323</v>
      </c>
      <c r="B168" s="35">
        <v>116886.11525004001</v>
      </c>
      <c r="C168" s="35">
        <f t="shared" ref="C168" si="304">G168+K168</f>
        <v>66450.668593869996</v>
      </c>
      <c r="D168" s="35">
        <f t="shared" ref="D168" si="305">H168+L168</f>
        <v>21709.29962998</v>
      </c>
      <c r="E168" s="35">
        <f t="shared" ref="E168" si="306">I168+M168</f>
        <v>28726.147026190003</v>
      </c>
      <c r="F168" s="35">
        <v>108779.89718433</v>
      </c>
      <c r="G168" s="35">
        <v>66387.134571260001</v>
      </c>
      <c r="H168" s="35">
        <v>21325.68745953</v>
      </c>
      <c r="I168" s="35">
        <v>21067.075153540001</v>
      </c>
      <c r="J168" s="35">
        <v>8106.2180657099998</v>
      </c>
      <c r="K168" s="35">
        <v>63.534022610000001</v>
      </c>
      <c r="L168" s="35">
        <v>383.61217045000001</v>
      </c>
      <c r="M168" s="35">
        <v>7659.0718726499999</v>
      </c>
      <c r="N168" s="35"/>
      <c r="O168" s="35"/>
      <c r="P168" s="35"/>
      <c r="Q168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3.33203125" style="20" customWidth="1"/>
    <col min="4" max="4" width="13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20" width="9.109375" style="20"/>
    <col min="21" max="21" width="15.88671875" style="20" customWidth="1"/>
    <col min="22" max="16384" width="9.109375" style="20"/>
  </cols>
  <sheetData>
    <row r="1" spans="1:702" s="10" customFormat="1" ht="14.4">
      <c r="A1" s="4" t="s">
        <v>129</v>
      </c>
    </row>
    <row r="2" spans="1:702" s="10" customFormat="1" ht="5.25" customHeight="1">
      <c r="A2" s="41"/>
    </row>
    <row r="3" spans="1:702">
      <c r="A3" s="111" t="s">
        <v>51</v>
      </c>
    </row>
    <row r="4" spans="1:702" ht="12.75" customHeight="1">
      <c r="A4" s="214" t="s">
        <v>186</v>
      </c>
      <c r="B4" s="215"/>
      <c r="C4" s="21"/>
    </row>
    <row r="5" spans="1:702" ht="12.75" customHeight="1">
      <c r="A5" s="22" t="s">
        <v>231</v>
      </c>
    </row>
    <row r="6" spans="1:702" ht="12.75" customHeight="1">
      <c r="A6" s="216" t="s">
        <v>0</v>
      </c>
      <c r="B6" s="218" t="s">
        <v>1</v>
      </c>
      <c r="C6" s="211" t="s">
        <v>50</v>
      </c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</row>
    <row r="7" spans="1:702" s="23" customFormat="1" ht="12.75" customHeight="1">
      <c r="A7" s="216"/>
      <c r="B7" s="218"/>
      <c r="C7" s="212" t="s">
        <v>261</v>
      </c>
      <c r="D7" s="212" t="s">
        <v>262</v>
      </c>
      <c r="E7" s="212" t="s">
        <v>47</v>
      </c>
      <c r="F7" s="212" t="s">
        <v>46</v>
      </c>
      <c r="G7" s="212" t="s">
        <v>45</v>
      </c>
      <c r="H7" s="212" t="s">
        <v>44</v>
      </c>
      <c r="I7" s="212" t="s">
        <v>43</v>
      </c>
      <c r="J7" s="212" t="s">
        <v>42</v>
      </c>
      <c r="K7" s="212" t="s">
        <v>41</v>
      </c>
      <c r="L7" s="212" t="s">
        <v>64</v>
      </c>
      <c r="M7" s="212" t="s">
        <v>263</v>
      </c>
      <c r="N7" s="212" t="s">
        <v>39</v>
      </c>
      <c r="O7" s="212" t="s">
        <v>38</v>
      </c>
      <c r="P7" s="212" t="s">
        <v>52</v>
      </c>
      <c r="Q7" s="212" t="s">
        <v>37</v>
      </c>
      <c r="R7" s="212" t="s">
        <v>36</v>
      </c>
      <c r="S7" s="212" t="s">
        <v>35</v>
      </c>
      <c r="T7" s="212" t="s">
        <v>34</v>
      </c>
    </row>
    <row r="8" spans="1:702" s="23" customFormat="1" ht="12.75" customHeight="1">
      <c r="A8" s="217"/>
      <c r="B8" s="219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</row>
    <row r="9" spans="1:702" s="23" customFormat="1" ht="65.25" customHeight="1">
      <c r="A9" s="217"/>
      <c r="B9" s="219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</row>
    <row r="10" spans="1:702" s="23" customFormat="1" collapsed="1">
      <c r="A10" s="167">
        <v>1</v>
      </c>
      <c r="B10" s="166">
        <v>2</v>
      </c>
      <c r="C10" s="167">
        <v>3</v>
      </c>
      <c r="D10" s="166">
        <v>4</v>
      </c>
      <c r="E10" s="167">
        <v>5</v>
      </c>
      <c r="F10" s="166">
        <v>6</v>
      </c>
      <c r="G10" s="167">
        <v>7</v>
      </c>
      <c r="H10" s="166">
        <v>8</v>
      </c>
      <c r="I10" s="167">
        <v>9</v>
      </c>
      <c r="J10" s="166">
        <v>10</v>
      </c>
      <c r="K10" s="167">
        <v>11</v>
      </c>
      <c r="L10" s="166">
        <v>12</v>
      </c>
      <c r="M10" s="167">
        <v>13</v>
      </c>
      <c r="N10" s="166">
        <v>14</v>
      </c>
      <c r="O10" s="167">
        <v>15</v>
      </c>
      <c r="P10" s="166">
        <v>16</v>
      </c>
      <c r="Q10" s="167">
        <v>17</v>
      </c>
      <c r="R10" s="166">
        <v>18</v>
      </c>
      <c r="S10" s="167">
        <v>19</v>
      </c>
      <c r="T10" s="166">
        <v>20</v>
      </c>
    </row>
    <row r="11" spans="1:702" hidden="1" outlineLevel="1">
      <c r="A11" s="9">
        <v>40544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7"/>
      <c r="GM11" s="117"/>
      <c r="GN11" s="117"/>
      <c r="GO11" s="117"/>
      <c r="GP11" s="117"/>
      <c r="GQ11" s="117"/>
      <c r="GR11" s="117"/>
      <c r="GS11" s="117"/>
      <c r="GT11" s="117"/>
      <c r="GU11" s="117"/>
      <c r="GV11" s="117"/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17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  <c r="HS11" s="117"/>
      <c r="HT11" s="117"/>
      <c r="HU11" s="117"/>
      <c r="HV11" s="117"/>
      <c r="HW11" s="117"/>
      <c r="HX11" s="117"/>
      <c r="HY11" s="117"/>
      <c r="HZ11" s="117"/>
      <c r="IA11" s="117"/>
      <c r="IB11" s="117"/>
      <c r="IC11" s="117"/>
      <c r="ID11" s="117"/>
      <c r="IE11" s="117"/>
      <c r="IF11" s="117"/>
      <c r="IG11" s="117"/>
      <c r="IH11" s="117"/>
      <c r="II11" s="117"/>
      <c r="IJ11" s="117"/>
      <c r="IK11" s="117"/>
      <c r="IL11" s="117"/>
      <c r="IM11" s="117"/>
      <c r="IN11" s="117"/>
      <c r="IO11" s="117"/>
      <c r="IP11" s="117"/>
      <c r="IQ11" s="117"/>
      <c r="IR11" s="117"/>
      <c r="IS11" s="117"/>
      <c r="IT11" s="117"/>
      <c r="IU11" s="117"/>
      <c r="IV11" s="117"/>
      <c r="IW11" s="117"/>
      <c r="IX11" s="117"/>
      <c r="IY11" s="117"/>
      <c r="IZ11" s="117"/>
      <c r="JA11" s="117"/>
      <c r="JB11" s="117"/>
      <c r="JC11" s="117"/>
      <c r="JD11" s="117"/>
      <c r="JE11" s="117"/>
      <c r="JF11" s="117"/>
      <c r="JG11" s="117"/>
      <c r="JH11" s="117"/>
      <c r="JI11" s="117"/>
      <c r="JJ11" s="117"/>
      <c r="JK11" s="117"/>
      <c r="JL11" s="117"/>
      <c r="JM11" s="117"/>
      <c r="JN11" s="117"/>
      <c r="JO11" s="117"/>
      <c r="JP11" s="117"/>
      <c r="JQ11" s="117"/>
      <c r="JR11" s="117"/>
      <c r="JS11" s="117"/>
      <c r="JT11" s="117"/>
      <c r="JU11" s="117"/>
      <c r="JV11" s="117"/>
      <c r="JW11" s="117"/>
      <c r="JX11" s="117"/>
      <c r="JY11" s="117"/>
      <c r="JZ11" s="117"/>
      <c r="KA11" s="117"/>
      <c r="KB11" s="117"/>
      <c r="KC11" s="117"/>
      <c r="KD11" s="117"/>
      <c r="KE11" s="117"/>
      <c r="KF11" s="117"/>
      <c r="KG11" s="117"/>
      <c r="KH11" s="117"/>
      <c r="KI11" s="117"/>
      <c r="KJ11" s="117"/>
      <c r="KK11" s="117"/>
      <c r="KL11" s="117"/>
      <c r="KM11" s="117"/>
      <c r="KN11" s="117"/>
      <c r="KO11" s="117"/>
      <c r="KP11" s="117"/>
      <c r="KQ11" s="117"/>
      <c r="KR11" s="117"/>
      <c r="KS11" s="117"/>
      <c r="KT11" s="117"/>
      <c r="KU11" s="117"/>
      <c r="KV11" s="117"/>
      <c r="KW11" s="117"/>
      <c r="KX11" s="117"/>
      <c r="KY11" s="117"/>
      <c r="KZ11" s="117"/>
      <c r="LA11" s="117"/>
      <c r="LB11" s="117"/>
      <c r="LC11" s="117"/>
      <c r="LD11" s="117"/>
      <c r="LE11" s="117"/>
      <c r="LF11" s="117"/>
      <c r="LG11" s="117"/>
      <c r="LH11" s="117"/>
      <c r="LI11" s="117"/>
      <c r="LJ11" s="117"/>
      <c r="LK11" s="117"/>
      <c r="LL11" s="117"/>
      <c r="LM11" s="117"/>
      <c r="LN11" s="117"/>
      <c r="LO11" s="117"/>
      <c r="LP11" s="117"/>
      <c r="LQ11" s="117"/>
      <c r="LR11" s="117"/>
      <c r="LS11" s="117"/>
      <c r="LT11" s="117"/>
      <c r="LU11" s="117"/>
      <c r="LV11" s="117"/>
      <c r="LW11" s="117"/>
      <c r="LX11" s="117"/>
      <c r="LY11" s="117"/>
      <c r="LZ11" s="117"/>
      <c r="MA11" s="117"/>
      <c r="MB11" s="117"/>
      <c r="MC11" s="117"/>
      <c r="MD11" s="117"/>
      <c r="ME11" s="117"/>
      <c r="MF11" s="117"/>
      <c r="MG11" s="117"/>
      <c r="MH11" s="117"/>
      <c r="MI11" s="117"/>
      <c r="MJ11" s="117"/>
      <c r="MK11" s="117"/>
      <c r="ML11" s="117"/>
      <c r="MM11" s="117"/>
      <c r="MN11" s="117"/>
      <c r="MO11" s="117"/>
      <c r="MP11" s="117"/>
      <c r="MQ11" s="117"/>
      <c r="MR11" s="117"/>
      <c r="MS11" s="117"/>
      <c r="MT11" s="117"/>
      <c r="MU11" s="117"/>
      <c r="MV11" s="117"/>
      <c r="MW11" s="117"/>
      <c r="MX11" s="117"/>
      <c r="MY11" s="117"/>
      <c r="MZ11" s="117"/>
      <c r="NA11" s="117"/>
      <c r="NB11" s="117"/>
      <c r="NC11" s="117"/>
      <c r="ND11" s="117"/>
      <c r="NE11" s="117"/>
      <c r="NF11" s="117"/>
      <c r="NG11" s="117"/>
      <c r="NH11" s="117"/>
      <c r="NI11" s="117"/>
      <c r="NJ11" s="117"/>
      <c r="NK11" s="117"/>
      <c r="NL11" s="117"/>
      <c r="NM11" s="117"/>
      <c r="NN11" s="117"/>
      <c r="NO11" s="117"/>
      <c r="NP11" s="117"/>
      <c r="NQ11" s="117"/>
      <c r="NR11" s="117"/>
      <c r="NS11" s="117"/>
      <c r="NT11" s="117"/>
      <c r="NU11" s="117"/>
      <c r="NV11" s="117"/>
      <c r="NW11" s="117"/>
      <c r="NX11" s="117"/>
      <c r="NY11" s="117"/>
      <c r="NZ11" s="117"/>
      <c r="OA11" s="117"/>
      <c r="OB11" s="117"/>
      <c r="OC11" s="117"/>
      <c r="OD11" s="117"/>
      <c r="OE11" s="117"/>
      <c r="OF11" s="117"/>
      <c r="OG11" s="117"/>
      <c r="OH11" s="117"/>
      <c r="OI11" s="117"/>
      <c r="OJ11" s="117"/>
      <c r="OK11" s="117"/>
      <c r="OL11" s="117"/>
      <c r="OM11" s="117"/>
      <c r="ON11" s="117"/>
      <c r="OO11" s="117"/>
      <c r="OP11" s="117"/>
      <c r="OQ11" s="117"/>
      <c r="OR11" s="117"/>
      <c r="OS11" s="117"/>
      <c r="OT11" s="117"/>
      <c r="OU11" s="117"/>
      <c r="OV11" s="117"/>
      <c r="OW11" s="117"/>
      <c r="OX11" s="117"/>
      <c r="OY11" s="117"/>
      <c r="OZ11" s="117"/>
      <c r="PA11" s="117"/>
      <c r="PB11" s="117"/>
      <c r="PC11" s="117"/>
      <c r="PD11" s="117"/>
      <c r="PE11" s="117"/>
      <c r="PF11" s="117"/>
      <c r="PG11" s="117"/>
      <c r="PH11" s="117"/>
      <c r="PI11" s="117"/>
      <c r="PJ11" s="117"/>
      <c r="PK11" s="117"/>
      <c r="PL11" s="117"/>
      <c r="PM11" s="117"/>
      <c r="PN11" s="117"/>
      <c r="PO11" s="117"/>
      <c r="PP11" s="117"/>
      <c r="PQ11" s="117"/>
      <c r="PR11" s="117"/>
      <c r="PS11" s="117"/>
      <c r="PT11" s="117"/>
      <c r="PU11" s="117"/>
      <c r="PV11" s="117"/>
      <c r="PW11" s="117"/>
      <c r="PX11" s="117"/>
      <c r="PY11" s="117"/>
      <c r="PZ11" s="117"/>
      <c r="QA11" s="117"/>
      <c r="QB11" s="117"/>
      <c r="QC11" s="117"/>
      <c r="QD11" s="117"/>
      <c r="QE11" s="117"/>
      <c r="QF11" s="117"/>
      <c r="QG11" s="117"/>
      <c r="QH11" s="117"/>
      <c r="QI11" s="117"/>
      <c r="QJ11" s="117"/>
      <c r="QK11" s="117"/>
      <c r="QL11" s="117"/>
      <c r="QM11" s="117"/>
      <c r="QN11" s="117"/>
      <c r="QO11" s="117"/>
      <c r="QP11" s="117"/>
      <c r="QQ11" s="117"/>
      <c r="QR11" s="117"/>
      <c r="QS11" s="117"/>
      <c r="QT11" s="117"/>
      <c r="QU11" s="117"/>
      <c r="QV11" s="117"/>
      <c r="QW11" s="117"/>
      <c r="QX11" s="117"/>
      <c r="QY11" s="117"/>
      <c r="QZ11" s="117"/>
      <c r="RA11" s="117"/>
      <c r="RB11" s="117"/>
      <c r="RC11" s="117"/>
      <c r="RD11" s="117"/>
      <c r="RE11" s="117"/>
      <c r="RF11" s="117"/>
      <c r="RG11" s="117"/>
      <c r="RH11" s="117"/>
      <c r="RI11" s="117"/>
      <c r="RJ11" s="117"/>
      <c r="RK11" s="117"/>
      <c r="RL11" s="117"/>
      <c r="RM11" s="117"/>
      <c r="RN11" s="117"/>
      <c r="RO11" s="117"/>
      <c r="RP11" s="117"/>
      <c r="RQ11" s="117"/>
      <c r="RR11" s="117"/>
      <c r="RS11" s="117"/>
      <c r="RT11" s="117"/>
      <c r="RU11" s="117"/>
      <c r="RV11" s="117"/>
      <c r="RW11" s="117"/>
      <c r="RX11" s="117"/>
      <c r="RY11" s="117"/>
      <c r="RZ11" s="117"/>
      <c r="SA11" s="117"/>
      <c r="SB11" s="117"/>
      <c r="SC11" s="117"/>
      <c r="SD11" s="117"/>
      <c r="SE11" s="117"/>
      <c r="SF11" s="117"/>
      <c r="SG11" s="117"/>
      <c r="SH11" s="117"/>
      <c r="SI11" s="117"/>
      <c r="SJ11" s="117"/>
      <c r="SK11" s="117"/>
      <c r="SL11" s="117"/>
      <c r="SM11" s="117"/>
      <c r="SN11" s="117"/>
      <c r="SO11" s="117"/>
      <c r="SP11" s="117"/>
      <c r="SQ11" s="117"/>
      <c r="SR11" s="117"/>
      <c r="SS11" s="117"/>
      <c r="ST11" s="117"/>
      <c r="SU11" s="117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</row>
    <row r="12" spans="1:702" hidden="1" outlineLevel="1">
      <c r="A12" s="9">
        <v>40575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117"/>
      <c r="FP12" s="117"/>
      <c r="FQ12" s="117"/>
      <c r="FR12" s="117"/>
      <c r="FS12" s="117"/>
      <c r="FT12" s="117"/>
      <c r="FU12" s="117"/>
      <c r="FV12" s="117"/>
      <c r="FW12" s="117"/>
      <c r="FX12" s="117"/>
      <c r="FY12" s="117"/>
      <c r="FZ12" s="117"/>
      <c r="GA12" s="117"/>
      <c r="GB12" s="117"/>
      <c r="GC12" s="117"/>
      <c r="GD12" s="117"/>
      <c r="GE12" s="117"/>
      <c r="GF12" s="117"/>
      <c r="GG12" s="117"/>
      <c r="GH12" s="117"/>
      <c r="GI12" s="117"/>
      <c r="GJ12" s="117"/>
      <c r="GK12" s="117"/>
      <c r="GL12" s="117"/>
      <c r="GM12" s="117"/>
      <c r="GN12" s="117"/>
      <c r="GO12" s="117"/>
      <c r="GP12" s="117"/>
      <c r="GQ12" s="117"/>
      <c r="GR12" s="117"/>
      <c r="GS12" s="117"/>
      <c r="GT12" s="117"/>
      <c r="GU12" s="117"/>
      <c r="GV12" s="117"/>
      <c r="GW12" s="117"/>
      <c r="GX12" s="117"/>
      <c r="GY12" s="117"/>
      <c r="GZ12" s="117"/>
      <c r="HA12" s="117"/>
      <c r="HB12" s="117"/>
      <c r="HC12" s="117"/>
      <c r="HD12" s="117"/>
      <c r="HE12" s="117"/>
      <c r="HF12" s="117"/>
      <c r="HG12" s="117"/>
      <c r="HH12" s="117"/>
      <c r="HI12" s="117"/>
      <c r="HJ12" s="117"/>
      <c r="HK12" s="117"/>
      <c r="HL12" s="117"/>
      <c r="HM12" s="117"/>
      <c r="HN12" s="117"/>
      <c r="HO12" s="117"/>
      <c r="HP12" s="117"/>
      <c r="HQ12" s="117"/>
      <c r="HR12" s="117"/>
      <c r="HS12" s="117"/>
      <c r="HT12" s="117"/>
      <c r="HU12" s="117"/>
      <c r="HV12" s="117"/>
      <c r="HW12" s="117"/>
      <c r="HX12" s="117"/>
      <c r="HY12" s="117"/>
      <c r="HZ12" s="117"/>
      <c r="IA12" s="117"/>
      <c r="IB12" s="117"/>
      <c r="IC12" s="117"/>
      <c r="ID12" s="117"/>
      <c r="IE12" s="117"/>
      <c r="IF12" s="117"/>
      <c r="IG12" s="117"/>
      <c r="IH12" s="117"/>
      <c r="II12" s="117"/>
      <c r="IJ12" s="117"/>
      <c r="IK12" s="117"/>
      <c r="IL12" s="117"/>
      <c r="IM12" s="117"/>
      <c r="IN12" s="117"/>
      <c r="IO12" s="117"/>
      <c r="IP12" s="117"/>
      <c r="IQ12" s="117"/>
      <c r="IR12" s="117"/>
      <c r="IS12" s="117"/>
      <c r="IT12" s="117"/>
      <c r="IU12" s="117"/>
      <c r="IV12" s="117"/>
      <c r="IW12" s="117"/>
      <c r="IX12" s="117"/>
      <c r="IY12" s="117"/>
      <c r="IZ12" s="117"/>
      <c r="JA12" s="117"/>
      <c r="JB12" s="117"/>
      <c r="JC12" s="117"/>
      <c r="JD12" s="117"/>
      <c r="JE12" s="117"/>
      <c r="JF12" s="117"/>
      <c r="JG12" s="117"/>
      <c r="JH12" s="117"/>
      <c r="JI12" s="117"/>
      <c r="JJ12" s="117"/>
      <c r="JK12" s="117"/>
      <c r="JL12" s="117"/>
      <c r="JM12" s="117"/>
      <c r="JN12" s="117"/>
      <c r="JO12" s="117"/>
      <c r="JP12" s="117"/>
      <c r="JQ12" s="117"/>
      <c r="JR12" s="117"/>
      <c r="JS12" s="117"/>
      <c r="JT12" s="117"/>
      <c r="JU12" s="117"/>
      <c r="JV12" s="117"/>
      <c r="JW12" s="117"/>
      <c r="JX12" s="117"/>
      <c r="JY12" s="117"/>
      <c r="JZ12" s="117"/>
      <c r="KA12" s="117"/>
      <c r="KB12" s="117"/>
      <c r="KC12" s="117"/>
      <c r="KD12" s="117"/>
      <c r="KE12" s="117"/>
      <c r="KF12" s="117"/>
      <c r="KG12" s="117"/>
      <c r="KH12" s="117"/>
      <c r="KI12" s="117"/>
      <c r="KJ12" s="117"/>
      <c r="KK12" s="117"/>
      <c r="KL12" s="117"/>
      <c r="KM12" s="117"/>
      <c r="KN12" s="117"/>
      <c r="KO12" s="117"/>
      <c r="KP12" s="117"/>
      <c r="KQ12" s="117"/>
      <c r="KR12" s="117"/>
      <c r="KS12" s="117"/>
      <c r="KT12" s="117"/>
      <c r="KU12" s="117"/>
      <c r="KV12" s="117"/>
      <c r="KW12" s="117"/>
      <c r="KX12" s="117"/>
      <c r="KY12" s="117"/>
      <c r="KZ12" s="117"/>
      <c r="LA12" s="117"/>
      <c r="LB12" s="117"/>
      <c r="LC12" s="117"/>
      <c r="LD12" s="117"/>
      <c r="LE12" s="117"/>
      <c r="LF12" s="117"/>
      <c r="LG12" s="117"/>
      <c r="LH12" s="117"/>
      <c r="LI12" s="117"/>
      <c r="LJ12" s="117"/>
      <c r="LK12" s="117"/>
      <c r="LL12" s="117"/>
      <c r="LM12" s="117"/>
      <c r="LN12" s="117"/>
      <c r="LO12" s="117"/>
      <c r="LP12" s="117"/>
      <c r="LQ12" s="117"/>
      <c r="LR12" s="117"/>
      <c r="LS12" s="117"/>
      <c r="LT12" s="117"/>
      <c r="LU12" s="117"/>
      <c r="LV12" s="117"/>
      <c r="LW12" s="117"/>
      <c r="LX12" s="117"/>
      <c r="LY12" s="117"/>
      <c r="LZ12" s="117"/>
      <c r="MA12" s="117"/>
      <c r="MB12" s="117"/>
      <c r="MC12" s="117"/>
      <c r="MD12" s="117"/>
      <c r="ME12" s="117"/>
      <c r="MF12" s="117"/>
      <c r="MG12" s="117"/>
      <c r="MH12" s="117"/>
      <c r="MI12" s="117"/>
      <c r="MJ12" s="117"/>
      <c r="MK12" s="117"/>
      <c r="ML12" s="117"/>
      <c r="MM12" s="117"/>
      <c r="MN12" s="117"/>
      <c r="MO12" s="117"/>
      <c r="MP12" s="117"/>
      <c r="MQ12" s="117"/>
      <c r="MR12" s="117"/>
      <c r="MS12" s="117"/>
      <c r="MT12" s="117"/>
      <c r="MU12" s="117"/>
      <c r="MV12" s="117"/>
      <c r="MW12" s="117"/>
      <c r="MX12" s="117"/>
      <c r="MY12" s="117"/>
      <c r="MZ12" s="117"/>
      <c r="NA12" s="117"/>
      <c r="NB12" s="117"/>
      <c r="NC12" s="117"/>
      <c r="ND12" s="117"/>
      <c r="NE12" s="117"/>
      <c r="NF12" s="117"/>
      <c r="NG12" s="117"/>
      <c r="NH12" s="117"/>
      <c r="NI12" s="117"/>
      <c r="NJ12" s="117"/>
      <c r="NK12" s="117"/>
      <c r="NL12" s="117"/>
      <c r="NM12" s="117"/>
      <c r="NN12" s="117"/>
      <c r="NO12" s="117"/>
      <c r="NP12" s="117"/>
      <c r="NQ12" s="117"/>
      <c r="NR12" s="117"/>
      <c r="NS12" s="117"/>
      <c r="NT12" s="117"/>
      <c r="NU12" s="117"/>
      <c r="NV12" s="117"/>
      <c r="NW12" s="117"/>
      <c r="NX12" s="117"/>
      <c r="NY12" s="117"/>
      <c r="NZ12" s="117"/>
      <c r="OA12" s="117"/>
      <c r="OB12" s="117"/>
      <c r="OC12" s="117"/>
      <c r="OD12" s="117"/>
      <c r="OE12" s="117"/>
      <c r="OF12" s="117"/>
      <c r="OG12" s="117"/>
      <c r="OH12" s="117"/>
      <c r="OI12" s="117"/>
      <c r="OJ12" s="117"/>
      <c r="OK12" s="117"/>
      <c r="OL12" s="117"/>
      <c r="OM12" s="117"/>
      <c r="ON12" s="117"/>
      <c r="OO12" s="117"/>
      <c r="OP12" s="117"/>
      <c r="OQ12" s="117"/>
      <c r="OR12" s="117"/>
      <c r="OS12" s="117"/>
      <c r="OT12" s="117"/>
      <c r="OU12" s="117"/>
      <c r="OV12" s="117"/>
      <c r="OW12" s="117"/>
      <c r="OX12" s="117"/>
      <c r="OY12" s="117"/>
      <c r="OZ12" s="117"/>
      <c r="PA12" s="117"/>
      <c r="PB12" s="117"/>
      <c r="PC12" s="117"/>
      <c r="PD12" s="117"/>
      <c r="PE12" s="117"/>
      <c r="PF12" s="117"/>
      <c r="PG12" s="117"/>
      <c r="PH12" s="117"/>
      <c r="PI12" s="117"/>
      <c r="PJ12" s="117"/>
      <c r="PK12" s="117"/>
      <c r="PL12" s="117"/>
      <c r="PM12" s="117"/>
      <c r="PN12" s="117"/>
      <c r="PO12" s="117"/>
      <c r="PP12" s="117"/>
      <c r="PQ12" s="117"/>
      <c r="PR12" s="117"/>
      <c r="PS12" s="117"/>
      <c r="PT12" s="117"/>
      <c r="PU12" s="117"/>
      <c r="PV12" s="117"/>
      <c r="PW12" s="117"/>
      <c r="PX12" s="117"/>
      <c r="PY12" s="117"/>
      <c r="PZ12" s="117"/>
      <c r="QA12" s="117"/>
      <c r="QB12" s="117"/>
      <c r="QC12" s="117"/>
      <c r="QD12" s="117"/>
      <c r="QE12" s="117"/>
      <c r="QF12" s="117"/>
      <c r="QG12" s="117"/>
      <c r="QH12" s="117"/>
      <c r="QI12" s="117"/>
      <c r="QJ12" s="117"/>
      <c r="QK12" s="117"/>
      <c r="QL12" s="117"/>
      <c r="QM12" s="117"/>
      <c r="QN12" s="117"/>
      <c r="QO12" s="117"/>
      <c r="QP12" s="117"/>
      <c r="QQ12" s="117"/>
      <c r="QR12" s="117"/>
      <c r="QS12" s="117"/>
      <c r="QT12" s="117"/>
      <c r="QU12" s="117"/>
      <c r="QV12" s="117"/>
      <c r="QW12" s="117"/>
      <c r="QX12" s="117"/>
      <c r="QY12" s="117"/>
      <c r="QZ12" s="117"/>
      <c r="RA12" s="117"/>
      <c r="RB12" s="117"/>
      <c r="RC12" s="117"/>
      <c r="RD12" s="117"/>
      <c r="RE12" s="117"/>
      <c r="RF12" s="117"/>
      <c r="RG12" s="117"/>
      <c r="RH12" s="117"/>
      <c r="RI12" s="117"/>
      <c r="RJ12" s="117"/>
      <c r="RK12" s="117"/>
      <c r="RL12" s="117"/>
      <c r="RM12" s="117"/>
      <c r="RN12" s="117"/>
      <c r="RO12" s="117"/>
      <c r="RP12" s="117"/>
      <c r="RQ12" s="117"/>
      <c r="RR12" s="117"/>
      <c r="RS12" s="117"/>
      <c r="RT12" s="117"/>
      <c r="RU12" s="117"/>
      <c r="RV12" s="117"/>
      <c r="RW12" s="117"/>
      <c r="RX12" s="117"/>
      <c r="RY12" s="117"/>
      <c r="RZ12" s="117"/>
      <c r="SA12" s="117"/>
      <c r="SB12" s="117"/>
      <c r="SC12" s="117"/>
      <c r="SD12" s="117"/>
      <c r="SE12" s="117"/>
      <c r="SF12" s="117"/>
      <c r="SG12" s="117"/>
      <c r="SH12" s="117"/>
      <c r="SI12" s="117"/>
      <c r="SJ12" s="117"/>
      <c r="SK12" s="117"/>
      <c r="SL12" s="117"/>
      <c r="SM12" s="117"/>
      <c r="SN12" s="117"/>
      <c r="SO12" s="117"/>
      <c r="SP12" s="117"/>
      <c r="SQ12" s="117"/>
      <c r="SR12" s="117"/>
      <c r="SS12" s="117"/>
      <c r="ST12" s="117"/>
      <c r="SU12" s="117"/>
      <c r="SV12" s="117"/>
      <c r="SW12" s="117"/>
      <c r="SX12" s="117"/>
      <c r="SY12" s="117"/>
      <c r="SZ12" s="117"/>
      <c r="TA12" s="117"/>
      <c r="TB12" s="117"/>
      <c r="TC12" s="117"/>
      <c r="TD12" s="117"/>
      <c r="TE12" s="117"/>
      <c r="TF12" s="117"/>
      <c r="TG12" s="117"/>
      <c r="TH12" s="117"/>
      <c r="TI12" s="117"/>
      <c r="TJ12" s="117"/>
      <c r="TK12" s="117"/>
      <c r="TL12" s="117"/>
      <c r="TM12" s="117"/>
      <c r="TN12" s="117"/>
      <c r="TO12" s="117"/>
      <c r="TP12" s="117"/>
      <c r="TQ12" s="117"/>
      <c r="TR12" s="117"/>
      <c r="TS12" s="117"/>
      <c r="TT12" s="117"/>
      <c r="TU12" s="117"/>
      <c r="TV12" s="117"/>
      <c r="TW12" s="117"/>
      <c r="TX12" s="117"/>
      <c r="TY12" s="117"/>
      <c r="TZ12" s="117"/>
      <c r="UA12" s="117"/>
      <c r="UB12" s="117"/>
      <c r="UC12" s="117"/>
      <c r="UD12" s="117"/>
      <c r="UE12" s="117"/>
      <c r="UF12" s="117"/>
      <c r="UG12" s="117"/>
      <c r="UH12" s="117"/>
      <c r="UI12" s="117"/>
      <c r="UJ12" s="117"/>
      <c r="UK12" s="117"/>
      <c r="UL12" s="117"/>
      <c r="UM12" s="117"/>
      <c r="UN12" s="117"/>
      <c r="UO12" s="117"/>
      <c r="UP12" s="117"/>
      <c r="UQ12" s="117"/>
      <c r="UR12" s="117"/>
      <c r="US12" s="117"/>
      <c r="UT12" s="117"/>
      <c r="UU12" s="117"/>
      <c r="UV12" s="117"/>
      <c r="UW12" s="117"/>
      <c r="UX12" s="117"/>
      <c r="UY12" s="117"/>
      <c r="UZ12" s="117"/>
      <c r="VA12" s="117"/>
      <c r="VB12" s="117"/>
      <c r="VC12" s="117"/>
      <c r="VD12" s="117"/>
      <c r="VE12" s="117"/>
      <c r="VF12" s="117"/>
      <c r="VG12" s="117"/>
      <c r="VH12" s="117"/>
      <c r="VI12" s="117"/>
      <c r="VJ12" s="117"/>
      <c r="VK12" s="117"/>
      <c r="VL12" s="117"/>
      <c r="VM12" s="117"/>
      <c r="VN12" s="117"/>
      <c r="VO12" s="117"/>
      <c r="VP12" s="117"/>
      <c r="VQ12" s="117"/>
      <c r="VR12" s="117"/>
      <c r="VS12" s="117"/>
      <c r="VT12" s="117"/>
      <c r="VU12" s="117"/>
      <c r="VV12" s="117"/>
      <c r="VW12" s="117"/>
      <c r="VX12" s="117"/>
      <c r="VY12" s="117"/>
      <c r="VZ12" s="117"/>
      <c r="WA12" s="117"/>
      <c r="WB12" s="117"/>
      <c r="WC12" s="117"/>
      <c r="WD12" s="117"/>
      <c r="WE12" s="117"/>
      <c r="WF12" s="117"/>
      <c r="WG12" s="117"/>
      <c r="WH12" s="117"/>
      <c r="WI12" s="117"/>
      <c r="WJ12" s="117"/>
      <c r="WK12" s="117"/>
      <c r="WL12" s="117"/>
      <c r="WM12" s="117"/>
      <c r="WN12" s="117"/>
      <c r="WO12" s="117"/>
      <c r="WP12" s="117"/>
      <c r="WQ12" s="117"/>
      <c r="WR12" s="117"/>
      <c r="WS12" s="117"/>
      <c r="WT12" s="117"/>
      <c r="WU12" s="117"/>
      <c r="WV12" s="117"/>
      <c r="WW12" s="117"/>
      <c r="WX12" s="117"/>
      <c r="WY12" s="117"/>
      <c r="WZ12" s="117"/>
      <c r="XA12" s="117"/>
      <c r="XB12" s="117"/>
      <c r="XC12" s="117"/>
      <c r="XD12" s="117"/>
      <c r="XE12" s="117"/>
      <c r="XF12" s="117"/>
      <c r="XG12" s="117"/>
      <c r="XH12" s="117"/>
      <c r="XI12" s="117"/>
      <c r="XJ12" s="117"/>
      <c r="XK12" s="117"/>
      <c r="XL12" s="117"/>
      <c r="XM12" s="117"/>
      <c r="XN12" s="117"/>
      <c r="XO12" s="117"/>
      <c r="XP12" s="117"/>
      <c r="XQ12" s="117"/>
      <c r="XR12" s="117"/>
      <c r="XS12" s="117"/>
      <c r="XT12" s="117"/>
      <c r="XU12" s="117"/>
      <c r="XV12" s="117"/>
      <c r="XW12" s="117"/>
      <c r="XX12" s="117"/>
      <c r="XY12" s="117"/>
      <c r="XZ12" s="117"/>
      <c r="YA12" s="117"/>
      <c r="YB12" s="117"/>
      <c r="YC12" s="117"/>
      <c r="YD12" s="117"/>
      <c r="YE12" s="117"/>
      <c r="YF12" s="117"/>
      <c r="YG12" s="117"/>
      <c r="YH12" s="117"/>
      <c r="YI12" s="117"/>
      <c r="YJ12" s="117"/>
      <c r="YK12" s="117"/>
      <c r="YL12" s="117"/>
      <c r="YM12" s="117"/>
      <c r="YN12" s="117"/>
      <c r="YO12" s="117"/>
      <c r="YP12" s="117"/>
      <c r="YQ12" s="117"/>
      <c r="YR12" s="117"/>
      <c r="YS12" s="117"/>
      <c r="YT12" s="117"/>
      <c r="YU12" s="117"/>
      <c r="YV12" s="117"/>
      <c r="YW12" s="117"/>
      <c r="YX12" s="117"/>
      <c r="YY12" s="117"/>
      <c r="YZ12" s="117"/>
      <c r="ZA12" s="117"/>
      <c r="ZB12" s="117"/>
      <c r="ZC12" s="117"/>
      <c r="ZD12" s="117"/>
      <c r="ZE12" s="117"/>
      <c r="ZF12" s="117"/>
      <c r="ZG12" s="117"/>
      <c r="ZH12" s="117"/>
      <c r="ZI12" s="117"/>
      <c r="ZJ12" s="117"/>
      <c r="ZK12" s="117"/>
      <c r="ZL12" s="117"/>
      <c r="ZM12" s="117"/>
      <c r="ZN12" s="117"/>
      <c r="ZO12" s="117"/>
      <c r="ZP12" s="117"/>
      <c r="ZQ12" s="117"/>
      <c r="ZR12" s="117"/>
      <c r="ZS12" s="117"/>
      <c r="ZT12" s="117"/>
      <c r="ZU12" s="117"/>
      <c r="ZV12" s="117"/>
      <c r="ZW12" s="117"/>
      <c r="ZX12" s="117"/>
      <c r="ZY12" s="117"/>
      <c r="ZZ12" s="117"/>
    </row>
    <row r="13" spans="1:702" hidden="1" outlineLevel="1">
      <c r="A13" s="9">
        <v>40603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T13" s="117"/>
      <c r="FU13" s="117"/>
      <c r="FV13" s="117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7"/>
      <c r="GM13" s="117"/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17"/>
      <c r="HI13" s="117"/>
      <c r="HJ13" s="117"/>
      <c r="HK13" s="117"/>
      <c r="HL13" s="117"/>
      <c r="HM13" s="117"/>
      <c r="HN13" s="117"/>
      <c r="HO13" s="117"/>
      <c r="HP13" s="117"/>
      <c r="HQ13" s="117"/>
      <c r="HR13" s="117"/>
      <c r="HS13" s="117"/>
      <c r="HT13" s="117"/>
      <c r="HU13" s="117"/>
      <c r="HV13" s="117"/>
      <c r="HW13" s="117"/>
      <c r="HX13" s="117"/>
      <c r="HY13" s="117"/>
      <c r="HZ13" s="117"/>
      <c r="IA13" s="117"/>
      <c r="IB13" s="117"/>
      <c r="IC13" s="117"/>
      <c r="ID13" s="117"/>
      <c r="IE13" s="117"/>
      <c r="IF13" s="117"/>
      <c r="IG13" s="117"/>
      <c r="IH13" s="117"/>
      <c r="II13" s="117"/>
      <c r="IJ13" s="117"/>
      <c r="IK13" s="117"/>
      <c r="IL13" s="117"/>
      <c r="IM13" s="117"/>
      <c r="IN13" s="117"/>
      <c r="IO13" s="117"/>
      <c r="IP13" s="117"/>
      <c r="IQ13" s="117"/>
      <c r="IR13" s="117"/>
      <c r="IS13" s="117"/>
      <c r="IT13" s="117"/>
      <c r="IU13" s="117"/>
      <c r="IV13" s="117"/>
      <c r="IW13" s="117"/>
      <c r="IX13" s="117"/>
      <c r="IY13" s="117"/>
      <c r="IZ13" s="117"/>
      <c r="JA13" s="117"/>
      <c r="JB13" s="117"/>
      <c r="JC13" s="117"/>
      <c r="JD13" s="117"/>
      <c r="JE13" s="117"/>
      <c r="JF13" s="117"/>
      <c r="JG13" s="117"/>
      <c r="JH13" s="117"/>
      <c r="JI13" s="117"/>
      <c r="JJ13" s="117"/>
      <c r="JK13" s="117"/>
      <c r="JL13" s="117"/>
      <c r="JM13" s="117"/>
      <c r="JN13" s="117"/>
      <c r="JO13" s="117"/>
      <c r="JP13" s="117"/>
      <c r="JQ13" s="117"/>
      <c r="JR13" s="117"/>
      <c r="JS13" s="117"/>
      <c r="JT13" s="117"/>
      <c r="JU13" s="117"/>
      <c r="JV13" s="117"/>
      <c r="JW13" s="117"/>
      <c r="JX13" s="117"/>
      <c r="JY13" s="117"/>
      <c r="JZ13" s="117"/>
      <c r="KA13" s="117"/>
      <c r="KB13" s="117"/>
      <c r="KC13" s="117"/>
      <c r="KD13" s="117"/>
      <c r="KE13" s="117"/>
      <c r="KF13" s="117"/>
      <c r="KG13" s="117"/>
      <c r="KH13" s="117"/>
      <c r="KI13" s="117"/>
      <c r="KJ13" s="117"/>
      <c r="KK13" s="117"/>
      <c r="KL13" s="117"/>
      <c r="KM13" s="117"/>
      <c r="KN13" s="117"/>
      <c r="KO13" s="117"/>
      <c r="KP13" s="117"/>
      <c r="KQ13" s="117"/>
      <c r="KR13" s="117"/>
      <c r="KS13" s="117"/>
      <c r="KT13" s="117"/>
      <c r="KU13" s="117"/>
      <c r="KV13" s="117"/>
      <c r="KW13" s="117"/>
      <c r="KX13" s="117"/>
      <c r="KY13" s="117"/>
      <c r="KZ13" s="117"/>
      <c r="LA13" s="117"/>
      <c r="LB13" s="117"/>
      <c r="LC13" s="117"/>
      <c r="LD13" s="117"/>
      <c r="LE13" s="117"/>
      <c r="LF13" s="117"/>
      <c r="LG13" s="117"/>
      <c r="LH13" s="117"/>
      <c r="LI13" s="117"/>
      <c r="LJ13" s="117"/>
      <c r="LK13" s="117"/>
      <c r="LL13" s="117"/>
      <c r="LM13" s="117"/>
      <c r="LN13" s="117"/>
      <c r="LO13" s="117"/>
      <c r="LP13" s="117"/>
      <c r="LQ13" s="117"/>
      <c r="LR13" s="117"/>
      <c r="LS13" s="117"/>
      <c r="LT13" s="117"/>
      <c r="LU13" s="117"/>
      <c r="LV13" s="117"/>
      <c r="LW13" s="117"/>
      <c r="LX13" s="117"/>
      <c r="LY13" s="117"/>
      <c r="LZ13" s="117"/>
      <c r="MA13" s="117"/>
      <c r="MB13" s="117"/>
      <c r="MC13" s="117"/>
      <c r="MD13" s="117"/>
      <c r="ME13" s="117"/>
      <c r="MF13" s="117"/>
      <c r="MG13" s="117"/>
      <c r="MH13" s="117"/>
      <c r="MI13" s="117"/>
      <c r="MJ13" s="117"/>
      <c r="MK13" s="117"/>
      <c r="ML13" s="117"/>
      <c r="MM13" s="117"/>
      <c r="MN13" s="117"/>
      <c r="MO13" s="117"/>
      <c r="MP13" s="117"/>
      <c r="MQ13" s="117"/>
      <c r="MR13" s="117"/>
      <c r="MS13" s="117"/>
      <c r="MT13" s="117"/>
      <c r="MU13" s="117"/>
      <c r="MV13" s="117"/>
      <c r="MW13" s="117"/>
      <c r="MX13" s="117"/>
      <c r="MY13" s="117"/>
      <c r="MZ13" s="117"/>
      <c r="NA13" s="117"/>
      <c r="NB13" s="117"/>
      <c r="NC13" s="117"/>
      <c r="ND13" s="117"/>
      <c r="NE13" s="117"/>
      <c r="NF13" s="117"/>
      <c r="NG13" s="117"/>
      <c r="NH13" s="117"/>
      <c r="NI13" s="117"/>
      <c r="NJ13" s="117"/>
      <c r="NK13" s="117"/>
      <c r="NL13" s="117"/>
      <c r="NM13" s="117"/>
      <c r="NN13" s="117"/>
      <c r="NO13" s="117"/>
      <c r="NP13" s="117"/>
      <c r="NQ13" s="117"/>
      <c r="NR13" s="117"/>
      <c r="NS13" s="117"/>
      <c r="NT13" s="117"/>
      <c r="NU13" s="117"/>
      <c r="NV13" s="117"/>
      <c r="NW13" s="117"/>
      <c r="NX13" s="117"/>
      <c r="NY13" s="117"/>
      <c r="NZ13" s="117"/>
      <c r="OA13" s="117"/>
      <c r="OB13" s="117"/>
      <c r="OC13" s="117"/>
      <c r="OD13" s="117"/>
      <c r="OE13" s="117"/>
      <c r="OF13" s="117"/>
      <c r="OG13" s="117"/>
      <c r="OH13" s="117"/>
      <c r="OI13" s="117"/>
      <c r="OJ13" s="117"/>
      <c r="OK13" s="117"/>
      <c r="OL13" s="117"/>
      <c r="OM13" s="117"/>
      <c r="ON13" s="117"/>
      <c r="OO13" s="117"/>
      <c r="OP13" s="117"/>
      <c r="OQ13" s="117"/>
      <c r="OR13" s="117"/>
      <c r="OS13" s="117"/>
      <c r="OT13" s="117"/>
      <c r="OU13" s="117"/>
      <c r="OV13" s="117"/>
      <c r="OW13" s="117"/>
      <c r="OX13" s="117"/>
      <c r="OY13" s="117"/>
      <c r="OZ13" s="117"/>
      <c r="PA13" s="117"/>
      <c r="PB13" s="117"/>
      <c r="PC13" s="117"/>
      <c r="PD13" s="117"/>
      <c r="PE13" s="117"/>
      <c r="PF13" s="117"/>
      <c r="PG13" s="117"/>
      <c r="PH13" s="117"/>
      <c r="PI13" s="117"/>
      <c r="PJ13" s="117"/>
      <c r="PK13" s="117"/>
      <c r="PL13" s="117"/>
      <c r="PM13" s="117"/>
      <c r="PN13" s="117"/>
      <c r="PO13" s="117"/>
      <c r="PP13" s="117"/>
      <c r="PQ13" s="117"/>
      <c r="PR13" s="117"/>
      <c r="PS13" s="117"/>
      <c r="PT13" s="117"/>
      <c r="PU13" s="117"/>
      <c r="PV13" s="117"/>
      <c r="PW13" s="117"/>
      <c r="PX13" s="117"/>
      <c r="PY13" s="117"/>
      <c r="PZ13" s="117"/>
      <c r="QA13" s="117"/>
      <c r="QB13" s="117"/>
      <c r="QC13" s="117"/>
      <c r="QD13" s="117"/>
      <c r="QE13" s="117"/>
      <c r="QF13" s="117"/>
      <c r="QG13" s="117"/>
      <c r="QH13" s="117"/>
      <c r="QI13" s="117"/>
      <c r="QJ13" s="117"/>
      <c r="QK13" s="117"/>
      <c r="QL13" s="117"/>
      <c r="QM13" s="117"/>
      <c r="QN13" s="117"/>
      <c r="QO13" s="117"/>
      <c r="QP13" s="117"/>
      <c r="QQ13" s="117"/>
      <c r="QR13" s="117"/>
      <c r="QS13" s="117"/>
      <c r="QT13" s="117"/>
      <c r="QU13" s="117"/>
      <c r="QV13" s="117"/>
      <c r="QW13" s="117"/>
      <c r="QX13" s="117"/>
      <c r="QY13" s="117"/>
      <c r="QZ13" s="117"/>
      <c r="RA13" s="117"/>
      <c r="RB13" s="117"/>
      <c r="RC13" s="117"/>
      <c r="RD13" s="117"/>
      <c r="RE13" s="117"/>
      <c r="RF13" s="117"/>
      <c r="RG13" s="117"/>
      <c r="RH13" s="117"/>
      <c r="RI13" s="117"/>
      <c r="RJ13" s="117"/>
      <c r="RK13" s="117"/>
      <c r="RL13" s="117"/>
      <c r="RM13" s="117"/>
      <c r="RN13" s="117"/>
      <c r="RO13" s="117"/>
      <c r="RP13" s="117"/>
      <c r="RQ13" s="117"/>
      <c r="RR13" s="117"/>
      <c r="RS13" s="117"/>
      <c r="RT13" s="117"/>
      <c r="RU13" s="117"/>
      <c r="RV13" s="117"/>
      <c r="RW13" s="117"/>
      <c r="RX13" s="117"/>
      <c r="RY13" s="117"/>
      <c r="RZ13" s="117"/>
      <c r="SA13" s="117"/>
      <c r="SB13" s="117"/>
      <c r="SC13" s="117"/>
      <c r="SD13" s="117"/>
      <c r="SE13" s="117"/>
      <c r="SF13" s="117"/>
      <c r="SG13" s="117"/>
      <c r="SH13" s="117"/>
      <c r="SI13" s="117"/>
      <c r="SJ13" s="117"/>
      <c r="SK13" s="117"/>
      <c r="SL13" s="117"/>
      <c r="SM13" s="117"/>
      <c r="SN13" s="117"/>
      <c r="SO13" s="117"/>
      <c r="SP13" s="117"/>
      <c r="SQ13" s="117"/>
      <c r="SR13" s="117"/>
      <c r="SS13" s="117"/>
      <c r="ST13" s="117"/>
      <c r="SU13" s="117"/>
      <c r="SV13" s="117"/>
      <c r="SW13" s="117"/>
      <c r="SX13" s="117"/>
      <c r="SY13" s="117"/>
      <c r="SZ13" s="117"/>
      <c r="TA13" s="117"/>
      <c r="TB13" s="117"/>
      <c r="TC13" s="117"/>
      <c r="TD13" s="117"/>
      <c r="TE13" s="117"/>
      <c r="TF13" s="117"/>
      <c r="TG13" s="117"/>
      <c r="TH13" s="117"/>
      <c r="TI13" s="117"/>
      <c r="TJ13" s="117"/>
      <c r="TK13" s="117"/>
      <c r="TL13" s="117"/>
      <c r="TM13" s="117"/>
      <c r="TN13" s="117"/>
      <c r="TO13" s="117"/>
      <c r="TP13" s="117"/>
      <c r="TQ13" s="117"/>
      <c r="TR13" s="117"/>
      <c r="TS13" s="117"/>
      <c r="TT13" s="117"/>
      <c r="TU13" s="117"/>
      <c r="TV13" s="117"/>
      <c r="TW13" s="117"/>
      <c r="TX13" s="117"/>
      <c r="TY13" s="117"/>
      <c r="TZ13" s="117"/>
      <c r="UA13" s="117"/>
      <c r="UB13" s="117"/>
      <c r="UC13" s="117"/>
      <c r="UD13" s="117"/>
      <c r="UE13" s="117"/>
      <c r="UF13" s="117"/>
      <c r="UG13" s="117"/>
      <c r="UH13" s="117"/>
      <c r="UI13" s="117"/>
      <c r="UJ13" s="117"/>
      <c r="UK13" s="117"/>
      <c r="UL13" s="117"/>
      <c r="UM13" s="117"/>
      <c r="UN13" s="117"/>
      <c r="UO13" s="117"/>
      <c r="UP13" s="117"/>
      <c r="UQ13" s="117"/>
      <c r="UR13" s="117"/>
      <c r="US13" s="117"/>
      <c r="UT13" s="117"/>
      <c r="UU13" s="117"/>
      <c r="UV13" s="117"/>
      <c r="UW13" s="117"/>
      <c r="UX13" s="117"/>
      <c r="UY13" s="117"/>
      <c r="UZ13" s="117"/>
      <c r="VA13" s="117"/>
      <c r="VB13" s="117"/>
      <c r="VC13" s="117"/>
      <c r="VD13" s="117"/>
      <c r="VE13" s="117"/>
      <c r="VF13" s="117"/>
      <c r="VG13" s="117"/>
      <c r="VH13" s="117"/>
      <c r="VI13" s="117"/>
      <c r="VJ13" s="117"/>
      <c r="VK13" s="117"/>
      <c r="VL13" s="117"/>
      <c r="VM13" s="117"/>
      <c r="VN13" s="117"/>
      <c r="VO13" s="117"/>
      <c r="VP13" s="117"/>
      <c r="VQ13" s="117"/>
      <c r="VR13" s="117"/>
      <c r="VS13" s="117"/>
      <c r="VT13" s="117"/>
      <c r="VU13" s="117"/>
      <c r="VV13" s="117"/>
      <c r="VW13" s="117"/>
      <c r="VX13" s="117"/>
      <c r="VY13" s="117"/>
      <c r="VZ13" s="117"/>
      <c r="WA13" s="117"/>
      <c r="WB13" s="117"/>
      <c r="WC13" s="117"/>
      <c r="WD13" s="117"/>
      <c r="WE13" s="117"/>
      <c r="WF13" s="117"/>
      <c r="WG13" s="117"/>
      <c r="WH13" s="117"/>
      <c r="WI13" s="117"/>
      <c r="WJ13" s="117"/>
      <c r="WK13" s="117"/>
      <c r="WL13" s="117"/>
      <c r="WM13" s="117"/>
      <c r="WN13" s="117"/>
      <c r="WO13" s="117"/>
      <c r="WP13" s="117"/>
      <c r="WQ13" s="117"/>
      <c r="WR13" s="117"/>
      <c r="WS13" s="117"/>
      <c r="WT13" s="117"/>
      <c r="WU13" s="117"/>
      <c r="WV13" s="117"/>
      <c r="WW13" s="117"/>
      <c r="WX13" s="117"/>
      <c r="WY13" s="117"/>
      <c r="WZ13" s="117"/>
      <c r="XA13" s="117"/>
      <c r="XB13" s="117"/>
      <c r="XC13" s="117"/>
      <c r="XD13" s="117"/>
      <c r="XE13" s="117"/>
      <c r="XF13" s="117"/>
      <c r="XG13" s="117"/>
      <c r="XH13" s="117"/>
      <c r="XI13" s="117"/>
      <c r="XJ13" s="117"/>
      <c r="XK13" s="117"/>
      <c r="XL13" s="117"/>
      <c r="XM13" s="117"/>
      <c r="XN13" s="117"/>
      <c r="XO13" s="117"/>
      <c r="XP13" s="117"/>
      <c r="XQ13" s="117"/>
      <c r="XR13" s="117"/>
      <c r="XS13" s="117"/>
      <c r="XT13" s="117"/>
      <c r="XU13" s="117"/>
      <c r="XV13" s="117"/>
      <c r="XW13" s="117"/>
      <c r="XX13" s="117"/>
      <c r="XY13" s="117"/>
      <c r="XZ13" s="117"/>
      <c r="YA13" s="117"/>
      <c r="YB13" s="117"/>
      <c r="YC13" s="117"/>
      <c r="YD13" s="117"/>
      <c r="YE13" s="117"/>
      <c r="YF13" s="117"/>
      <c r="YG13" s="117"/>
      <c r="YH13" s="117"/>
      <c r="YI13" s="117"/>
      <c r="YJ13" s="117"/>
      <c r="YK13" s="117"/>
      <c r="YL13" s="117"/>
      <c r="YM13" s="117"/>
      <c r="YN13" s="117"/>
      <c r="YO13" s="117"/>
      <c r="YP13" s="117"/>
      <c r="YQ13" s="117"/>
      <c r="YR13" s="117"/>
      <c r="YS13" s="117"/>
      <c r="YT13" s="117"/>
      <c r="YU13" s="117"/>
      <c r="YV13" s="117"/>
      <c r="YW13" s="117"/>
      <c r="YX13" s="117"/>
      <c r="YY13" s="117"/>
      <c r="YZ13" s="117"/>
      <c r="ZA13" s="117"/>
      <c r="ZB13" s="117"/>
      <c r="ZC13" s="117"/>
      <c r="ZD13" s="117"/>
      <c r="ZE13" s="117"/>
      <c r="ZF13" s="117"/>
      <c r="ZG13" s="117"/>
      <c r="ZH13" s="117"/>
      <c r="ZI13" s="117"/>
      <c r="ZJ13" s="117"/>
      <c r="ZK13" s="117"/>
      <c r="ZL13" s="117"/>
      <c r="ZM13" s="117"/>
      <c r="ZN13" s="117"/>
      <c r="ZO13" s="117"/>
      <c r="ZP13" s="117"/>
      <c r="ZQ13" s="117"/>
      <c r="ZR13" s="117"/>
      <c r="ZS13" s="117"/>
      <c r="ZT13" s="117"/>
      <c r="ZU13" s="117"/>
      <c r="ZV13" s="117"/>
      <c r="ZW13" s="117"/>
      <c r="ZX13" s="117"/>
      <c r="ZY13" s="117"/>
      <c r="ZZ13" s="117"/>
    </row>
    <row r="14" spans="1:702" hidden="1" outlineLevel="1">
      <c r="A14" s="9">
        <v>40634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7"/>
      <c r="GM14" s="117"/>
      <c r="GN14" s="117"/>
      <c r="GO14" s="117"/>
      <c r="GP14" s="117"/>
      <c r="GQ14" s="117"/>
      <c r="GR14" s="117"/>
      <c r="GS14" s="117"/>
      <c r="GT14" s="117"/>
      <c r="GU14" s="117"/>
      <c r="GV14" s="117"/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17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  <c r="HS14" s="117"/>
      <c r="HT14" s="117"/>
      <c r="HU14" s="117"/>
      <c r="HV14" s="117"/>
      <c r="HW14" s="117"/>
      <c r="HX14" s="117"/>
      <c r="HY14" s="117"/>
      <c r="HZ14" s="117"/>
      <c r="IA14" s="117"/>
      <c r="IB14" s="117"/>
      <c r="IC14" s="117"/>
      <c r="ID14" s="117"/>
      <c r="IE14" s="117"/>
      <c r="IF14" s="117"/>
      <c r="IG14" s="117"/>
      <c r="IH14" s="117"/>
      <c r="II14" s="117"/>
      <c r="IJ14" s="117"/>
      <c r="IK14" s="117"/>
      <c r="IL14" s="117"/>
      <c r="IM14" s="117"/>
      <c r="IN14" s="117"/>
      <c r="IO14" s="117"/>
      <c r="IP14" s="117"/>
      <c r="IQ14" s="117"/>
      <c r="IR14" s="117"/>
      <c r="IS14" s="117"/>
      <c r="IT14" s="117"/>
      <c r="IU14" s="117"/>
      <c r="IV14" s="117"/>
      <c r="IW14" s="117"/>
      <c r="IX14" s="117"/>
      <c r="IY14" s="117"/>
      <c r="IZ14" s="117"/>
      <c r="JA14" s="117"/>
      <c r="JB14" s="117"/>
      <c r="JC14" s="117"/>
      <c r="JD14" s="117"/>
      <c r="JE14" s="117"/>
      <c r="JF14" s="117"/>
      <c r="JG14" s="117"/>
      <c r="JH14" s="117"/>
      <c r="JI14" s="117"/>
      <c r="JJ14" s="117"/>
      <c r="JK14" s="117"/>
      <c r="JL14" s="117"/>
      <c r="JM14" s="117"/>
      <c r="JN14" s="117"/>
      <c r="JO14" s="117"/>
      <c r="JP14" s="117"/>
      <c r="JQ14" s="117"/>
      <c r="JR14" s="117"/>
      <c r="JS14" s="117"/>
      <c r="JT14" s="117"/>
      <c r="JU14" s="117"/>
      <c r="JV14" s="117"/>
      <c r="JW14" s="117"/>
      <c r="JX14" s="117"/>
      <c r="JY14" s="117"/>
      <c r="JZ14" s="117"/>
      <c r="KA14" s="117"/>
      <c r="KB14" s="117"/>
      <c r="KC14" s="117"/>
      <c r="KD14" s="117"/>
      <c r="KE14" s="117"/>
      <c r="KF14" s="117"/>
      <c r="KG14" s="117"/>
      <c r="KH14" s="117"/>
      <c r="KI14" s="117"/>
      <c r="KJ14" s="117"/>
      <c r="KK14" s="117"/>
      <c r="KL14" s="117"/>
      <c r="KM14" s="117"/>
      <c r="KN14" s="117"/>
      <c r="KO14" s="117"/>
      <c r="KP14" s="117"/>
      <c r="KQ14" s="117"/>
      <c r="KR14" s="117"/>
      <c r="KS14" s="117"/>
      <c r="KT14" s="117"/>
      <c r="KU14" s="117"/>
      <c r="KV14" s="117"/>
      <c r="KW14" s="117"/>
      <c r="KX14" s="117"/>
      <c r="KY14" s="117"/>
      <c r="KZ14" s="117"/>
      <c r="LA14" s="117"/>
      <c r="LB14" s="117"/>
      <c r="LC14" s="117"/>
      <c r="LD14" s="117"/>
      <c r="LE14" s="117"/>
      <c r="LF14" s="117"/>
      <c r="LG14" s="117"/>
      <c r="LH14" s="117"/>
      <c r="LI14" s="117"/>
      <c r="LJ14" s="117"/>
      <c r="LK14" s="117"/>
      <c r="LL14" s="117"/>
      <c r="LM14" s="117"/>
      <c r="LN14" s="117"/>
      <c r="LO14" s="117"/>
      <c r="LP14" s="117"/>
      <c r="LQ14" s="117"/>
      <c r="LR14" s="117"/>
      <c r="LS14" s="117"/>
      <c r="LT14" s="117"/>
      <c r="LU14" s="117"/>
      <c r="LV14" s="117"/>
      <c r="LW14" s="117"/>
      <c r="LX14" s="117"/>
      <c r="LY14" s="117"/>
      <c r="LZ14" s="117"/>
      <c r="MA14" s="117"/>
      <c r="MB14" s="117"/>
      <c r="MC14" s="117"/>
      <c r="MD14" s="117"/>
      <c r="ME14" s="117"/>
      <c r="MF14" s="117"/>
      <c r="MG14" s="117"/>
      <c r="MH14" s="117"/>
      <c r="MI14" s="117"/>
      <c r="MJ14" s="117"/>
      <c r="MK14" s="117"/>
      <c r="ML14" s="117"/>
      <c r="MM14" s="117"/>
      <c r="MN14" s="117"/>
      <c r="MO14" s="117"/>
      <c r="MP14" s="117"/>
      <c r="MQ14" s="117"/>
      <c r="MR14" s="117"/>
      <c r="MS14" s="117"/>
      <c r="MT14" s="117"/>
      <c r="MU14" s="117"/>
      <c r="MV14" s="117"/>
      <c r="MW14" s="117"/>
      <c r="MX14" s="117"/>
      <c r="MY14" s="117"/>
      <c r="MZ14" s="117"/>
      <c r="NA14" s="117"/>
      <c r="NB14" s="117"/>
      <c r="NC14" s="117"/>
      <c r="ND14" s="117"/>
      <c r="NE14" s="117"/>
      <c r="NF14" s="117"/>
      <c r="NG14" s="117"/>
      <c r="NH14" s="117"/>
      <c r="NI14" s="117"/>
      <c r="NJ14" s="117"/>
      <c r="NK14" s="117"/>
      <c r="NL14" s="117"/>
      <c r="NM14" s="117"/>
      <c r="NN14" s="117"/>
      <c r="NO14" s="117"/>
      <c r="NP14" s="117"/>
      <c r="NQ14" s="117"/>
      <c r="NR14" s="117"/>
      <c r="NS14" s="117"/>
      <c r="NT14" s="117"/>
      <c r="NU14" s="117"/>
      <c r="NV14" s="117"/>
      <c r="NW14" s="117"/>
      <c r="NX14" s="117"/>
      <c r="NY14" s="117"/>
      <c r="NZ14" s="117"/>
      <c r="OA14" s="117"/>
      <c r="OB14" s="117"/>
      <c r="OC14" s="117"/>
      <c r="OD14" s="117"/>
      <c r="OE14" s="117"/>
      <c r="OF14" s="117"/>
      <c r="OG14" s="117"/>
      <c r="OH14" s="117"/>
      <c r="OI14" s="117"/>
      <c r="OJ14" s="117"/>
      <c r="OK14" s="117"/>
      <c r="OL14" s="117"/>
      <c r="OM14" s="117"/>
      <c r="ON14" s="117"/>
      <c r="OO14" s="117"/>
      <c r="OP14" s="117"/>
      <c r="OQ14" s="117"/>
      <c r="OR14" s="117"/>
      <c r="OS14" s="117"/>
      <c r="OT14" s="117"/>
      <c r="OU14" s="117"/>
      <c r="OV14" s="117"/>
      <c r="OW14" s="117"/>
      <c r="OX14" s="117"/>
      <c r="OY14" s="117"/>
      <c r="OZ14" s="117"/>
      <c r="PA14" s="117"/>
      <c r="PB14" s="117"/>
      <c r="PC14" s="117"/>
      <c r="PD14" s="117"/>
      <c r="PE14" s="117"/>
      <c r="PF14" s="117"/>
      <c r="PG14" s="117"/>
      <c r="PH14" s="117"/>
      <c r="PI14" s="117"/>
      <c r="PJ14" s="117"/>
      <c r="PK14" s="117"/>
      <c r="PL14" s="117"/>
      <c r="PM14" s="117"/>
      <c r="PN14" s="117"/>
      <c r="PO14" s="117"/>
      <c r="PP14" s="117"/>
      <c r="PQ14" s="117"/>
      <c r="PR14" s="117"/>
      <c r="PS14" s="117"/>
      <c r="PT14" s="117"/>
      <c r="PU14" s="117"/>
      <c r="PV14" s="117"/>
      <c r="PW14" s="117"/>
      <c r="PX14" s="117"/>
      <c r="PY14" s="117"/>
      <c r="PZ14" s="117"/>
      <c r="QA14" s="117"/>
      <c r="QB14" s="117"/>
      <c r="QC14" s="117"/>
      <c r="QD14" s="117"/>
      <c r="QE14" s="117"/>
      <c r="QF14" s="117"/>
      <c r="QG14" s="117"/>
      <c r="QH14" s="117"/>
      <c r="QI14" s="117"/>
      <c r="QJ14" s="117"/>
      <c r="QK14" s="117"/>
      <c r="QL14" s="117"/>
      <c r="QM14" s="117"/>
      <c r="QN14" s="117"/>
      <c r="QO14" s="117"/>
      <c r="QP14" s="117"/>
      <c r="QQ14" s="117"/>
      <c r="QR14" s="117"/>
      <c r="QS14" s="117"/>
      <c r="QT14" s="117"/>
      <c r="QU14" s="117"/>
      <c r="QV14" s="117"/>
      <c r="QW14" s="117"/>
      <c r="QX14" s="117"/>
      <c r="QY14" s="117"/>
      <c r="QZ14" s="117"/>
      <c r="RA14" s="117"/>
      <c r="RB14" s="117"/>
      <c r="RC14" s="117"/>
      <c r="RD14" s="117"/>
      <c r="RE14" s="117"/>
      <c r="RF14" s="117"/>
      <c r="RG14" s="117"/>
      <c r="RH14" s="117"/>
      <c r="RI14" s="117"/>
      <c r="RJ14" s="117"/>
      <c r="RK14" s="117"/>
      <c r="RL14" s="117"/>
      <c r="RM14" s="117"/>
      <c r="RN14" s="117"/>
      <c r="RO14" s="117"/>
      <c r="RP14" s="117"/>
      <c r="RQ14" s="117"/>
      <c r="RR14" s="117"/>
      <c r="RS14" s="117"/>
      <c r="RT14" s="117"/>
      <c r="RU14" s="117"/>
      <c r="RV14" s="117"/>
      <c r="RW14" s="117"/>
      <c r="RX14" s="117"/>
      <c r="RY14" s="117"/>
      <c r="RZ14" s="117"/>
      <c r="SA14" s="117"/>
      <c r="SB14" s="117"/>
      <c r="SC14" s="117"/>
      <c r="SD14" s="117"/>
      <c r="SE14" s="117"/>
      <c r="SF14" s="117"/>
      <c r="SG14" s="117"/>
      <c r="SH14" s="117"/>
      <c r="SI14" s="117"/>
      <c r="SJ14" s="117"/>
      <c r="SK14" s="117"/>
      <c r="SL14" s="117"/>
      <c r="SM14" s="117"/>
      <c r="SN14" s="117"/>
      <c r="SO14" s="117"/>
      <c r="SP14" s="117"/>
      <c r="SQ14" s="117"/>
      <c r="SR14" s="117"/>
      <c r="SS14" s="117"/>
      <c r="ST14" s="117"/>
      <c r="SU14" s="117"/>
      <c r="SV14" s="117"/>
      <c r="SW14" s="117"/>
      <c r="SX14" s="117"/>
      <c r="SY14" s="117"/>
      <c r="SZ14" s="117"/>
      <c r="TA14" s="117"/>
      <c r="TB14" s="117"/>
      <c r="TC14" s="117"/>
      <c r="TD14" s="117"/>
      <c r="TE14" s="117"/>
      <c r="TF14" s="117"/>
      <c r="TG14" s="117"/>
      <c r="TH14" s="117"/>
      <c r="TI14" s="117"/>
      <c r="TJ14" s="117"/>
      <c r="TK14" s="117"/>
      <c r="TL14" s="117"/>
      <c r="TM14" s="117"/>
      <c r="TN14" s="117"/>
      <c r="TO14" s="117"/>
      <c r="TP14" s="117"/>
      <c r="TQ14" s="117"/>
      <c r="TR14" s="117"/>
      <c r="TS14" s="117"/>
      <c r="TT14" s="117"/>
      <c r="TU14" s="117"/>
      <c r="TV14" s="117"/>
      <c r="TW14" s="117"/>
      <c r="TX14" s="117"/>
      <c r="TY14" s="117"/>
      <c r="TZ14" s="117"/>
      <c r="UA14" s="117"/>
      <c r="UB14" s="117"/>
      <c r="UC14" s="117"/>
      <c r="UD14" s="117"/>
      <c r="UE14" s="117"/>
      <c r="UF14" s="117"/>
      <c r="UG14" s="117"/>
      <c r="UH14" s="117"/>
      <c r="UI14" s="117"/>
      <c r="UJ14" s="117"/>
      <c r="UK14" s="117"/>
      <c r="UL14" s="117"/>
      <c r="UM14" s="117"/>
      <c r="UN14" s="117"/>
      <c r="UO14" s="117"/>
      <c r="UP14" s="117"/>
      <c r="UQ14" s="117"/>
      <c r="UR14" s="117"/>
      <c r="US14" s="117"/>
      <c r="UT14" s="117"/>
      <c r="UU14" s="117"/>
      <c r="UV14" s="117"/>
      <c r="UW14" s="117"/>
      <c r="UX14" s="117"/>
      <c r="UY14" s="117"/>
      <c r="UZ14" s="117"/>
      <c r="VA14" s="117"/>
      <c r="VB14" s="117"/>
      <c r="VC14" s="117"/>
      <c r="VD14" s="117"/>
      <c r="VE14" s="117"/>
      <c r="VF14" s="117"/>
      <c r="VG14" s="117"/>
      <c r="VH14" s="117"/>
      <c r="VI14" s="117"/>
      <c r="VJ14" s="117"/>
      <c r="VK14" s="117"/>
      <c r="VL14" s="117"/>
      <c r="VM14" s="117"/>
      <c r="VN14" s="117"/>
      <c r="VO14" s="117"/>
      <c r="VP14" s="117"/>
      <c r="VQ14" s="117"/>
      <c r="VR14" s="117"/>
      <c r="VS14" s="117"/>
      <c r="VT14" s="117"/>
      <c r="VU14" s="117"/>
      <c r="VV14" s="117"/>
      <c r="VW14" s="117"/>
      <c r="VX14" s="117"/>
      <c r="VY14" s="117"/>
      <c r="VZ14" s="117"/>
      <c r="WA14" s="117"/>
      <c r="WB14" s="117"/>
      <c r="WC14" s="117"/>
      <c r="WD14" s="117"/>
      <c r="WE14" s="117"/>
      <c r="WF14" s="117"/>
      <c r="WG14" s="117"/>
      <c r="WH14" s="117"/>
      <c r="WI14" s="117"/>
      <c r="WJ14" s="117"/>
      <c r="WK14" s="117"/>
      <c r="WL14" s="117"/>
      <c r="WM14" s="117"/>
      <c r="WN14" s="117"/>
      <c r="WO14" s="117"/>
      <c r="WP14" s="117"/>
      <c r="WQ14" s="117"/>
      <c r="WR14" s="117"/>
      <c r="WS14" s="117"/>
      <c r="WT14" s="117"/>
      <c r="WU14" s="117"/>
      <c r="WV14" s="117"/>
      <c r="WW14" s="117"/>
      <c r="WX14" s="117"/>
      <c r="WY14" s="117"/>
      <c r="WZ14" s="117"/>
      <c r="XA14" s="117"/>
      <c r="XB14" s="117"/>
      <c r="XC14" s="117"/>
      <c r="XD14" s="117"/>
      <c r="XE14" s="117"/>
      <c r="XF14" s="117"/>
      <c r="XG14" s="117"/>
      <c r="XH14" s="117"/>
      <c r="XI14" s="117"/>
      <c r="XJ14" s="117"/>
      <c r="XK14" s="117"/>
      <c r="XL14" s="117"/>
      <c r="XM14" s="117"/>
      <c r="XN14" s="117"/>
      <c r="XO14" s="117"/>
      <c r="XP14" s="117"/>
      <c r="XQ14" s="117"/>
      <c r="XR14" s="117"/>
      <c r="XS14" s="117"/>
      <c r="XT14" s="117"/>
      <c r="XU14" s="117"/>
      <c r="XV14" s="117"/>
      <c r="XW14" s="117"/>
      <c r="XX14" s="117"/>
      <c r="XY14" s="117"/>
      <c r="XZ14" s="117"/>
      <c r="YA14" s="117"/>
      <c r="YB14" s="117"/>
      <c r="YC14" s="117"/>
      <c r="YD14" s="117"/>
      <c r="YE14" s="117"/>
      <c r="YF14" s="117"/>
      <c r="YG14" s="117"/>
      <c r="YH14" s="117"/>
      <c r="YI14" s="117"/>
      <c r="YJ14" s="117"/>
      <c r="YK14" s="117"/>
      <c r="YL14" s="117"/>
      <c r="YM14" s="117"/>
      <c r="YN14" s="117"/>
      <c r="YO14" s="117"/>
      <c r="YP14" s="117"/>
      <c r="YQ14" s="117"/>
      <c r="YR14" s="117"/>
      <c r="YS14" s="117"/>
      <c r="YT14" s="117"/>
      <c r="YU14" s="117"/>
      <c r="YV14" s="117"/>
      <c r="YW14" s="117"/>
      <c r="YX14" s="117"/>
      <c r="YY14" s="117"/>
      <c r="YZ14" s="117"/>
      <c r="ZA14" s="117"/>
      <c r="ZB14" s="117"/>
      <c r="ZC14" s="117"/>
      <c r="ZD14" s="117"/>
      <c r="ZE14" s="117"/>
      <c r="ZF14" s="117"/>
      <c r="ZG14" s="117"/>
      <c r="ZH14" s="117"/>
      <c r="ZI14" s="117"/>
      <c r="ZJ14" s="117"/>
      <c r="ZK14" s="117"/>
      <c r="ZL14" s="117"/>
      <c r="ZM14" s="117"/>
      <c r="ZN14" s="117"/>
      <c r="ZO14" s="117"/>
      <c r="ZP14" s="117"/>
      <c r="ZQ14" s="117"/>
      <c r="ZR14" s="117"/>
      <c r="ZS14" s="117"/>
      <c r="ZT14" s="117"/>
      <c r="ZU14" s="117"/>
      <c r="ZV14" s="117"/>
      <c r="ZW14" s="117"/>
      <c r="ZX14" s="117"/>
      <c r="ZY14" s="117"/>
      <c r="ZZ14" s="117"/>
    </row>
    <row r="15" spans="1:702" hidden="1" outlineLevel="1">
      <c r="A15" s="9">
        <v>40664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7"/>
      <c r="GF15" s="117"/>
      <c r="GG15" s="117"/>
      <c r="GH15" s="117"/>
      <c r="GI15" s="117"/>
      <c r="GJ15" s="117"/>
      <c r="GK15" s="117"/>
      <c r="GL15" s="117"/>
      <c r="GM15" s="117"/>
      <c r="GN15" s="117"/>
      <c r="GO15" s="117"/>
      <c r="GP15" s="117"/>
      <c r="GQ15" s="117"/>
      <c r="GR15" s="117"/>
      <c r="GS15" s="117"/>
      <c r="GT15" s="117"/>
      <c r="GU15" s="117"/>
      <c r="GV15" s="117"/>
      <c r="GW15" s="117"/>
      <c r="GX15" s="117"/>
      <c r="GY15" s="117"/>
      <c r="GZ15" s="117"/>
      <c r="HA15" s="117"/>
      <c r="HB15" s="117"/>
      <c r="HC15" s="117"/>
      <c r="HD15" s="117"/>
      <c r="HE15" s="117"/>
      <c r="HF15" s="117"/>
      <c r="HG15" s="117"/>
      <c r="HH15" s="117"/>
      <c r="HI15" s="117"/>
      <c r="HJ15" s="117"/>
      <c r="HK15" s="117"/>
      <c r="HL15" s="117"/>
      <c r="HM15" s="117"/>
      <c r="HN15" s="117"/>
      <c r="HO15" s="117"/>
      <c r="HP15" s="117"/>
      <c r="HQ15" s="117"/>
      <c r="HR15" s="117"/>
      <c r="HS15" s="117"/>
      <c r="HT15" s="117"/>
      <c r="HU15" s="117"/>
      <c r="HV15" s="117"/>
      <c r="HW15" s="117"/>
      <c r="HX15" s="117"/>
      <c r="HY15" s="117"/>
      <c r="HZ15" s="117"/>
      <c r="IA15" s="117"/>
      <c r="IB15" s="117"/>
      <c r="IC15" s="117"/>
      <c r="ID15" s="117"/>
      <c r="IE15" s="117"/>
      <c r="IF15" s="117"/>
      <c r="IG15" s="117"/>
      <c r="IH15" s="117"/>
      <c r="II15" s="117"/>
      <c r="IJ15" s="117"/>
      <c r="IK15" s="117"/>
      <c r="IL15" s="117"/>
      <c r="IM15" s="117"/>
      <c r="IN15" s="117"/>
      <c r="IO15" s="117"/>
      <c r="IP15" s="117"/>
      <c r="IQ15" s="117"/>
      <c r="IR15" s="117"/>
      <c r="IS15" s="117"/>
      <c r="IT15" s="117"/>
      <c r="IU15" s="117"/>
      <c r="IV15" s="117"/>
      <c r="IW15" s="117"/>
      <c r="IX15" s="117"/>
      <c r="IY15" s="117"/>
      <c r="IZ15" s="117"/>
      <c r="JA15" s="117"/>
      <c r="JB15" s="117"/>
      <c r="JC15" s="117"/>
      <c r="JD15" s="117"/>
      <c r="JE15" s="117"/>
      <c r="JF15" s="117"/>
      <c r="JG15" s="117"/>
      <c r="JH15" s="117"/>
      <c r="JI15" s="117"/>
      <c r="JJ15" s="117"/>
      <c r="JK15" s="117"/>
      <c r="JL15" s="117"/>
      <c r="JM15" s="117"/>
      <c r="JN15" s="117"/>
      <c r="JO15" s="117"/>
      <c r="JP15" s="117"/>
      <c r="JQ15" s="117"/>
      <c r="JR15" s="117"/>
      <c r="JS15" s="117"/>
      <c r="JT15" s="117"/>
      <c r="JU15" s="117"/>
      <c r="JV15" s="117"/>
      <c r="JW15" s="117"/>
      <c r="JX15" s="117"/>
      <c r="JY15" s="117"/>
      <c r="JZ15" s="117"/>
      <c r="KA15" s="117"/>
      <c r="KB15" s="117"/>
      <c r="KC15" s="117"/>
      <c r="KD15" s="117"/>
      <c r="KE15" s="117"/>
      <c r="KF15" s="117"/>
      <c r="KG15" s="117"/>
      <c r="KH15" s="117"/>
      <c r="KI15" s="117"/>
      <c r="KJ15" s="117"/>
      <c r="KK15" s="117"/>
      <c r="KL15" s="117"/>
      <c r="KM15" s="117"/>
      <c r="KN15" s="117"/>
      <c r="KO15" s="117"/>
      <c r="KP15" s="117"/>
      <c r="KQ15" s="117"/>
      <c r="KR15" s="117"/>
      <c r="KS15" s="117"/>
      <c r="KT15" s="117"/>
      <c r="KU15" s="117"/>
      <c r="KV15" s="117"/>
      <c r="KW15" s="117"/>
      <c r="KX15" s="117"/>
      <c r="KY15" s="117"/>
      <c r="KZ15" s="117"/>
      <c r="LA15" s="117"/>
      <c r="LB15" s="117"/>
      <c r="LC15" s="117"/>
      <c r="LD15" s="117"/>
      <c r="LE15" s="117"/>
      <c r="LF15" s="117"/>
      <c r="LG15" s="117"/>
      <c r="LH15" s="117"/>
      <c r="LI15" s="117"/>
      <c r="LJ15" s="117"/>
      <c r="LK15" s="117"/>
      <c r="LL15" s="117"/>
      <c r="LM15" s="117"/>
      <c r="LN15" s="117"/>
      <c r="LO15" s="117"/>
      <c r="LP15" s="117"/>
      <c r="LQ15" s="117"/>
      <c r="LR15" s="117"/>
      <c r="LS15" s="117"/>
      <c r="LT15" s="117"/>
      <c r="LU15" s="117"/>
      <c r="LV15" s="117"/>
      <c r="LW15" s="117"/>
      <c r="LX15" s="117"/>
      <c r="LY15" s="117"/>
      <c r="LZ15" s="117"/>
      <c r="MA15" s="117"/>
      <c r="MB15" s="117"/>
      <c r="MC15" s="117"/>
      <c r="MD15" s="117"/>
      <c r="ME15" s="117"/>
      <c r="MF15" s="117"/>
      <c r="MG15" s="117"/>
      <c r="MH15" s="117"/>
      <c r="MI15" s="117"/>
      <c r="MJ15" s="117"/>
      <c r="MK15" s="117"/>
      <c r="ML15" s="117"/>
      <c r="MM15" s="117"/>
      <c r="MN15" s="117"/>
      <c r="MO15" s="117"/>
      <c r="MP15" s="117"/>
      <c r="MQ15" s="117"/>
      <c r="MR15" s="117"/>
      <c r="MS15" s="117"/>
      <c r="MT15" s="117"/>
      <c r="MU15" s="117"/>
      <c r="MV15" s="117"/>
      <c r="MW15" s="117"/>
      <c r="MX15" s="117"/>
      <c r="MY15" s="117"/>
      <c r="MZ15" s="117"/>
      <c r="NA15" s="117"/>
      <c r="NB15" s="117"/>
      <c r="NC15" s="117"/>
      <c r="ND15" s="117"/>
      <c r="NE15" s="117"/>
      <c r="NF15" s="117"/>
      <c r="NG15" s="117"/>
      <c r="NH15" s="117"/>
      <c r="NI15" s="117"/>
      <c r="NJ15" s="117"/>
      <c r="NK15" s="117"/>
      <c r="NL15" s="117"/>
      <c r="NM15" s="117"/>
      <c r="NN15" s="117"/>
      <c r="NO15" s="117"/>
      <c r="NP15" s="117"/>
      <c r="NQ15" s="117"/>
      <c r="NR15" s="117"/>
      <c r="NS15" s="117"/>
      <c r="NT15" s="117"/>
      <c r="NU15" s="117"/>
      <c r="NV15" s="117"/>
      <c r="NW15" s="117"/>
      <c r="NX15" s="117"/>
      <c r="NY15" s="117"/>
      <c r="NZ15" s="117"/>
      <c r="OA15" s="117"/>
      <c r="OB15" s="117"/>
      <c r="OC15" s="117"/>
      <c r="OD15" s="117"/>
      <c r="OE15" s="117"/>
      <c r="OF15" s="117"/>
      <c r="OG15" s="117"/>
      <c r="OH15" s="117"/>
      <c r="OI15" s="117"/>
      <c r="OJ15" s="117"/>
      <c r="OK15" s="117"/>
      <c r="OL15" s="117"/>
      <c r="OM15" s="117"/>
      <c r="ON15" s="117"/>
      <c r="OO15" s="117"/>
      <c r="OP15" s="117"/>
      <c r="OQ15" s="117"/>
      <c r="OR15" s="117"/>
      <c r="OS15" s="117"/>
      <c r="OT15" s="117"/>
      <c r="OU15" s="117"/>
      <c r="OV15" s="117"/>
      <c r="OW15" s="117"/>
      <c r="OX15" s="117"/>
      <c r="OY15" s="117"/>
      <c r="OZ15" s="117"/>
      <c r="PA15" s="117"/>
      <c r="PB15" s="117"/>
      <c r="PC15" s="117"/>
      <c r="PD15" s="117"/>
      <c r="PE15" s="117"/>
      <c r="PF15" s="117"/>
      <c r="PG15" s="117"/>
      <c r="PH15" s="117"/>
      <c r="PI15" s="117"/>
      <c r="PJ15" s="117"/>
      <c r="PK15" s="117"/>
      <c r="PL15" s="117"/>
      <c r="PM15" s="117"/>
      <c r="PN15" s="117"/>
      <c r="PO15" s="117"/>
      <c r="PP15" s="117"/>
      <c r="PQ15" s="117"/>
      <c r="PR15" s="117"/>
      <c r="PS15" s="117"/>
      <c r="PT15" s="117"/>
      <c r="PU15" s="117"/>
      <c r="PV15" s="117"/>
      <c r="PW15" s="117"/>
      <c r="PX15" s="117"/>
      <c r="PY15" s="117"/>
      <c r="PZ15" s="117"/>
      <c r="QA15" s="117"/>
      <c r="QB15" s="117"/>
      <c r="QC15" s="117"/>
      <c r="QD15" s="117"/>
      <c r="QE15" s="117"/>
      <c r="QF15" s="117"/>
      <c r="QG15" s="117"/>
      <c r="QH15" s="117"/>
      <c r="QI15" s="117"/>
      <c r="QJ15" s="117"/>
      <c r="QK15" s="117"/>
      <c r="QL15" s="117"/>
      <c r="QM15" s="117"/>
      <c r="QN15" s="117"/>
      <c r="QO15" s="117"/>
      <c r="QP15" s="117"/>
      <c r="QQ15" s="117"/>
      <c r="QR15" s="117"/>
      <c r="QS15" s="117"/>
      <c r="QT15" s="117"/>
      <c r="QU15" s="117"/>
      <c r="QV15" s="117"/>
      <c r="QW15" s="117"/>
      <c r="QX15" s="117"/>
      <c r="QY15" s="117"/>
      <c r="QZ15" s="117"/>
      <c r="RA15" s="117"/>
      <c r="RB15" s="117"/>
      <c r="RC15" s="117"/>
      <c r="RD15" s="117"/>
      <c r="RE15" s="117"/>
      <c r="RF15" s="117"/>
      <c r="RG15" s="117"/>
      <c r="RH15" s="117"/>
      <c r="RI15" s="117"/>
      <c r="RJ15" s="117"/>
      <c r="RK15" s="117"/>
      <c r="RL15" s="117"/>
      <c r="RM15" s="117"/>
      <c r="RN15" s="117"/>
      <c r="RO15" s="117"/>
      <c r="RP15" s="117"/>
      <c r="RQ15" s="117"/>
      <c r="RR15" s="117"/>
      <c r="RS15" s="117"/>
      <c r="RT15" s="117"/>
      <c r="RU15" s="117"/>
      <c r="RV15" s="117"/>
      <c r="RW15" s="117"/>
      <c r="RX15" s="117"/>
      <c r="RY15" s="117"/>
      <c r="RZ15" s="117"/>
      <c r="SA15" s="117"/>
      <c r="SB15" s="117"/>
      <c r="SC15" s="117"/>
      <c r="SD15" s="117"/>
      <c r="SE15" s="117"/>
      <c r="SF15" s="117"/>
      <c r="SG15" s="117"/>
      <c r="SH15" s="117"/>
      <c r="SI15" s="117"/>
      <c r="SJ15" s="117"/>
      <c r="SK15" s="117"/>
      <c r="SL15" s="117"/>
      <c r="SM15" s="117"/>
      <c r="SN15" s="117"/>
      <c r="SO15" s="117"/>
      <c r="SP15" s="117"/>
      <c r="SQ15" s="117"/>
      <c r="SR15" s="117"/>
      <c r="SS15" s="117"/>
      <c r="ST15" s="117"/>
      <c r="SU15" s="117"/>
      <c r="SV15" s="117"/>
      <c r="SW15" s="117"/>
      <c r="SX15" s="117"/>
      <c r="SY15" s="117"/>
      <c r="SZ15" s="117"/>
      <c r="TA15" s="117"/>
      <c r="TB15" s="117"/>
      <c r="TC15" s="117"/>
      <c r="TD15" s="117"/>
      <c r="TE15" s="117"/>
      <c r="TF15" s="117"/>
      <c r="TG15" s="117"/>
      <c r="TH15" s="117"/>
      <c r="TI15" s="117"/>
      <c r="TJ15" s="117"/>
      <c r="TK15" s="117"/>
      <c r="TL15" s="117"/>
      <c r="TM15" s="117"/>
      <c r="TN15" s="117"/>
      <c r="TO15" s="117"/>
      <c r="TP15" s="117"/>
      <c r="TQ15" s="117"/>
      <c r="TR15" s="117"/>
      <c r="TS15" s="117"/>
      <c r="TT15" s="117"/>
      <c r="TU15" s="117"/>
      <c r="TV15" s="117"/>
      <c r="TW15" s="117"/>
      <c r="TX15" s="117"/>
      <c r="TY15" s="117"/>
      <c r="TZ15" s="117"/>
      <c r="UA15" s="117"/>
      <c r="UB15" s="117"/>
      <c r="UC15" s="117"/>
      <c r="UD15" s="117"/>
      <c r="UE15" s="117"/>
      <c r="UF15" s="117"/>
      <c r="UG15" s="117"/>
      <c r="UH15" s="117"/>
      <c r="UI15" s="117"/>
      <c r="UJ15" s="117"/>
      <c r="UK15" s="117"/>
      <c r="UL15" s="117"/>
      <c r="UM15" s="117"/>
      <c r="UN15" s="117"/>
      <c r="UO15" s="117"/>
      <c r="UP15" s="117"/>
      <c r="UQ15" s="117"/>
      <c r="UR15" s="117"/>
      <c r="US15" s="117"/>
      <c r="UT15" s="117"/>
      <c r="UU15" s="117"/>
      <c r="UV15" s="117"/>
      <c r="UW15" s="117"/>
      <c r="UX15" s="117"/>
      <c r="UY15" s="117"/>
      <c r="UZ15" s="117"/>
      <c r="VA15" s="117"/>
      <c r="VB15" s="117"/>
      <c r="VC15" s="117"/>
      <c r="VD15" s="117"/>
      <c r="VE15" s="117"/>
      <c r="VF15" s="117"/>
      <c r="VG15" s="117"/>
      <c r="VH15" s="117"/>
      <c r="VI15" s="117"/>
      <c r="VJ15" s="117"/>
      <c r="VK15" s="117"/>
      <c r="VL15" s="117"/>
      <c r="VM15" s="117"/>
      <c r="VN15" s="117"/>
      <c r="VO15" s="117"/>
      <c r="VP15" s="117"/>
      <c r="VQ15" s="117"/>
      <c r="VR15" s="117"/>
      <c r="VS15" s="117"/>
      <c r="VT15" s="117"/>
      <c r="VU15" s="117"/>
      <c r="VV15" s="117"/>
      <c r="VW15" s="117"/>
      <c r="VX15" s="117"/>
      <c r="VY15" s="117"/>
      <c r="VZ15" s="117"/>
      <c r="WA15" s="117"/>
      <c r="WB15" s="117"/>
      <c r="WC15" s="117"/>
      <c r="WD15" s="117"/>
      <c r="WE15" s="117"/>
      <c r="WF15" s="117"/>
      <c r="WG15" s="117"/>
      <c r="WH15" s="117"/>
      <c r="WI15" s="117"/>
      <c r="WJ15" s="117"/>
      <c r="WK15" s="117"/>
      <c r="WL15" s="117"/>
      <c r="WM15" s="117"/>
      <c r="WN15" s="117"/>
      <c r="WO15" s="117"/>
      <c r="WP15" s="117"/>
      <c r="WQ15" s="117"/>
      <c r="WR15" s="117"/>
      <c r="WS15" s="117"/>
      <c r="WT15" s="117"/>
      <c r="WU15" s="117"/>
      <c r="WV15" s="117"/>
      <c r="WW15" s="117"/>
      <c r="WX15" s="117"/>
      <c r="WY15" s="117"/>
      <c r="WZ15" s="117"/>
      <c r="XA15" s="117"/>
      <c r="XB15" s="117"/>
      <c r="XC15" s="117"/>
      <c r="XD15" s="117"/>
      <c r="XE15" s="117"/>
      <c r="XF15" s="117"/>
      <c r="XG15" s="117"/>
      <c r="XH15" s="117"/>
      <c r="XI15" s="117"/>
      <c r="XJ15" s="117"/>
      <c r="XK15" s="117"/>
      <c r="XL15" s="117"/>
      <c r="XM15" s="117"/>
      <c r="XN15" s="117"/>
      <c r="XO15" s="117"/>
      <c r="XP15" s="117"/>
      <c r="XQ15" s="117"/>
      <c r="XR15" s="117"/>
      <c r="XS15" s="117"/>
      <c r="XT15" s="117"/>
      <c r="XU15" s="117"/>
      <c r="XV15" s="117"/>
      <c r="XW15" s="117"/>
      <c r="XX15" s="117"/>
      <c r="XY15" s="117"/>
      <c r="XZ15" s="117"/>
      <c r="YA15" s="117"/>
      <c r="YB15" s="117"/>
      <c r="YC15" s="117"/>
      <c r="YD15" s="117"/>
      <c r="YE15" s="117"/>
      <c r="YF15" s="117"/>
      <c r="YG15" s="117"/>
      <c r="YH15" s="117"/>
      <c r="YI15" s="117"/>
      <c r="YJ15" s="117"/>
      <c r="YK15" s="117"/>
      <c r="YL15" s="117"/>
      <c r="YM15" s="117"/>
      <c r="YN15" s="117"/>
      <c r="YO15" s="117"/>
      <c r="YP15" s="117"/>
      <c r="YQ15" s="117"/>
      <c r="YR15" s="117"/>
      <c r="YS15" s="117"/>
      <c r="YT15" s="117"/>
      <c r="YU15" s="117"/>
      <c r="YV15" s="117"/>
      <c r="YW15" s="117"/>
      <c r="YX15" s="117"/>
      <c r="YY15" s="117"/>
      <c r="YZ15" s="117"/>
      <c r="ZA15" s="117"/>
      <c r="ZB15" s="117"/>
      <c r="ZC15" s="117"/>
      <c r="ZD15" s="117"/>
      <c r="ZE15" s="117"/>
      <c r="ZF15" s="117"/>
      <c r="ZG15" s="117"/>
      <c r="ZH15" s="117"/>
      <c r="ZI15" s="117"/>
      <c r="ZJ15" s="117"/>
      <c r="ZK15" s="117"/>
      <c r="ZL15" s="117"/>
      <c r="ZM15" s="117"/>
      <c r="ZN15" s="117"/>
      <c r="ZO15" s="117"/>
      <c r="ZP15" s="117"/>
      <c r="ZQ15" s="117"/>
      <c r="ZR15" s="117"/>
      <c r="ZS15" s="117"/>
      <c r="ZT15" s="117"/>
      <c r="ZU15" s="117"/>
      <c r="ZV15" s="117"/>
      <c r="ZW15" s="117"/>
      <c r="ZX15" s="117"/>
      <c r="ZY15" s="117"/>
      <c r="ZZ15" s="117"/>
    </row>
    <row r="16" spans="1:702" hidden="1" outlineLevel="1">
      <c r="A16" s="9">
        <v>40695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7"/>
      <c r="GF16" s="117"/>
      <c r="GG16" s="117"/>
      <c r="GH16" s="117"/>
      <c r="GI16" s="117"/>
      <c r="GJ16" s="117"/>
      <c r="GK16" s="117"/>
      <c r="GL16" s="117"/>
      <c r="GM16" s="117"/>
      <c r="GN16" s="117"/>
      <c r="GO16" s="117"/>
      <c r="GP16" s="117"/>
      <c r="GQ16" s="117"/>
      <c r="GR16" s="117"/>
      <c r="GS16" s="117"/>
      <c r="GT16" s="117"/>
      <c r="GU16" s="117"/>
      <c r="GV16" s="117"/>
      <c r="GW16" s="117"/>
      <c r="GX16" s="117"/>
      <c r="GY16" s="117"/>
      <c r="GZ16" s="117"/>
      <c r="HA16" s="117"/>
      <c r="HB16" s="117"/>
      <c r="HC16" s="117"/>
      <c r="HD16" s="117"/>
      <c r="HE16" s="117"/>
      <c r="HF16" s="117"/>
      <c r="HG16" s="117"/>
      <c r="HH16" s="117"/>
      <c r="HI16" s="117"/>
      <c r="HJ16" s="117"/>
      <c r="HK16" s="117"/>
      <c r="HL16" s="117"/>
      <c r="HM16" s="117"/>
      <c r="HN16" s="117"/>
      <c r="HO16" s="117"/>
      <c r="HP16" s="117"/>
      <c r="HQ16" s="117"/>
      <c r="HR16" s="117"/>
      <c r="HS16" s="117"/>
      <c r="HT16" s="117"/>
      <c r="HU16" s="117"/>
      <c r="HV16" s="117"/>
      <c r="HW16" s="117"/>
      <c r="HX16" s="117"/>
      <c r="HY16" s="117"/>
      <c r="HZ16" s="117"/>
      <c r="IA16" s="117"/>
      <c r="IB16" s="117"/>
      <c r="IC16" s="117"/>
      <c r="ID16" s="117"/>
      <c r="IE16" s="117"/>
      <c r="IF16" s="117"/>
      <c r="IG16" s="117"/>
      <c r="IH16" s="117"/>
      <c r="II16" s="117"/>
      <c r="IJ16" s="117"/>
      <c r="IK16" s="117"/>
      <c r="IL16" s="117"/>
      <c r="IM16" s="117"/>
      <c r="IN16" s="117"/>
      <c r="IO16" s="117"/>
      <c r="IP16" s="117"/>
      <c r="IQ16" s="117"/>
      <c r="IR16" s="117"/>
      <c r="IS16" s="117"/>
      <c r="IT16" s="117"/>
      <c r="IU16" s="117"/>
      <c r="IV16" s="117"/>
      <c r="IW16" s="117"/>
      <c r="IX16" s="117"/>
      <c r="IY16" s="117"/>
      <c r="IZ16" s="117"/>
      <c r="JA16" s="117"/>
      <c r="JB16" s="117"/>
      <c r="JC16" s="117"/>
      <c r="JD16" s="117"/>
      <c r="JE16" s="117"/>
      <c r="JF16" s="117"/>
      <c r="JG16" s="117"/>
      <c r="JH16" s="117"/>
      <c r="JI16" s="117"/>
      <c r="JJ16" s="117"/>
      <c r="JK16" s="117"/>
      <c r="JL16" s="117"/>
      <c r="JM16" s="117"/>
      <c r="JN16" s="117"/>
      <c r="JO16" s="117"/>
      <c r="JP16" s="117"/>
      <c r="JQ16" s="117"/>
      <c r="JR16" s="117"/>
      <c r="JS16" s="117"/>
      <c r="JT16" s="117"/>
      <c r="JU16" s="117"/>
      <c r="JV16" s="117"/>
      <c r="JW16" s="117"/>
      <c r="JX16" s="117"/>
      <c r="JY16" s="117"/>
      <c r="JZ16" s="117"/>
      <c r="KA16" s="117"/>
      <c r="KB16" s="117"/>
      <c r="KC16" s="117"/>
      <c r="KD16" s="117"/>
      <c r="KE16" s="117"/>
      <c r="KF16" s="117"/>
      <c r="KG16" s="117"/>
      <c r="KH16" s="117"/>
      <c r="KI16" s="117"/>
      <c r="KJ16" s="117"/>
      <c r="KK16" s="117"/>
      <c r="KL16" s="117"/>
      <c r="KM16" s="117"/>
      <c r="KN16" s="117"/>
      <c r="KO16" s="117"/>
      <c r="KP16" s="117"/>
      <c r="KQ16" s="117"/>
      <c r="KR16" s="117"/>
      <c r="KS16" s="117"/>
      <c r="KT16" s="117"/>
      <c r="KU16" s="117"/>
      <c r="KV16" s="117"/>
      <c r="KW16" s="117"/>
      <c r="KX16" s="117"/>
      <c r="KY16" s="117"/>
      <c r="KZ16" s="117"/>
      <c r="LA16" s="117"/>
      <c r="LB16" s="117"/>
      <c r="LC16" s="117"/>
      <c r="LD16" s="117"/>
      <c r="LE16" s="117"/>
      <c r="LF16" s="117"/>
      <c r="LG16" s="117"/>
      <c r="LH16" s="117"/>
      <c r="LI16" s="117"/>
      <c r="LJ16" s="117"/>
      <c r="LK16" s="117"/>
      <c r="LL16" s="117"/>
      <c r="LM16" s="117"/>
      <c r="LN16" s="117"/>
      <c r="LO16" s="117"/>
      <c r="LP16" s="117"/>
      <c r="LQ16" s="117"/>
      <c r="LR16" s="117"/>
      <c r="LS16" s="117"/>
      <c r="LT16" s="117"/>
      <c r="LU16" s="117"/>
      <c r="LV16" s="117"/>
      <c r="LW16" s="117"/>
      <c r="LX16" s="117"/>
      <c r="LY16" s="117"/>
      <c r="LZ16" s="117"/>
      <c r="MA16" s="117"/>
      <c r="MB16" s="117"/>
      <c r="MC16" s="117"/>
      <c r="MD16" s="117"/>
      <c r="ME16" s="117"/>
      <c r="MF16" s="117"/>
      <c r="MG16" s="117"/>
      <c r="MH16" s="117"/>
      <c r="MI16" s="117"/>
      <c r="MJ16" s="117"/>
      <c r="MK16" s="117"/>
      <c r="ML16" s="117"/>
      <c r="MM16" s="117"/>
      <c r="MN16" s="117"/>
      <c r="MO16" s="117"/>
      <c r="MP16" s="117"/>
      <c r="MQ16" s="117"/>
      <c r="MR16" s="117"/>
      <c r="MS16" s="117"/>
      <c r="MT16" s="117"/>
      <c r="MU16" s="117"/>
      <c r="MV16" s="117"/>
      <c r="MW16" s="117"/>
      <c r="MX16" s="117"/>
      <c r="MY16" s="117"/>
      <c r="MZ16" s="117"/>
      <c r="NA16" s="117"/>
      <c r="NB16" s="117"/>
      <c r="NC16" s="117"/>
      <c r="ND16" s="117"/>
      <c r="NE16" s="117"/>
      <c r="NF16" s="117"/>
      <c r="NG16" s="117"/>
      <c r="NH16" s="117"/>
      <c r="NI16" s="117"/>
      <c r="NJ16" s="117"/>
      <c r="NK16" s="117"/>
      <c r="NL16" s="117"/>
      <c r="NM16" s="117"/>
      <c r="NN16" s="117"/>
      <c r="NO16" s="117"/>
      <c r="NP16" s="117"/>
      <c r="NQ16" s="117"/>
      <c r="NR16" s="117"/>
      <c r="NS16" s="117"/>
      <c r="NT16" s="117"/>
      <c r="NU16" s="117"/>
      <c r="NV16" s="117"/>
      <c r="NW16" s="117"/>
      <c r="NX16" s="117"/>
      <c r="NY16" s="117"/>
      <c r="NZ16" s="117"/>
      <c r="OA16" s="117"/>
      <c r="OB16" s="117"/>
      <c r="OC16" s="117"/>
      <c r="OD16" s="117"/>
      <c r="OE16" s="117"/>
      <c r="OF16" s="117"/>
      <c r="OG16" s="117"/>
      <c r="OH16" s="117"/>
      <c r="OI16" s="117"/>
      <c r="OJ16" s="117"/>
      <c r="OK16" s="117"/>
      <c r="OL16" s="117"/>
      <c r="OM16" s="117"/>
      <c r="ON16" s="117"/>
      <c r="OO16" s="117"/>
      <c r="OP16" s="117"/>
      <c r="OQ16" s="117"/>
      <c r="OR16" s="117"/>
      <c r="OS16" s="117"/>
      <c r="OT16" s="117"/>
      <c r="OU16" s="117"/>
      <c r="OV16" s="117"/>
      <c r="OW16" s="117"/>
      <c r="OX16" s="117"/>
      <c r="OY16" s="117"/>
      <c r="OZ16" s="117"/>
      <c r="PA16" s="117"/>
      <c r="PB16" s="117"/>
      <c r="PC16" s="117"/>
      <c r="PD16" s="117"/>
      <c r="PE16" s="117"/>
      <c r="PF16" s="117"/>
      <c r="PG16" s="117"/>
      <c r="PH16" s="117"/>
      <c r="PI16" s="117"/>
      <c r="PJ16" s="117"/>
      <c r="PK16" s="117"/>
      <c r="PL16" s="117"/>
      <c r="PM16" s="117"/>
      <c r="PN16" s="117"/>
      <c r="PO16" s="117"/>
      <c r="PP16" s="117"/>
      <c r="PQ16" s="117"/>
      <c r="PR16" s="117"/>
      <c r="PS16" s="117"/>
      <c r="PT16" s="117"/>
      <c r="PU16" s="117"/>
      <c r="PV16" s="117"/>
      <c r="PW16" s="117"/>
      <c r="PX16" s="117"/>
      <c r="PY16" s="117"/>
      <c r="PZ16" s="117"/>
      <c r="QA16" s="117"/>
      <c r="QB16" s="117"/>
      <c r="QC16" s="117"/>
      <c r="QD16" s="117"/>
      <c r="QE16" s="117"/>
      <c r="QF16" s="117"/>
      <c r="QG16" s="117"/>
      <c r="QH16" s="117"/>
      <c r="QI16" s="117"/>
      <c r="QJ16" s="117"/>
      <c r="QK16" s="117"/>
      <c r="QL16" s="117"/>
      <c r="QM16" s="117"/>
      <c r="QN16" s="117"/>
      <c r="QO16" s="117"/>
      <c r="QP16" s="117"/>
      <c r="QQ16" s="117"/>
      <c r="QR16" s="117"/>
      <c r="QS16" s="117"/>
      <c r="QT16" s="117"/>
      <c r="QU16" s="117"/>
      <c r="QV16" s="117"/>
      <c r="QW16" s="117"/>
      <c r="QX16" s="117"/>
      <c r="QY16" s="117"/>
      <c r="QZ16" s="117"/>
      <c r="RA16" s="117"/>
      <c r="RB16" s="117"/>
      <c r="RC16" s="117"/>
      <c r="RD16" s="117"/>
      <c r="RE16" s="117"/>
      <c r="RF16" s="117"/>
      <c r="RG16" s="117"/>
      <c r="RH16" s="117"/>
      <c r="RI16" s="117"/>
      <c r="RJ16" s="117"/>
      <c r="RK16" s="117"/>
      <c r="RL16" s="117"/>
      <c r="RM16" s="117"/>
      <c r="RN16" s="117"/>
      <c r="RO16" s="117"/>
      <c r="RP16" s="117"/>
      <c r="RQ16" s="117"/>
      <c r="RR16" s="117"/>
      <c r="RS16" s="117"/>
      <c r="RT16" s="117"/>
      <c r="RU16" s="117"/>
      <c r="RV16" s="117"/>
      <c r="RW16" s="117"/>
      <c r="RX16" s="117"/>
      <c r="RY16" s="117"/>
      <c r="RZ16" s="117"/>
      <c r="SA16" s="117"/>
      <c r="SB16" s="117"/>
      <c r="SC16" s="117"/>
      <c r="SD16" s="117"/>
      <c r="SE16" s="117"/>
      <c r="SF16" s="117"/>
      <c r="SG16" s="117"/>
      <c r="SH16" s="117"/>
      <c r="SI16" s="117"/>
      <c r="SJ16" s="117"/>
      <c r="SK16" s="117"/>
      <c r="SL16" s="117"/>
      <c r="SM16" s="117"/>
      <c r="SN16" s="117"/>
      <c r="SO16" s="117"/>
      <c r="SP16" s="117"/>
      <c r="SQ16" s="117"/>
      <c r="SR16" s="117"/>
      <c r="SS16" s="117"/>
      <c r="ST16" s="117"/>
      <c r="SU16" s="117"/>
      <c r="SV16" s="117"/>
      <c r="SW16" s="117"/>
      <c r="SX16" s="117"/>
      <c r="SY16" s="117"/>
      <c r="SZ16" s="117"/>
      <c r="TA16" s="117"/>
      <c r="TB16" s="117"/>
      <c r="TC16" s="117"/>
      <c r="TD16" s="117"/>
      <c r="TE16" s="117"/>
      <c r="TF16" s="117"/>
      <c r="TG16" s="117"/>
      <c r="TH16" s="117"/>
      <c r="TI16" s="117"/>
      <c r="TJ16" s="117"/>
      <c r="TK16" s="117"/>
      <c r="TL16" s="117"/>
      <c r="TM16" s="117"/>
      <c r="TN16" s="117"/>
      <c r="TO16" s="117"/>
      <c r="TP16" s="117"/>
      <c r="TQ16" s="117"/>
      <c r="TR16" s="117"/>
      <c r="TS16" s="117"/>
      <c r="TT16" s="117"/>
      <c r="TU16" s="117"/>
      <c r="TV16" s="117"/>
      <c r="TW16" s="117"/>
      <c r="TX16" s="117"/>
      <c r="TY16" s="117"/>
      <c r="TZ16" s="117"/>
      <c r="UA16" s="117"/>
      <c r="UB16" s="117"/>
      <c r="UC16" s="117"/>
      <c r="UD16" s="117"/>
      <c r="UE16" s="117"/>
      <c r="UF16" s="117"/>
      <c r="UG16" s="117"/>
      <c r="UH16" s="117"/>
      <c r="UI16" s="117"/>
      <c r="UJ16" s="117"/>
      <c r="UK16" s="117"/>
      <c r="UL16" s="117"/>
      <c r="UM16" s="117"/>
      <c r="UN16" s="117"/>
      <c r="UO16" s="117"/>
      <c r="UP16" s="117"/>
      <c r="UQ16" s="117"/>
      <c r="UR16" s="117"/>
      <c r="US16" s="117"/>
      <c r="UT16" s="117"/>
      <c r="UU16" s="117"/>
      <c r="UV16" s="117"/>
      <c r="UW16" s="117"/>
      <c r="UX16" s="117"/>
      <c r="UY16" s="117"/>
      <c r="UZ16" s="117"/>
      <c r="VA16" s="117"/>
      <c r="VB16" s="117"/>
      <c r="VC16" s="117"/>
      <c r="VD16" s="117"/>
      <c r="VE16" s="117"/>
      <c r="VF16" s="117"/>
      <c r="VG16" s="117"/>
      <c r="VH16" s="117"/>
      <c r="VI16" s="117"/>
      <c r="VJ16" s="117"/>
      <c r="VK16" s="117"/>
      <c r="VL16" s="117"/>
      <c r="VM16" s="117"/>
      <c r="VN16" s="117"/>
      <c r="VO16" s="117"/>
      <c r="VP16" s="117"/>
      <c r="VQ16" s="117"/>
      <c r="VR16" s="117"/>
      <c r="VS16" s="117"/>
      <c r="VT16" s="117"/>
      <c r="VU16" s="117"/>
      <c r="VV16" s="117"/>
      <c r="VW16" s="117"/>
      <c r="VX16" s="117"/>
      <c r="VY16" s="117"/>
      <c r="VZ16" s="117"/>
      <c r="WA16" s="117"/>
      <c r="WB16" s="117"/>
      <c r="WC16" s="117"/>
      <c r="WD16" s="117"/>
      <c r="WE16" s="117"/>
      <c r="WF16" s="117"/>
      <c r="WG16" s="117"/>
      <c r="WH16" s="117"/>
      <c r="WI16" s="117"/>
      <c r="WJ16" s="117"/>
      <c r="WK16" s="117"/>
      <c r="WL16" s="117"/>
      <c r="WM16" s="117"/>
      <c r="WN16" s="117"/>
      <c r="WO16" s="117"/>
      <c r="WP16" s="117"/>
      <c r="WQ16" s="117"/>
      <c r="WR16" s="117"/>
      <c r="WS16" s="117"/>
      <c r="WT16" s="117"/>
      <c r="WU16" s="117"/>
      <c r="WV16" s="117"/>
      <c r="WW16" s="117"/>
      <c r="WX16" s="117"/>
      <c r="WY16" s="117"/>
      <c r="WZ16" s="117"/>
      <c r="XA16" s="117"/>
      <c r="XB16" s="117"/>
      <c r="XC16" s="117"/>
      <c r="XD16" s="117"/>
      <c r="XE16" s="117"/>
      <c r="XF16" s="117"/>
      <c r="XG16" s="117"/>
      <c r="XH16" s="117"/>
      <c r="XI16" s="117"/>
      <c r="XJ16" s="117"/>
      <c r="XK16" s="117"/>
      <c r="XL16" s="117"/>
      <c r="XM16" s="117"/>
      <c r="XN16" s="117"/>
      <c r="XO16" s="117"/>
      <c r="XP16" s="117"/>
      <c r="XQ16" s="117"/>
      <c r="XR16" s="117"/>
      <c r="XS16" s="117"/>
      <c r="XT16" s="117"/>
      <c r="XU16" s="117"/>
      <c r="XV16" s="117"/>
      <c r="XW16" s="117"/>
      <c r="XX16" s="117"/>
      <c r="XY16" s="117"/>
      <c r="XZ16" s="117"/>
      <c r="YA16" s="117"/>
      <c r="YB16" s="117"/>
      <c r="YC16" s="117"/>
      <c r="YD16" s="117"/>
      <c r="YE16" s="117"/>
      <c r="YF16" s="117"/>
      <c r="YG16" s="117"/>
      <c r="YH16" s="117"/>
      <c r="YI16" s="117"/>
      <c r="YJ16" s="117"/>
      <c r="YK16" s="117"/>
      <c r="YL16" s="117"/>
      <c r="YM16" s="117"/>
      <c r="YN16" s="117"/>
      <c r="YO16" s="117"/>
      <c r="YP16" s="117"/>
      <c r="YQ16" s="117"/>
      <c r="YR16" s="117"/>
      <c r="YS16" s="117"/>
      <c r="YT16" s="117"/>
      <c r="YU16" s="117"/>
      <c r="YV16" s="117"/>
      <c r="YW16" s="117"/>
      <c r="YX16" s="117"/>
      <c r="YY16" s="117"/>
      <c r="YZ16" s="117"/>
      <c r="ZA16" s="117"/>
      <c r="ZB16" s="117"/>
      <c r="ZC16" s="117"/>
      <c r="ZD16" s="117"/>
      <c r="ZE16" s="117"/>
      <c r="ZF16" s="117"/>
      <c r="ZG16" s="117"/>
      <c r="ZH16" s="117"/>
      <c r="ZI16" s="117"/>
      <c r="ZJ16" s="117"/>
      <c r="ZK16" s="117"/>
      <c r="ZL16" s="117"/>
      <c r="ZM16" s="117"/>
      <c r="ZN16" s="117"/>
      <c r="ZO16" s="117"/>
      <c r="ZP16" s="117"/>
      <c r="ZQ16" s="117"/>
      <c r="ZR16" s="117"/>
      <c r="ZS16" s="117"/>
      <c r="ZT16" s="117"/>
      <c r="ZU16" s="117"/>
      <c r="ZV16" s="117"/>
      <c r="ZW16" s="117"/>
      <c r="ZX16" s="117"/>
      <c r="ZY16" s="117"/>
      <c r="ZZ16" s="117"/>
    </row>
    <row r="17" spans="1:702" hidden="1" outlineLevel="1">
      <c r="A17" s="9">
        <v>40725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7"/>
      <c r="GF17" s="117"/>
      <c r="GG17" s="117"/>
      <c r="GH17" s="117"/>
      <c r="GI17" s="117"/>
      <c r="GJ17" s="117"/>
      <c r="GK17" s="117"/>
      <c r="GL17" s="117"/>
      <c r="GM17" s="117"/>
      <c r="GN17" s="117"/>
      <c r="GO17" s="117"/>
      <c r="GP17" s="117"/>
      <c r="GQ17" s="117"/>
      <c r="GR17" s="117"/>
      <c r="GS17" s="117"/>
      <c r="GT17" s="117"/>
      <c r="GU17" s="117"/>
      <c r="GV17" s="117"/>
      <c r="GW17" s="117"/>
      <c r="GX17" s="117"/>
      <c r="GY17" s="117"/>
      <c r="GZ17" s="117"/>
      <c r="HA17" s="117"/>
      <c r="HB17" s="117"/>
      <c r="HC17" s="117"/>
      <c r="HD17" s="117"/>
      <c r="HE17" s="117"/>
      <c r="HF17" s="117"/>
      <c r="HG17" s="117"/>
      <c r="HH17" s="117"/>
      <c r="HI17" s="117"/>
      <c r="HJ17" s="117"/>
      <c r="HK17" s="117"/>
      <c r="HL17" s="117"/>
      <c r="HM17" s="117"/>
      <c r="HN17" s="117"/>
      <c r="HO17" s="117"/>
      <c r="HP17" s="117"/>
      <c r="HQ17" s="117"/>
      <c r="HR17" s="117"/>
      <c r="HS17" s="117"/>
      <c r="HT17" s="117"/>
      <c r="HU17" s="117"/>
      <c r="HV17" s="117"/>
      <c r="HW17" s="117"/>
      <c r="HX17" s="117"/>
      <c r="HY17" s="117"/>
      <c r="HZ17" s="117"/>
      <c r="IA17" s="117"/>
      <c r="IB17" s="117"/>
      <c r="IC17" s="117"/>
      <c r="ID17" s="117"/>
      <c r="IE17" s="117"/>
      <c r="IF17" s="117"/>
      <c r="IG17" s="117"/>
      <c r="IH17" s="117"/>
      <c r="II17" s="117"/>
      <c r="IJ17" s="117"/>
      <c r="IK17" s="117"/>
      <c r="IL17" s="117"/>
      <c r="IM17" s="117"/>
      <c r="IN17" s="117"/>
      <c r="IO17" s="117"/>
      <c r="IP17" s="117"/>
      <c r="IQ17" s="117"/>
      <c r="IR17" s="117"/>
      <c r="IS17" s="117"/>
      <c r="IT17" s="117"/>
      <c r="IU17" s="117"/>
      <c r="IV17" s="117"/>
      <c r="IW17" s="117"/>
      <c r="IX17" s="117"/>
      <c r="IY17" s="117"/>
      <c r="IZ17" s="117"/>
      <c r="JA17" s="117"/>
      <c r="JB17" s="117"/>
      <c r="JC17" s="117"/>
      <c r="JD17" s="117"/>
      <c r="JE17" s="117"/>
      <c r="JF17" s="117"/>
      <c r="JG17" s="117"/>
      <c r="JH17" s="117"/>
      <c r="JI17" s="117"/>
      <c r="JJ17" s="117"/>
      <c r="JK17" s="117"/>
      <c r="JL17" s="117"/>
      <c r="JM17" s="117"/>
      <c r="JN17" s="117"/>
      <c r="JO17" s="117"/>
      <c r="JP17" s="117"/>
      <c r="JQ17" s="117"/>
      <c r="JR17" s="117"/>
      <c r="JS17" s="117"/>
      <c r="JT17" s="117"/>
      <c r="JU17" s="117"/>
      <c r="JV17" s="117"/>
      <c r="JW17" s="117"/>
      <c r="JX17" s="117"/>
      <c r="JY17" s="117"/>
      <c r="JZ17" s="117"/>
      <c r="KA17" s="117"/>
      <c r="KB17" s="117"/>
      <c r="KC17" s="117"/>
      <c r="KD17" s="117"/>
      <c r="KE17" s="117"/>
      <c r="KF17" s="117"/>
      <c r="KG17" s="117"/>
      <c r="KH17" s="117"/>
      <c r="KI17" s="117"/>
      <c r="KJ17" s="117"/>
      <c r="KK17" s="117"/>
      <c r="KL17" s="117"/>
      <c r="KM17" s="117"/>
      <c r="KN17" s="117"/>
      <c r="KO17" s="117"/>
      <c r="KP17" s="117"/>
      <c r="KQ17" s="117"/>
      <c r="KR17" s="117"/>
      <c r="KS17" s="117"/>
      <c r="KT17" s="117"/>
      <c r="KU17" s="117"/>
      <c r="KV17" s="117"/>
      <c r="KW17" s="117"/>
      <c r="KX17" s="117"/>
      <c r="KY17" s="117"/>
      <c r="KZ17" s="117"/>
      <c r="LA17" s="117"/>
      <c r="LB17" s="117"/>
      <c r="LC17" s="117"/>
      <c r="LD17" s="117"/>
      <c r="LE17" s="117"/>
      <c r="LF17" s="117"/>
      <c r="LG17" s="117"/>
      <c r="LH17" s="117"/>
      <c r="LI17" s="117"/>
      <c r="LJ17" s="117"/>
      <c r="LK17" s="117"/>
      <c r="LL17" s="117"/>
      <c r="LM17" s="117"/>
      <c r="LN17" s="117"/>
      <c r="LO17" s="117"/>
      <c r="LP17" s="117"/>
      <c r="LQ17" s="117"/>
      <c r="LR17" s="117"/>
      <c r="LS17" s="117"/>
      <c r="LT17" s="117"/>
      <c r="LU17" s="117"/>
      <c r="LV17" s="117"/>
      <c r="LW17" s="117"/>
      <c r="LX17" s="117"/>
      <c r="LY17" s="117"/>
      <c r="LZ17" s="117"/>
      <c r="MA17" s="117"/>
      <c r="MB17" s="117"/>
      <c r="MC17" s="117"/>
      <c r="MD17" s="117"/>
      <c r="ME17" s="117"/>
      <c r="MF17" s="117"/>
      <c r="MG17" s="117"/>
      <c r="MH17" s="117"/>
      <c r="MI17" s="117"/>
      <c r="MJ17" s="117"/>
      <c r="MK17" s="117"/>
      <c r="ML17" s="117"/>
      <c r="MM17" s="117"/>
      <c r="MN17" s="117"/>
      <c r="MO17" s="117"/>
      <c r="MP17" s="117"/>
      <c r="MQ17" s="117"/>
      <c r="MR17" s="117"/>
      <c r="MS17" s="117"/>
      <c r="MT17" s="117"/>
      <c r="MU17" s="117"/>
      <c r="MV17" s="117"/>
      <c r="MW17" s="117"/>
      <c r="MX17" s="117"/>
      <c r="MY17" s="117"/>
      <c r="MZ17" s="117"/>
      <c r="NA17" s="117"/>
      <c r="NB17" s="117"/>
      <c r="NC17" s="117"/>
      <c r="ND17" s="117"/>
      <c r="NE17" s="117"/>
      <c r="NF17" s="117"/>
      <c r="NG17" s="117"/>
      <c r="NH17" s="117"/>
      <c r="NI17" s="117"/>
      <c r="NJ17" s="117"/>
      <c r="NK17" s="117"/>
      <c r="NL17" s="117"/>
      <c r="NM17" s="117"/>
      <c r="NN17" s="117"/>
      <c r="NO17" s="117"/>
      <c r="NP17" s="117"/>
      <c r="NQ17" s="117"/>
      <c r="NR17" s="117"/>
      <c r="NS17" s="117"/>
      <c r="NT17" s="117"/>
      <c r="NU17" s="117"/>
      <c r="NV17" s="117"/>
      <c r="NW17" s="117"/>
      <c r="NX17" s="117"/>
      <c r="NY17" s="117"/>
      <c r="NZ17" s="117"/>
      <c r="OA17" s="117"/>
      <c r="OB17" s="117"/>
      <c r="OC17" s="117"/>
      <c r="OD17" s="117"/>
      <c r="OE17" s="117"/>
      <c r="OF17" s="117"/>
      <c r="OG17" s="117"/>
      <c r="OH17" s="117"/>
      <c r="OI17" s="117"/>
      <c r="OJ17" s="117"/>
      <c r="OK17" s="117"/>
      <c r="OL17" s="117"/>
      <c r="OM17" s="117"/>
      <c r="ON17" s="117"/>
      <c r="OO17" s="117"/>
      <c r="OP17" s="117"/>
      <c r="OQ17" s="117"/>
      <c r="OR17" s="117"/>
      <c r="OS17" s="117"/>
      <c r="OT17" s="117"/>
      <c r="OU17" s="117"/>
      <c r="OV17" s="117"/>
      <c r="OW17" s="117"/>
      <c r="OX17" s="117"/>
      <c r="OY17" s="117"/>
      <c r="OZ17" s="117"/>
      <c r="PA17" s="117"/>
      <c r="PB17" s="117"/>
      <c r="PC17" s="117"/>
      <c r="PD17" s="117"/>
      <c r="PE17" s="117"/>
      <c r="PF17" s="117"/>
      <c r="PG17" s="117"/>
      <c r="PH17" s="117"/>
      <c r="PI17" s="117"/>
      <c r="PJ17" s="117"/>
      <c r="PK17" s="117"/>
      <c r="PL17" s="117"/>
      <c r="PM17" s="117"/>
      <c r="PN17" s="117"/>
      <c r="PO17" s="117"/>
      <c r="PP17" s="117"/>
      <c r="PQ17" s="117"/>
      <c r="PR17" s="117"/>
      <c r="PS17" s="117"/>
      <c r="PT17" s="117"/>
      <c r="PU17" s="117"/>
      <c r="PV17" s="117"/>
      <c r="PW17" s="117"/>
      <c r="PX17" s="117"/>
      <c r="PY17" s="117"/>
      <c r="PZ17" s="117"/>
      <c r="QA17" s="117"/>
      <c r="QB17" s="117"/>
      <c r="QC17" s="117"/>
      <c r="QD17" s="117"/>
      <c r="QE17" s="117"/>
      <c r="QF17" s="117"/>
      <c r="QG17" s="117"/>
      <c r="QH17" s="117"/>
      <c r="QI17" s="117"/>
      <c r="QJ17" s="117"/>
      <c r="QK17" s="117"/>
      <c r="QL17" s="117"/>
      <c r="QM17" s="117"/>
      <c r="QN17" s="117"/>
      <c r="QO17" s="117"/>
      <c r="QP17" s="117"/>
      <c r="QQ17" s="117"/>
      <c r="QR17" s="117"/>
      <c r="QS17" s="117"/>
      <c r="QT17" s="117"/>
      <c r="QU17" s="117"/>
      <c r="QV17" s="117"/>
      <c r="QW17" s="117"/>
      <c r="QX17" s="117"/>
      <c r="QY17" s="117"/>
      <c r="QZ17" s="117"/>
      <c r="RA17" s="117"/>
      <c r="RB17" s="117"/>
      <c r="RC17" s="117"/>
      <c r="RD17" s="117"/>
      <c r="RE17" s="117"/>
      <c r="RF17" s="117"/>
      <c r="RG17" s="117"/>
      <c r="RH17" s="117"/>
      <c r="RI17" s="117"/>
      <c r="RJ17" s="117"/>
      <c r="RK17" s="117"/>
      <c r="RL17" s="117"/>
      <c r="RM17" s="117"/>
      <c r="RN17" s="117"/>
      <c r="RO17" s="117"/>
      <c r="RP17" s="117"/>
      <c r="RQ17" s="117"/>
      <c r="RR17" s="117"/>
      <c r="RS17" s="117"/>
      <c r="RT17" s="117"/>
      <c r="RU17" s="117"/>
      <c r="RV17" s="117"/>
      <c r="RW17" s="117"/>
      <c r="RX17" s="117"/>
      <c r="RY17" s="117"/>
      <c r="RZ17" s="117"/>
      <c r="SA17" s="117"/>
      <c r="SB17" s="117"/>
      <c r="SC17" s="117"/>
      <c r="SD17" s="117"/>
      <c r="SE17" s="117"/>
      <c r="SF17" s="117"/>
      <c r="SG17" s="117"/>
      <c r="SH17" s="117"/>
      <c r="SI17" s="117"/>
      <c r="SJ17" s="117"/>
      <c r="SK17" s="117"/>
      <c r="SL17" s="117"/>
      <c r="SM17" s="117"/>
      <c r="SN17" s="117"/>
      <c r="SO17" s="117"/>
      <c r="SP17" s="117"/>
      <c r="SQ17" s="117"/>
      <c r="SR17" s="117"/>
      <c r="SS17" s="117"/>
      <c r="ST17" s="117"/>
      <c r="SU17" s="117"/>
      <c r="SV17" s="117"/>
      <c r="SW17" s="117"/>
      <c r="SX17" s="117"/>
      <c r="SY17" s="117"/>
      <c r="SZ17" s="117"/>
      <c r="TA17" s="117"/>
      <c r="TB17" s="117"/>
      <c r="TC17" s="117"/>
      <c r="TD17" s="117"/>
      <c r="TE17" s="117"/>
      <c r="TF17" s="117"/>
      <c r="TG17" s="117"/>
      <c r="TH17" s="117"/>
      <c r="TI17" s="117"/>
      <c r="TJ17" s="117"/>
      <c r="TK17" s="117"/>
      <c r="TL17" s="117"/>
      <c r="TM17" s="117"/>
      <c r="TN17" s="117"/>
      <c r="TO17" s="117"/>
      <c r="TP17" s="117"/>
      <c r="TQ17" s="117"/>
      <c r="TR17" s="117"/>
      <c r="TS17" s="117"/>
      <c r="TT17" s="117"/>
      <c r="TU17" s="117"/>
      <c r="TV17" s="117"/>
      <c r="TW17" s="117"/>
      <c r="TX17" s="117"/>
      <c r="TY17" s="117"/>
      <c r="TZ17" s="117"/>
      <c r="UA17" s="117"/>
      <c r="UB17" s="117"/>
      <c r="UC17" s="117"/>
      <c r="UD17" s="117"/>
      <c r="UE17" s="117"/>
      <c r="UF17" s="117"/>
      <c r="UG17" s="117"/>
      <c r="UH17" s="117"/>
      <c r="UI17" s="117"/>
      <c r="UJ17" s="117"/>
      <c r="UK17" s="117"/>
      <c r="UL17" s="117"/>
      <c r="UM17" s="117"/>
      <c r="UN17" s="117"/>
      <c r="UO17" s="117"/>
      <c r="UP17" s="117"/>
      <c r="UQ17" s="117"/>
      <c r="UR17" s="117"/>
      <c r="US17" s="117"/>
      <c r="UT17" s="117"/>
      <c r="UU17" s="117"/>
      <c r="UV17" s="117"/>
      <c r="UW17" s="117"/>
      <c r="UX17" s="117"/>
      <c r="UY17" s="117"/>
      <c r="UZ17" s="117"/>
      <c r="VA17" s="117"/>
      <c r="VB17" s="117"/>
      <c r="VC17" s="117"/>
      <c r="VD17" s="117"/>
      <c r="VE17" s="117"/>
      <c r="VF17" s="117"/>
      <c r="VG17" s="117"/>
      <c r="VH17" s="117"/>
      <c r="VI17" s="117"/>
      <c r="VJ17" s="117"/>
      <c r="VK17" s="117"/>
      <c r="VL17" s="117"/>
      <c r="VM17" s="117"/>
      <c r="VN17" s="117"/>
      <c r="VO17" s="117"/>
      <c r="VP17" s="117"/>
      <c r="VQ17" s="117"/>
      <c r="VR17" s="117"/>
      <c r="VS17" s="117"/>
      <c r="VT17" s="117"/>
      <c r="VU17" s="117"/>
      <c r="VV17" s="117"/>
      <c r="VW17" s="117"/>
      <c r="VX17" s="117"/>
      <c r="VY17" s="117"/>
      <c r="VZ17" s="117"/>
      <c r="WA17" s="117"/>
      <c r="WB17" s="117"/>
      <c r="WC17" s="117"/>
      <c r="WD17" s="117"/>
      <c r="WE17" s="117"/>
      <c r="WF17" s="117"/>
      <c r="WG17" s="117"/>
      <c r="WH17" s="117"/>
      <c r="WI17" s="117"/>
      <c r="WJ17" s="117"/>
      <c r="WK17" s="117"/>
      <c r="WL17" s="117"/>
      <c r="WM17" s="117"/>
      <c r="WN17" s="117"/>
      <c r="WO17" s="117"/>
      <c r="WP17" s="117"/>
      <c r="WQ17" s="117"/>
      <c r="WR17" s="117"/>
      <c r="WS17" s="117"/>
      <c r="WT17" s="117"/>
      <c r="WU17" s="117"/>
      <c r="WV17" s="117"/>
      <c r="WW17" s="117"/>
      <c r="WX17" s="117"/>
      <c r="WY17" s="117"/>
      <c r="WZ17" s="117"/>
      <c r="XA17" s="117"/>
      <c r="XB17" s="117"/>
      <c r="XC17" s="117"/>
      <c r="XD17" s="117"/>
      <c r="XE17" s="117"/>
      <c r="XF17" s="117"/>
      <c r="XG17" s="117"/>
      <c r="XH17" s="117"/>
      <c r="XI17" s="117"/>
      <c r="XJ17" s="117"/>
      <c r="XK17" s="117"/>
      <c r="XL17" s="117"/>
      <c r="XM17" s="117"/>
      <c r="XN17" s="117"/>
      <c r="XO17" s="117"/>
      <c r="XP17" s="117"/>
      <c r="XQ17" s="117"/>
      <c r="XR17" s="117"/>
      <c r="XS17" s="117"/>
      <c r="XT17" s="117"/>
      <c r="XU17" s="117"/>
      <c r="XV17" s="117"/>
      <c r="XW17" s="117"/>
      <c r="XX17" s="117"/>
      <c r="XY17" s="117"/>
      <c r="XZ17" s="117"/>
      <c r="YA17" s="117"/>
      <c r="YB17" s="117"/>
      <c r="YC17" s="117"/>
      <c r="YD17" s="117"/>
      <c r="YE17" s="117"/>
      <c r="YF17" s="117"/>
      <c r="YG17" s="117"/>
      <c r="YH17" s="117"/>
      <c r="YI17" s="117"/>
      <c r="YJ17" s="117"/>
      <c r="YK17" s="117"/>
      <c r="YL17" s="117"/>
      <c r="YM17" s="117"/>
      <c r="YN17" s="117"/>
      <c r="YO17" s="117"/>
      <c r="YP17" s="117"/>
      <c r="YQ17" s="117"/>
      <c r="YR17" s="117"/>
      <c r="YS17" s="117"/>
      <c r="YT17" s="117"/>
      <c r="YU17" s="117"/>
      <c r="YV17" s="117"/>
      <c r="YW17" s="117"/>
      <c r="YX17" s="117"/>
      <c r="YY17" s="117"/>
      <c r="YZ17" s="117"/>
      <c r="ZA17" s="117"/>
      <c r="ZB17" s="117"/>
      <c r="ZC17" s="117"/>
      <c r="ZD17" s="117"/>
      <c r="ZE17" s="117"/>
      <c r="ZF17" s="117"/>
      <c r="ZG17" s="117"/>
      <c r="ZH17" s="117"/>
      <c r="ZI17" s="117"/>
      <c r="ZJ17" s="117"/>
      <c r="ZK17" s="117"/>
      <c r="ZL17" s="117"/>
      <c r="ZM17" s="117"/>
      <c r="ZN17" s="117"/>
      <c r="ZO17" s="117"/>
      <c r="ZP17" s="117"/>
      <c r="ZQ17" s="117"/>
      <c r="ZR17" s="117"/>
      <c r="ZS17" s="117"/>
      <c r="ZT17" s="117"/>
      <c r="ZU17" s="117"/>
      <c r="ZV17" s="117"/>
      <c r="ZW17" s="117"/>
      <c r="ZX17" s="117"/>
      <c r="ZY17" s="117"/>
      <c r="ZZ17" s="117"/>
    </row>
    <row r="18" spans="1:702" hidden="1" outlineLevel="1">
      <c r="A18" s="9">
        <v>40756</v>
      </c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17"/>
      <c r="FR18" s="117"/>
      <c r="FS18" s="117"/>
      <c r="FT18" s="117"/>
      <c r="FU18" s="117"/>
      <c r="FV18" s="117"/>
      <c r="FW18" s="117"/>
      <c r="FX18" s="117"/>
      <c r="FY18" s="117"/>
      <c r="FZ18" s="117"/>
      <c r="GA18" s="117"/>
      <c r="GB18" s="117"/>
      <c r="GC18" s="117"/>
      <c r="GD18" s="117"/>
      <c r="GE18" s="117"/>
      <c r="GF18" s="117"/>
      <c r="GG18" s="117"/>
      <c r="GH18" s="117"/>
      <c r="GI18" s="117"/>
      <c r="GJ18" s="117"/>
      <c r="GK18" s="117"/>
      <c r="GL18" s="117"/>
      <c r="GM18" s="117"/>
      <c r="GN18" s="117"/>
      <c r="GO18" s="117"/>
      <c r="GP18" s="117"/>
      <c r="GQ18" s="117"/>
      <c r="GR18" s="117"/>
      <c r="GS18" s="117"/>
      <c r="GT18" s="117"/>
      <c r="GU18" s="117"/>
      <c r="GV18" s="117"/>
      <c r="GW18" s="117"/>
      <c r="GX18" s="117"/>
      <c r="GY18" s="117"/>
      <c r="GZ18" s="117"/>
      <c r="HA18" s="117"/>
      <c r="HB18" s="117"/>
      <c r="HC18" s="117"/>
      <c r="HD18" s="117"/>
      <c r="HE18" s="117"/>
      <c r="HF18" s="117"/>
      <c r="HG18" s="117"/>
      <c r="HH18" s="117"/>
      <c r="HI18" s="117"/>
      <c r="HJ18" s="117"/>
      <c r="HK18" s="117"/>
      <c r="HL18" s="117"/>
      <c r="HM18" s="117"/>
      <c r="HN18" s="117"/>
      <c r="HO18" s="117"/>
      <c r="HP18" s="117"/>
      <c r="HQ18" s="117"/>
      <c r="HR18" s="117"/>
      <c r="HS18" s="117"/>
      <c r="HT18" s="117"/>
      <c r="HU18" s="117"/>
      <c r="HV18" s="117"/>
      <c r="HW18" s="117"/>
      <c r="HX18" s="117"/>
      <c r="HY18" s="117"/>
      <c r="HZ18" s="117"/>
      <c r="IA18" s="117"/>
      <c r="IB18" s="117"/>
      <c r="IC18" s="117"/>
      <c r="ID18" s="117"/>
      <c r="IE18" s="117"/>
      <c r="IF18" s="117"/>
      <c r="IG18" s="117"/>
      <c r="IH18" s="117"/>
      <c r="II18" s="117"/>
      <c r="IJ18" s="117"/>
      <c r="IK18" s="117"/>
      <c r="IL18" s="117"/>
      <c r="IM18" s="117"/>
      <c r="IN18" s="117"/>
      <c r="IO18" s="117"/>
      <c r="IP18" s="117"/>
      <c r="IQ18" s="117"/>
      <c r="IR18" s="117"/>
      <c r="IS18" s="117"/>
      <c r="IT18" s="117"/>
      <c r="IU18" s="117"/>
      <c r="IV18" s="117"/>
      <c r="IW18" s="117"/>
      <c r="IX18" s="117"/>
      <c r="IY18" s="117"/>
      <c r="IZ18" s="117"/>
      <c r="JA18" s="117"/>
      <c r="JB18" s="117"/>
      <c r="JC18" s="117"/>
      <c r="JD18" s="117"/>
      <c r="JE18" s="117"/>
      <c r="JF18" s="117"/>
      <c r="JG18" s="117"/>
      <c r="JH18" s="117"/>
      <c r="JI18" s="117"/>
      <c r="JJ18" s="117"/>
      <c r="JK18" s="117"/>
      <c r="JL18" s="117"/>
      <c r="JM18" s="117"/>
      <c r="JN18" s="117"/>
      <c r="JO18" s="117"/>
      <c r="JP18" s="117"/>
      <c r="JQ18" s="117"/>
      <c r="JR18" s="117"/>
      <c r="JS18" s="117"/>
      <c r="JT18" s="117"/>
      <c r="JU18" s="117"/>
      <c r="JV18" s="117"/>
      <c r="JW18" s="117"/>
      <c r="JX18" s="117"/>
      <c r="JY18" s="117"/>
      <c r="JZ18" s="117"/>
      <c r="KA18" s="117"/>
      <c r="KB18" s="117"/>
      <c r="KC18" s="117"/>
      <c r="KD18" s="117"/>
      <c r="KE18" s="117"/>
      <c r="KF18" s="117"/>
      <c r="KG18" s="117"/>
      <c r="KH18" s="117"/>
      <c r="KI18" s="117"/>
      <c r="KJ18" s="117"/>
      <c r="KK18" s="117"/>
      <c r="KL18" s="117"/>
      <c r="KM18" s="117"/>
      <c r="KN18" s="117"/>
      <c r="KO18" s="117"/>
      <c r="KP18" s="117"/>
      <c r="KQ18" s="117"/>
      <c r="KR18" s="117"/>
      <c r="KS18" s="117"/>
      <c r="KT18" s="117"/>
      <c r="KU18" s="117"/>
      <c r="KV18" s="117"/>
      <c r="KW18" s="117"/>
      <c r="KX18" s="117"/>
      <c r="KY18" s="117"/>
      <c r="KZ18" s="117"/>
      <c r="LA18" s="117"/>
      <c r="LB18" s="117"/>
      <c r="LC18" s="117"/>
      <c r="LD18" s="117"/>
      <c r="LE18" s="117"/>
      <c r="LF18" s="117"/>
      <c r="LG18" s="117"/>
      <c r="LH18" s="117"/>
      <c r="LI18" s="117"/>
      <c r="LJ18" s="117"/>
      <c r="LK18" s="117"/>
      <c r="LL18" s="117"/>
      <c r="LM18" s="117"/>
      <c r="LN18" s="117"/>
      <c r="LO18" s="117"/>
      <c r="LP18" s="117"/>
      <c r="LQ18" s="117"/>
      <c r="LR18" s="117"/>
      <c r="LS18" s="117"/>
      <c r="LT18" s="117"/>
      <c r="LU18" s="117"/>
      <c r="LV18" s="117"/>
      <c r="LW18" s="117"/>
      <c r="LX18" s="117"/>
      <c r="LY18" s="117"/>
      <c r="LZ18" s="117"/>
      <c r="MA18" s="117"/>
      <c r="MB18" s="117"/>
      <c r="MC18" s="117"/>
      <c r="MD18" s="117"/>
      <c r="ME18" s="117"/>
      <c r="MF18" s="117"/>
      <c r="MG18" s="117"/>
      <c r="MH18" s="117"/>
      <c r="MI18" s="117"/>
      <c r="MJ18" s="117"/>
      <c r="MK18" s="117"/>
      <c r="ML18" s="117"/>
      <c r="MM18" s="117"/>
      <c r="MN18" s="117"/>
      <c r="MO18" s="117"/>
      <c r="MP18" s="117"/>
      <c r="MQ18" s="117"/>
      <c r="MR18" s="117"/>
      <c r="MS18" s="117"/>
      <c r="MT18" s="117"/>
      <c r="MU18" s="117"/>
      <c r="MV18" s="117"/>
      <c r="MW18" s="117"/>
      <c r="MX18" s="117"/>
      <c r="MY18" s="117"/>
      <c r="MZ18" s="117"/>
      <c r="NA18" s="117"/>
      <c r="NB18" s="117"/>
      <c r="NC18" s="117"/>
      <c r="ND18" s="117"/>
      <c r="NE18" s="117"/>
      <c r="NF18" s="117"/>
      <c r="NG18" s="117"/>
      <c r="NH18" s="117"/>
      <c r="NI18" s="117"/>
      <c r="NJ18" s="117"/>
      <c r="NK18" s="117"/>
      <c r="NL18" s="117"/>
      <c r="NM18" s="117"/>
      <c r="NN18" s="117"/>
      <c r="NO18" s="117"/>
      <c r="NP18" s="117"/>
      <c r="NQ18" s="117"/>
      <c r="NR18" s="117"/>
      <c r="NS18" s="117"/>
      <c r="NT18" s="117"/>
      <c r="NU18" s="117"/>
      <c r="NV18" s="117"/>
      <c r="NW18" s="117"/>
      <c r="NX18" s="117"/>
      <c r="NY18" s="117"/>
      <c r="NZ18" s="117"/>
      <c r="OA18" s="117"/>
      <c r="OB18" s="117"/>
      <c r="OC18" s="117"/>
      <c r="OD18" s="117"/>
      <c r="OE18" s="117"/>
      <c r="OF18" s="117"/>
      <c r="OG18" s="117"/>
      <c r="OH18" s="117"/>
      <c r="OI18" s="117"/>
      <c r="OJ18" s="117"/>
      <c r="OK18" s="117"/>
      <c r="OL18" s="117"/>
      <c r="OM18" s="117"/>
      <c r="ON18" s="117"/>
      <c r="OO18" s="117"/>
      <c r="OP18" s="117"/>
      <c r="OQ18" s="117"/>
      <c r="OR18" s="117"/>
      <c r="OS18" s="117"/>
      <c r="OT18" s="117"/>
      <c r="OU18" s="117"/>
      <c r="OV18" s="117"/>
      <c r="OW18" s="117"/>
      <c r="OX18" s="117"/>
      <c r="OY18" s="117"/>
      <c r="OZ18" s="117"/>
      <c r="PA18" s="117"/>
      <c r="PB18" s="117"/>
      <c r="PC18" s="117"/>
      <c r="PD18" s="117"/>
      <c r="PE18" s="117"/>
      <c r="PF18" s="117"/>
      <c r="PG18" s="117"/>
      <c r="PH18" s="117"/>
      <c r="PI18" s="117"/>
      <c r="PJ18" s="117"/>
      <c r="PK18" s="117"/>
      <c r="PL18" s="117"/>
      <c r="PM18" s="117"/>
      <c r="PN18" s="117"/>
      <c r="PO18" s="117"/>
      <c r="PP18" s="117"/>
      <c r="PQ18" s="117"/>
      <c r="PR18" s="117"/>
      <c r="PS18" s="117"/>
      <c r="PT18" s="117"/>
      <c r="PU18" s="117"/>
      <c r="PV18" s="117"/>
      <c r="PW18" s="117"/>
      <c r="PX18" s="117"/>
      <c r="PY18" s="117"/>
      <c r="PZ18" s="117"/>
      <c r="QA18" s="117"/>
      <c r="QB18" s="117"/>
      <c r="QC18" s="117"/>
      <c r="QD18" s="117"/>
      <c r="QE18" s="117"/>
      <c r="QF18" s="117"/>
      <c r="QG18" s="117"/>
      <c r="QH18" s="117"/>
      <c r="QI18" s="117"/>
      <c r="QJ18" s="117"/>
      <c r="QK18" s="117"/>
      <c r="QL18" s="117"/>
      <c r="QM18" s="117"/>
      <c r="QN18" s="117"/>
      <c r="QO18" s="117"/>
      <c r="QP18" s="117"/>
      <c r="QQ18" s="117"/>
      <c r="QR18" s="117"/>
      <c r="QS18" s="117"/>
      <c r="QT18" s="117"/>
      <c r="QU18" s="117"/>
      <c r="QV18" s="117"/>
      <c r="QW18" s="117"/>
      <c r="QX18" s="117"/>
      <c r="QY18" s="117"/>
      <c r="QZ18" s="117"/>
      <c r="RA18" s="117"/>
      <c r="RB18" s="117"/>
      <c r="RC18" s="117"/>
      <c r="RD18" s="117"/>
      <c r="RE18" s="117"/>
      <c r="RF18" s="117"/>
      <c r="RG18" s="117"/>
      <c r="RH18" s="117"/>
      <c r="RI18" s="117"/>
      <c r="RJ18" s="117"/>
      <c r="RK18" s="117"/>
      <c r="RL18" s="117"/>
      <c r="RM18" s="117"/>
      <c r="RN18" s="117"/>
      <c r="RO18" s="117"/>
      <c r="RP18" s="117"/>
      <c r="RQ18" s="117"/>
      <c r="RR18" s="117"/>
      <c r="RS18" s="117"/>
      <c r="RT18" s="117"/>
      <c r="RU18" s="117"/>
      <c r="RV18" s="117"/>
      <c r="RW18" s="117"/>
      <c r="RX18" s="117"/>
      <c r="RY18" s="117"/>
      <c r="RZ18" s="117"/>
      <c r="SA18" s="117"/>
      <c r="SB18" s="117"/>
      <c r="SC18" s="117"/>
      <c r="SD18" s="117"/>
      <c r="SE18" s="117"/>
      <c r="SF18" s="117"/>
      <c r="SG18" s="117"/>
      <c r="SH18" s="117"/>
      <c r="SI18" s="117"/>
      <c r="SJ18" s="117"/>
      <c r="SK18" s="117"/>
      <c r="SL18" s="117"/>
      <c r="SM18" s="117"/>
      <c r="SN18" s="117"/>
      <c r="SO18" s="117"/>
      <c r="SP18" s="117"/>
      <c r="SQ18" s="117"/>
      <c r="SR18" s="117"/>
      <c r="SS18" s="117"/>
      <c r="ST18" s="117"/>
      <c r="SU18" s="117"/>
      <c r="SV18" s="117"/>
      <c r="SW18" s="117"/>
      <c r="SX18" s="117"/>
      <c r="SY18" s="117"/>
      <c r="SZ18" s="117"/>
      <c r="TA18" s="117"/>
      <c r="TB18" s="117"/>
      <c r="TC18" s="117"/>
      <c r="TD18" s="117"/>
      <c r="TE18" s="117"/>
      <c r="TF18" s="117"/>
      <c r="TG18" s="117"/>
      <c r="TH18" s="117"/>
      <c r="TI18" s="117"/>
      <c r="TJ18" s="117"/>
      <c r="TK18" s="117"/>
      <c r="TL18" s="117"/>
      <c r="TM18" s="117"/>
      <c r="TN18" s="117"/>
      <c r="TO18" s="117"/>
      <c r="TP18" s="117"/>
      <c r="TQ18" s="117"/>
      <c r="TR18" s="117"/>
      <c r="TS18" s="117"/>
      <c r="TT18" s="117"/>
      <c r="TU18" s="117"/>
      <c r="TV18" s="117"/>
      <c r="TW18" s="117"/>
      <c r="TX18" s="117"/>
      <c r="TY18" s="117"/>
      <c r="TZ18" s="117"/>
      <c r="UA18" s="117"/>
      <c r="UB18" s="117"/>
      <c r="UC18" s="117"/>
      <c r="UD18" s="117"/>
      <c r="UE18" s="117"/>
      <c r="UF18" s="117"/>
      <c r="UG18" s="117"/>
      <c r="UH18" s="117"/>
      <c r="UI18" s="117"/>
      <c r="UJ18" s="117"/>
      <c r="UK18" s="117"/>
      <c r="UL18" s="117"/>
      <c r="UM18" s="117"/>
      <c r="UN18" s="117"/>
      <c r="UO18" s="117"/>
      <c r="UP18" s="117"/>
      <c r="UQ18" s="117"/>
      <c r="UR18" s="117"/>
      <c r="US18" s="117"/>
      <c r="UT18" s="117"/>
      <c r="UU18" s="117"/>
      <c r="UV18" s="117"/>
      <c r="UW18" s="117"/>
      <c r="UX18" s="117"/>
      <c r="UY18" s="117"/>
      <c r="UZ18" s="117"/>
      <c r="VA18" s="117"/>
      <c r="VB18" s="117"/>
      <c r="VC18" s="117"/>
      <c r="VD18" s="117"/>
      <c r="VE18" s="117"/>
      <c r="VF18" s="117"/>
      <c r="VG18" s="117"/>
      <c r="VH18" s="117"/>
      <c r="VI18" s="117"/>
      <c r="VJ18" s="117"/>
      <c r="VK18" s="117"/>
      <c r="VL18" s="117"/>
      <c r="VM18" s="117"/>
      <c r="VN18" s="117"/>
      <c r="VO18" s="117"/>
      <c r="VP18" s="117"/>
      <c r="VQ18" s="117"/>
      <c r="VR18" s="117"/>
      <c r="VS18" s="117"/>
      <c r="VT18" s="117"/>
      <c r="VU18" s="117"/>
      <c r="VV18" s="117"/>
      <c r="VW18" s="117"/>
      <c r="VX18" s="117"/>
      <c r="VY18" s="117"/>
      <c r="VZ18" s="117"/>
      <c r="WA18" s="117"/>
      <c r="WB18" s="117"/>
      <c r="WC18" s="117"/>
      <c r="WD18" s="117"/>
      <c r="WE18" s="117"/>
      <c r="WF18" s="117"/>
      <c r="WG18" s="117"/>
      <c r="WH18" s="117"/>
      <c r="WI18" s="117"/>
      <c r="WJ18" s="117"/>
      <c r="WK18" s="117"/>
      <c r="WL18" s="117"/>
      <c r="WM18" s="117"/>
      <c r="WN18" s="117"/>
      <c r="WO18" s="117"/>
      <c r="WP18" s="117"/>
      <c r="WQ18" s="117"/>
      <c r="WR18" s="117"/>
      <c r="WS18" s="117"/>
      <c r="WT18" s="117"/>
      <c r="WU18" s="117"/>
      <c r="WV18" s="117"/>
      <c r="WW18" s="117"/>
      <c r="WX18" s="117"/>
      <c r="WY18" s="117"/>
      <c r="WZ18" s="117"/>
      <c r="XA18" s="117"/>
      <c r="XB18" s="117"/>
      <c r="XC18" s="117"/>
      <c r="XD18" s="117"/>
      <c r="XE18" s="117"/>
      <c r="XF18" s="117"/>
      <c r="XG18" s="117"/>
      <c r="XH18" s="117"/>
      <c r="XI18" s="117"/>
      <c r="XJ18" s="117"/>
      <c r="XK18" s="117"/>
      <c r="XL18" s="117"/>
      <c r="XM18" s="117"/>
      <c r="XN18" s="117"/>
      <c r="XO18" s="117"/>
      <c r="XP18" s="117"/>
      <c r="XQ18" s="117"/>
      <c r="XR18" s="117"/>
      <c r="XS18" s="117"/>
      <c r="XT18" s="117"/>
      <c r="XU18" s="117"/>
      <c r="XV18" s="117"/>
      <c r="XW18" s="117"/>
      <c r="XX18" s="117"/>
      <c r="XY18" s="117"/>
      <c r="XZ18" s="117"/>
      <c r="YA18" s="117"/>
      <c r="YB18" s="117"/>
      <c r="YC18" s="117"/>
      <c r="YD18" s="117"/>
      <c r="YE18" s="117"/>
      <c r="YF18" s="117"/>
      <c r="YG18" s="117"/>
      <c r="YH18" s="117"/>
      <c r="YI18" s="117"/>
      <c r="YJ18" s="117"/>
      <c r="YK18" s="117"/>
      <c r="YL18" s="117"/>
      <c r="YM18" s="117"/>
      <c r="YN18" s="117"/>
      <c r="YO18" s="117"/>
      <c r="YP18" s="117"/>
      <c r="YQ18" s="117"/>
      <c r="YR18" s="117"/>
      <c r="YS18" s="117"/>
      <c r="YT18" s="117"/>
      <c r="YU18" s="117"/>
      <c r="YV18" s="117"/>
      <c r="YW18" s="117"/>
      <c r="YX18" s="117"/>
      <c r="YY18" s="117"/>
      <c r="YZ18" s="117"/>
      <c r="ZA18" s="117"/>
      <c r="ZB18" s="117"/>
      <c r="ZC18" s="117"/>
      <c r="ZD18" s="117"/>
      <c r="ZE18" s="117"/>
      <c r="ZF18" s="117"/>
      <c r="ZG18" s="117"/>
      <c r="ZH18" s="117"/>
      <c r="ZI18" s="117"/>
      <c r="ZJ18" s="117"/>
      <c r="ZK18" s="117"/>
      <c r="ZL18" s="117"/>
      <c r="ZM18" s="117"/>
      <c r="ZN18" s="117"/>
      <c r="ZO18" s="117"/>
      <c r="ZP18" s="117"/>
      <c r="ZQ18" s="117"/>
      <c r="ZR18" s="117"/>
      <c r="ZS18" s="117"/>
      <c r="ZT18" s="117"/>
      <c r="ZU18" s="117"/>
      <c r="ZV18" s="117"/>
      <c r="ZW18" s="117"/>
      <c r="ZX18" s="117"/>
      <c r="ZY18" s="117"/>
      <c r="ZZ18" s="117"/>
    </row>
    <row r="19" spans="1:702" hidden="1" outlineLevel="1">
      <c r="A19" s="9">
        <v>40787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17"/>
      <c r="FR19" s="117"/>
      <c r="FS19" s="117"/>
      <c r="FT19" s="117"/>
      <c r="FU19" s="117"/>
      <c r="FV19" s="117"/>
      <c r="FW19" s="117"/>
      <c r="FX19" s="117"/>
      <c r="FY19" s="117"/>
      <c r="FZ19" s="117"/>
      <c r="GA19" s="117"/>
      <c r="GB19" s="117"/>
      <c r="GC19" s="117"/>
      <c r="GD19" s="117"/>
      <c r="GE19" s="117"/>
      <c r="GF19" s="117"/>
      <c r="GG19" s="117"/>
      <c r="GH19" s="117"/>
      <c r="GI19" s="117"/>
      <c r="GJ19" s="117"/>
      <c r="GK19" s="117"/>
      <c r="GL19" s="117"/>
      <c r="GM19" s="117"/>
      <c r="GN19" s="117"/>
      <c r="GO19" s="117"/>
      <c r="GP19" s="117"/>
      <c r="GQ19" s="117"/>
      <c r="GR19" s="117"/>
      <c r="GS19" s="117"/>
      <c r="GT19" s="117"/>
      <c r="GU19" s="117"/>
      <c r="GV19" s="117"/>
      <c r="GW19" s="117"/>
      <c r="GX19" s="117"/>
      <c r="GY19" s="117"/>
      <c r="GZ19" s="117"/>
      <c r="HA19" s="117"/>
      <c r="HB19" s="117"/>
      <c r="HC19" s="117"/>
      <c r="HD19" s="117"/>
      <c r="HE19" s="117"/>
      <c r="HF19" s="117"/>
      <c r="HG19" s="117"/>
      <c r="HH19" s="117"/>
      <c r="HI19" s="117"/>
      <c r="HJ19" s="117"/>
      <c r="HK19" s="117"/>
      <c r="HL19" s="117"/>
      <c r="HM19" s="117"/>
      <c r="HN19" s="117"/>
      <c r="HO19" s="117"/>
      <c r="HP19" s="117"/>
      <c r="HQ19" s="117"/>
      <c r="HR19" s="117"/>
      <c r="HS19" s="117"/>
      <c r="HT19" s="117"/>
      <c r="HU19" s="117"/>
      <c r="HV19" s="117"/>
      <c r="HW19" s="117"/>
      <c r="HX19" s="117"/>
      <c r="HY19" s="117"/>
      <c r="HZ19" s="117"/>
      <c r="IA19" s="117"/>
      <c r="IB19" s="117"/>
      <c r="IC19" s="117"/>
      <c r="ID19" s="117"/>
      <c r="IE19" s="117"/>
      <c r="IF19" s="117"/>
      <c r="IG19" s="117"/>
      <c r="IH19" s="117"/>
      <c r="II19" s="117"/>
      <c r="IJ19" s="117"/>
      <c r="IK19" s="117"/>
      <c r="IL19" s="117"/>
      <c r="IM19" s="117"/>
      <c r="IN19" s="117"/>
      <c r="IO19" s="117"/>
      <c r="IP19" s="117"/>
      <c r="IQ19" s="117"/>
      <c r="IR19" s="117"/>
      <c r="IS19" s="117"/>
      <c r="IT19" s="117"/>
      <c r="IU19" s="117"/>
      <c r="IV19" s="117"/>
      <c r="IW19" s="117"/>
      <c r="IX19" s="117"/>
      <c r="IY19" s="117"/>
      <c r="IZ19" s="117"/>
      <c r="JA19" s="117"/>
      <c r="JB19" s="117"/>
      <c r="JC19" s="117"/>
      <c r="JD19" s="117"/>
      <c r="JE19" s="117"/>
      <c r="JF19" s="117"/>
      <c r="JG19" s="117"/>
      <c r="JH19" s="117"/>
      <c r="JI19" s="117"/>
      <c r="JJ19" s="117"/>
      <c r="JK19" s="117"/>
      <c r="JL19" s="117"/>
      <c r="JM19" s="117"/>
      <c r="JN19" s="117"/>
      <c r="JO19" s="117"/>
      <c r="JP19" s="117"/>
      <c r="JQ19" s="117"/>
      <c r="JR19" s="117"/>
      <c r="JS19" s="117"/>
      <c r="JT19" s="117"/>
      <c r="JU19" s="117"/>
      <c r="JV19" s="117"/>
      <c r="JW19" s="117"/>
      <c r="JX19" s="117"/>
      <c r="JY19" s="117"/>
      <c r="JZ19" s="117"/>
      <c r="KA19" s="117"/>
      <c r="KB19" s="117"/>
      <c r="KC19" s="117"/>
      <c r="KD19" s="117"/>
      <c r="KE19" s="117"/>
      <c r="KF19" s="117"/>
      <c r="KG19" s="117"/>
      <c r="KH19" s="117"/>
      <c r="KI19" s="117"/>
      <c r="KJ19" s="117"/>
      <c r="KK19" s="117"/>
      <c r="KL19" s="117"/>
      <c r="KM19" s="117"/>
      <c r="KN19" s="117"/>
      <c r="KO19" s="117"/>
      <c r="KP19" s="117"/>
      <c r="KQ19" s="117"/>
      <c r="KR19" s="117"/>
      <c r="KS19" s="117"/>
      <c r="KT19" s="117"/>
      <c r="KU19" s="117"/>
      <c r="KV19" s="117"/>
      <c r="KW19" s="117"/>
      <c r="KX19" s="117"/>
      <c r="KY19" s="117"/>
      <c r="KZ19" s="117"/>
      <c r="LA19" s="117"/>
      <c r="LB19" s="117"/>
      <c r="LC19" s="117"/>
      <c r="LD19" s="117"/>
      <c r="LE19" s="117"/>
      <c r="LF19" s="117"/>
      <c r="LG19" s="117"/>
      <c r="LH19" s="117"/>
      <c r="LI19" s="117"/>
      <c r="LJ19" s="117"/>
      <c r="LK19" s="117"/>
      <c r="LL19" s="117"/>
      <c r="LM19" s="117"/>
      <c r="LN19" s="117"/>
      <c r="LO19" s="117"/>
      <c r="LP19" s="117"/>
      <c r="LQ19" s="117"/>
      <c r="LR19" s="117"/>
      <c r="LS19" s="117"/>
      <c r="LT19" s="117"/>
      <c r="LU19" s="117"/>
      <c r="LV19" s="117"/>
      <c r="LW19" s="117"/>
      <c r="LX19" s="117"/>
      <c r="LY19" s="117"/>
      <c r="LZ19" s="117"/>
      <c r="MA19" s="117"/>
      <c r="MB19" s="117"/>
      <c r="MC19" s="117"/>
      <c r="MD19" s="117"/>
      <c r="ME19" s="117"/>
      <c r="MF19" s="117"/>
      <c r="MG19" s="117"/>
      <c r="MH19" s="117"/>
      <c r="MI19" s="117"/>
      <c r="MJ19" s="117"/>
      <c r="MK19" s="117"/>
      <c r="ML19" s="117"/>
      <c r="MM19" s="117"/>
      <c r="MN19" s="117"/>
      <c r="MO19" s="117"/>
      <c r="MP19" s="117"/>
      <c r="MQ19" s="117"/>
      <c r="MR19" s="117"/>
      <c r="MS19" s="117"/>
      <c r="MT19" s="117"/>
      <c r="MU19" s="117"/>
      <c r="MV19" s="117"/>
      <c r="MW19" s="117"/>
      <c r="MX19" s="117"/>
      <c r="MY19" s="117"/>
      <c r="MZ19" s="117"/>
      <c r="NA19" s="117"/>
      <c r="NB19" s="117"/>
      <c r="NC19" s="117"/>
      <c r="ND19" s="117"/>
      <c r="NE19" s="117"/>
      <c r="NF19" s="117"/>
      <c r="NG19" s="117"/>
      <c r="NH19" s="117"/>
      <c r="NI19" s="117"/>
      <c r="NJ19" s="117"/>
      <c r="NK19" s="117"/>
      <c r="NL19" s="117"/>
      <c r="NM19" s="117"/>
      <c r="NN19" s="117"/>
      <c r="NO19" s="117"/>
      <c r="NP19" s="117"/>
      <c r="NQ19" s="117"/>
      <c r="NR19" s="117"/>
      <c r="NS19" s="117"/>
      <c r="NT19" s="117"/>
      <c r="NU19" s="117"/>
      <c r="NV19" s="117"/>
      <c r="NW19" s="117"/>
      <c r="NX19" s="117"/>
      <c r="NY19" s="117"/>
      <c r="NZ19" s="117"/>
      <c r="OA19" s="117"/>
      <c r="OB19" s="117"/>
      <c r="OC19" s="117"/>
      <c r="OD19" s="117"/>
      <c r="OE19" s="117"/>
      <c r="OF19" s="117"/>
      <c r="OG19" s="117"/>
      <c r="OH19" s="117"/>
      <c r="OI19" s="117"/>
      <c r="OJ19" s="117"/>
      <c r="OK19" s="117"/>
      <c r="OL19" s="117"/>
      <c r="OM19" s="117"/>
      <c r="ON19" s="117"/>
      <c r="OO19" s="117"/>
      <c r="OP19" s="117"/>
      <c r="OQ19" s="117"/>
      <c r="OR19" s="117"/>
      <c r="OS19" s="117"/>
      <c r="OT19" s="117"/>
      <c r="OU19" s="117"/>
      <c r="OV19" s="117"/>
      <c r="OW19" s="117"/>
      <c r="OX19" s="117"/>
      <c r="OY19" s="117"/>
      <c r="OZ19" s="117"/>
      <c r="PA19" s="117"/>
      <c r="PB19" s="117"/>
      <c r="PC19" s="117"/>
      <c r="PD19" s="117"/>
      <c r="PE19" s="117"/>
      <c r="PF19" s="117"/>
      <c r="PG19" s="117"/>
      <c r="PH19" s="117"/>
      <c r="PI19" s="117"/>
      <c r="PJ19" s="117"/>
      <c r="PK19" s="117"/>
      <c r="PL19" s="117"/>
      <c r="PM19" s="117"/>
      <c r="PN19" s="117"/>
      <c r="PO19" s="117"/>
      <c r="PP19" s="117"/>
      <c r="PQ19" s="117"/>
      <c r="PR19" s="117"/>
      <c r="PS19" s="117"/>
      <c r="PT19" s="117"/>
      <c r="PU19" s="117"/>
      <c r="PV19" s="117"/>
      <c r="PW19" s="117"/>
      <c r="PX19" s="117"/>
      <c r="PY19" s="117"/>
      <c r="PZ19" s="117"/>
      <c r="QA19" s="117"/>
      <c r="QB19" s="117"/>
      <c r="QC19" s="117"/>
      <c r="QD19" s="117"/>
      <c r="QE19" s="117"/>
      <c r="QF19" s="117"/>
      <c r="QG19" s="117"/>
      <c r="QH19" s="117"/>
      <c r="QI19" s="117"/>
      <c r="QJ19" s="117"/>
      <c r="QK19" s="117"/>
      <c r="QL19" s="117"/>
      <c r="QM19" s="117"/>
      <c r="QN19" s="117"/>
      <c r="QO19" s="117"/>
      <c r="QP19" s="117"/>
      <c r="QQ19" s="117"/>
      <c r="QR19" s="117"/>
      <c r="QS19" s="117"/>
      <c r="QT19" s="117"/>
      <c r="QU19" s="117"/>
      <c r="QV19" s="117"/>
      <c r="QW19" s="117"/>
      <c r="QX19" s="117"/>
      <c r="QY19" s="117"/>
      <c r="QZ19" s="117"/>
      <c r="RA19" s="117"/>
      <c r="RB19" s="117"/>
      <c r="RC19" s="117"/>
      <c r="RD19" s="117"/>
      <c r="RE19" s="117"/>
      <c r="RF19" s="117"/>
      <c r="RG19" s="117"/>
      <c r="RH19" s="117"/>
      <c r="RI19" s="117"/>
      <c r="RJ19" s="117"/>
      <c r="RK19" s="117"/>
      <c r="RL19" s="117"/>
      <c r="RM19" s="117"/>
      <c r="RN19" s="117"/>
      <c r="RO19" s="117"/>
      <c r="RP19" s="117"/>
      <c r="RQ19" s="117"/>
      <c r="RR19" s="117"/>
      <c r="RS19" s="117"/>
      <c r="RT19" s="117"/>
      <c r="RU19" s="117"/>
      <c r="RV19" s="117"/>
      <c r="RW19" s="117"/>
      <c r="RX19" s="117"/>
      <c r="RY19" s="117"/>
      <c r="RZ19" s="117"/>
      <c r="SA19" s="117"/>
      <c r="SB19" s="117"/>
      <c r="SC19" s="117"/>
      <c r="SD19" s="117"/>
      <c r="SE19" s="117"/>
      <c r="SF19" s="117"/>
      <c r="SG19" s="117"/>
      <c r="SH19" s="117"/>
      <c r="SI19" s="117"/>
      <c r="SJ19" s="117"/>
      <c r="SK19" s="117"/>
      <c r="SL19" s="117"/>
      <c r="SM19" s="117"/>
      <c r="SN19" s="117"/>
      <c r="SO19" s="117"/>
      <c r="SP19" s="117"/>
      <c r="SQ19" s="117"/>
      <c r="SR19" s="117"/>
      <c r="SS19" s="117"/>
      <c r="ST19" s="117"/>
      <c r="SU19" s="117"/>
      <c r="SV19" s="117"/>
      <c r="SW19" s="117"/>
      <c r="SX19" s="117"/>
      <c r="SY19" s="117"/>
      <c r="SZ19" s="117"/>
      <c r="TA19" s="117"/>
      <c r="TB19" s="117"/>
      <c r="TC19" s="117"/>
      <c r="TD19" s="117"/>
      <c r="TE19" s="117"/>
      <c r="TF19" s="117"/>
      <c r="TG19" s="117"/>
      <c r="TH19" s="117"/>
      <c r="TI19" s="117"/>
      <c r="TJ19" s="117"/>
      <c r="TK19" s="117"/>
      <c r="TL19" s="117"/>
      <c r="TM19" s="117"/>
      <c r="TN19" s="117"/>
      <c r="TO19" s="117"/>
      <c r="TP19" s="117"/>
      <c r="TQ19" s="117"/>
      <c r="TR19" s="117"/>
      <c r="TS19" s="117"/>
      <c r="TT19" s="117"/>
      <c r="TU19" s="117"/>
      <c r="TV19" s="117"/>
      <c r="TW19" s="117"/>
      <c r="TX19" s="117"/>
      <c r="TY19" s="117"/>
      <c r="TZ19" s="117"/>
      <c r="UA19" s="117"/>
      <c r="UB19" s="117"/>
      <c r="UC19" s="117"/>
      <c r="UD19" s="117"/>
      <c r="UE19" s="117"/>
      <c r="UF19" s="117"/>
      <c r="UG19" s="117"/>
      <c r="UH19" s="117"/>
      <c r="UI19" s="117"/>
      <c r="UJ19" s="117"/>
      <c r="UK19" s="117"/>
      <c r="UL19" s="117"/>
      <c r="UM19" s="117"/>
      <c r="UN19" s="117"/>
      <c r="UO19" s="117"/>
      <c r="UP19" s="117"/>
      <c r="UQ19" s="117"/>
      <c r="UR19" s="117"/>
      <c r="US19" s="117"/>
      <c r="UT19" s="117"/>
      <c r="UU19" s="117"/>
      <c r="UV19" s="117"/>
      <c r="UW19" s="117"/>
      <c r="UX19" s="117"/>
      <c r="UY19" s="117"/>
      <c r="UZ19" s="117"/>
      <c r="VA19" s="117"/>
      <c r="VB19" s="117"/>
      <c r="VC19" s="117"/>
      <c r="VD19" s="117"/>
      <c r="VE19" s="117"/>
      <c r="VF19" s="117"/>
      <c r="VG19" s="117"/>
      <c r="VH19" s="117"/>
      <c r="VI19" s="117"/>
      <c r="VJ19" s="117"/>
      <c r="VK19" s="117"/>
      <c r="VL19" s="117"/>
      <c r="VM19" s="117"/>
      <c r="VN19" s="117"/>
      <c r="VO19" s="117"/>
      <c r="VP19" s="117"/>
      <c r="VQ19" s="117"/>
      <c r="VR19" s="117"/>
      <c r="VS19" s="117"/>
      <c r="VT19" s="117"/>
      <c r="VU19" s="117"/>
      <c r="VV19" s="117"/>
      <c r="VW19" s="117"/>
      <c r="VX19" s="117"/>
      <c r="VY19" s="117"/>
      <c r="VZ19" s="117"/>
      <c r="WA19" s="117"/>
      <c r="WB19" s="117"/>
      <c r="WC19" s="117"/>
      <c r="WD19" s="117"/>
      <c r="WE19" s="117"/>
      <c r="WF19" s="117"/>
      <c r="WG19" s="117"/>
      <c r="WH19" s="117"/>
      <c r="WI19" s="117"/>
      <c r="WJ19" s="117"/>
      <c r="WK19" s="117"/>
      <c r="WL19" s="117"/>
      <c r="WM19" s="117"/>
      <c r="WN19" s="117"/>
      <c r="WO19" s="117"/>
      <c r="WP19" s="117"/>
      <c r="WQ19" s="117"/>
      <c r="WR19" s="117"/>
      <c r="WS19" s="117"/>
      <c r="WT19" s="117"/>
      <c r="WU19" s="117"/>
      <c r="WV19" s="117"/>
      <c r="WW19" s="117"/>
      <c r="WX19" s="117"/>
      <c r="WY19" s="117"/>
      <c r="WZ19" s="117"/>
      <c r="XA19" s="117"/>
      <c r="XB19" s="117"/>
      <c r="XC19" s="117"/>
      <c r="XD19" s="117"/>
      <c r="XE19" s="117"/>
      <c r="XF19" s="117"/>
      <c r="XG19" s="117"/>
      <c r="XH19" s="117"/>
      <c r="XI19" s="117"/>
      <c r="XJ19" s="117"/>
      <c r="XK19" s="117"/>
      <c r="XL19" s="117"/>
      <c r="XM19" s="117"/>
      <c r="XN19" s="117"/>
      <c r="XO19" s="117"/>
      <c r="XP19" s="117"/>
      <c r="XQ19" s="117"/>
      <c r="XR19" s="117"/>
      <c r="XS19" s="117"/>
      <c r="XT19" s="117"/>
      <c r="XU19" s="117"/>
      <c r="XV19" s="117"/>
      <c r="XW19" s="117"/>
      <c r="XX19" s="117"/>
      <c r="XY19" s="117"/>
      <c r="XZ19" s="117"/>
      <c r="YA19" s="117"/>
      <c r="YB19" s="117"/>
      <c r="YC19" s="117"/>
      <c r="YD19" s="117"/>
      <c r="YE19" s="117"/>
      <c r="YF19" s="117"/>
      <c r="YG19" s="117"/>
      <c r="YH19" s="117"/>
      <c r="YI19" s="117"/>
      <c r="YJ19" s="117"/>
      <c r="YK19" s="117"/>
      <c r="YL19" s="117"/>
      <c r="YM19" s="117"/>
      <c r="YN19" s="117"/>
      <c r="YO19" s="117"/>
      <c r="YP19" s="117"/>
      <c r="YQ19" s="117"/>
      <c r="YR19" s="117"/>
      <c r="YS19" s="117"/>
      <c r="YT19" s="117"/>
      <c r="YU19" s="117"/>
      <c r="YV19" s="117"/>
      <c r="YW19" s="117"/>
      <c r="YX19" s="117"/>
      <c r="YY19" s="117"/>
      <c r="YZ19" s="117"/>
      <c r="ZA19" s="117"/>
      <c r="ZB19" s="117"/>
      <c r="ZC19" s="117"/>
      <c r="ZD19" s="117"/>
      <c r="ZE19" s="117"/>
      <c r="ZF19" s="117"/>
      <c r="ZG19" s="117"/>
      <c r="ZH19" s="117"/>
      <c r="ZI19" s="117"/>
      <c r="ZJ19" s="117"/>
      <c r="ZK19" s="117"/>
      <c r="ZL19" s="117"/>
      <c r="ZM19" s="117"/>
      <c r="ZN19" s="117"/>
      <c r="ZO19" s="117"/>
      <c r="ZP19" s="117"/>
      <c r="ZQ19" s="117"/>
      <c r="ZR19" s="117"/>
      <c r="ZS19" s="117"/>
      <c r="ZT19" s="117"/>
      <c r="ZU19" s="117"/>
      <c r="ZV19" s="117"/>
      <c r="ZW19" s="117"/>
      <c r="ZX19" s="117"/>
      <c r="ZY19" s="117"/>
      <c r="ZZ19" s="117"/>
    </row>
    <row r="20" spans="1:702" hidden="1" outlineLevel="1">
      <c r="A20" s="9">
        <v>40817</v>
      </c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17"/>
      <c r="FR20" s="117"/>
      <c r="FS20" s="117"/>
      <c r="FT20" s="117"/>
      <c r="FU20" s="117"/>
      <c r="FV20" s="117"/>
      <c r="FW20" s="117"/>
      <c r="FX20" s="117"/>
      <c r="FY20" s="117"/>
      <c r="FZ20" s="117"/>
      <c r="GA20" s="117"/>
      <c r="GB20" s="117"/>
      <c r="GC20" s="117"/>
      <c r="GD20" s="117"/>
      <c r="GE20" s="117"/>
      <c r="GF20" s="117"/>
      <c r="GG20" s="117"/>
      <c r="GH20" s="117"/>
      <c r="GI20" s="117"/>
      <c r="GJ20" s="117"/>
      <c r="GK20" s="117"/>
      <c r="GL20" s="117"/>
      <c r="GM20" s="117"/>
      <c r="GN20" s="117"/>
      <c r="GO20" s="117"/>
      <c r="GP20" s="117"/>
      <c r="GQ20" s="117"/>
      <c r="GR20" s="117"/>
      <c r="GS20" s="117"/>
      <c r="GT20" s="117"/>
      <c r="GU20" s="117"/>
      <c r="GV20" s="117"/>
      <c r="GW20" s="117"/>
      <c r="GX20" s="117"/>
      <c r="GY20" s="117"/>
      <c r="GZ20" s="117"/>
      <c r="HA20" s="117"/>
      <c r="HB20" s="117"/>
      <c r="HC20" s="117"/>
      <c r="HD20" s="117"/>
      <c r="HE20" s="117"/>
      <c r="HF20" s="117"/>
      <c r="HG20" s="117"/>
      <c r="HH20" s="117"/>
      <c r="HI20" s="117"/>
      <c r="HJ20" s="117"/>
      <c r="HK20" s="117"/>
      <c r="HL20" s="117"/>
      <c r="HM20" s="117"/>
      <c r="HN20" s="117"/>
      <c r="HO20" s="117"/>
      <c r="HP20" s="117"/>
      <c r="HQ20" s="117"/>
      <c r="HR20" s="117"/>
      <c r="HS20" s="117"/>
      <c r="HT20" s="117"/>
      <c r="HU20" s="117"/>
      <c r="HV20" s="117"/>
      <c r="HW20" s="117"/>
      <c r="HX20" s="117"/>
      <c r="HY20" s="117"/>
      <c r="HZ20" s="117"/>
      <c r="IA20" s="117"/>
      <c r="IB20" s="117"/>
      <c r="IC20" s="117"/>
      <c r="ID20" s="117"/>
      <c r="IE20" s="117"/>
      <c r="IF20" s="117"/>
      <c r="IG20" s="117"/>
      <c r="IH20" s="117"/>
      <c r="II20" s="117"/>
      <c r="IJ20" s="117"/>
      <c r="IK20" s="117"/>
      <c r="IL20" s="117"/>
      <c r="IM20" s="117"/>
      <c r="IN20" s="117"/>
      <c r="IO20" s="117"/>
      <c r="IP20" s="117"/>
      <c r="IQ20" s="117"/>
      <c r="IR20" s="117"/>
      <c r="IS20" s="117"/>
      <c r="IT20" s="117"/>
      <c r="IU20" s="117"/>
      <c r="IV20" s="117"/>
      <c r="IW20" s="117"/>
      <c r="IX20" s="117"/>
      <c r="IY20" s="117"/>
      <c r="IZ20" s="117"/>
      <c r="JA20" s="117"/>
      <c r="JB20" s="117"/>
      <c r="JC20" s="117"/>
      <c r="JD20" s="117"/>
      <c r="JE20" s="117"/>
      <c r="JF20" s="117"/>
      <c r="JG20" s="117"/>
      <c r="JH20" s="117"/>
      <c r="JI20" s="117"/>
      <c r="JJ20" s="117"/>
      <c r="JK20" s="117"/>
      <c r="JL20" s="117"/>
      <c r="JM20" s="117"/>
      <c r="JN20" s="117"/>
      <c r="JO20" s="117"/>
      <c r="JP20" s="117"/>
      <c r="JQ20" s="117"/>
      <c r="JR20" s="117"/>
      <c r="JS20" s="117"/>
      <c r="JT20" s="117"/>
      <c r="JU20" s="117"/>
      <c r="JV20" s="117"/>
      <c r="JW20" s="117"/>
      <c r="JX20" s="117"/>
      <c r="JY20" s="117"/>
      <c r="JZ20" s="117"/>
      <c r="KA20" s="117"/>
      <c r="KB20" s="117"/>
      <c r="KC20" s="117"/>
      <c r="KD20" s="117"/>
      <c r="KE20" s="117"/>
      <c r="KF20" s="117"/>
      <c r="KG20" s="117"/>
      <c r="KH20" s="117"/>
      <c r="KI20" s="117"/>
      <c r="KJ20" s="117"/>
      <c r="KK20" s="117"/>
      <c r="KL20" s="117"/>
      <c r="KM20" s="117"/>
      <c r="KN20" s="117"/>
      <c r="KO20" s="117"/>
      <c r="KP20" s="117"/>
      <c r="KQ20" s="117"/>
      <c r="KR20" s="117"/>
      <c r="KS20" s="117"/>
      <c r="KT20" s="117"/>
      <c r="KU20" s="117"/>
      <c r="KV20" s="117"/>
      <c r="KW20" s="117"/>
      <c r="KX20" s="117"/>
      <c r="KY20" s="117"/>
      <c r="KZ20" s="117"/>
      <c r="LA20" s="117"/>
      <c r="LB20" s="117"/>
      <c r="LC20" s="117"/>
      <c r="LD20" s="117"/>
      <c r="LE20" s="117"/>
      <c r="LF20" s="117"/>
      <c r="LG20" s="117"/>
      <c r="LH20" s="117"/>
      <c r="LI20" s="117"/>
      <c r="LJ20" s="117"/>
      <c r="LK20" s="117"/>
      <c r="LL20" s="117"/>
      <c r="LM20" s="117"/>
      <c r="LN20" s="117"/>
      <c r="LO20" s="117"/>
      <c r="LP20" s="117"/>
      <c r="LQ20" s="117"/>
      <c r="LR20" s="117"/>
      <c r="LS20" s="117"/>
      <c r="LT20" s="117"/>
      <c r="LU20" s="117"/>
      <c r="LV20" s="117"/>
      <c r="LW20" s="117"/>
      <c r="LX20" s="117"/>
      <c r="LY20" s="117"/>
      <c r="LZ20" s="117"/>
      <c r="MA20" s="117"/>
      <c r="MB20" s="117"/>
      <c r="MC20" s="117"/>
      <c r="MD20" s="117"/>
      <c r="ME20" s="117"/>
      <c r="MF20" s="117"/>
      <c r="MG20" s="117"/>
      <c r="MH20" s="117"/>
      <c r="MI20" s="117"/>
      <c r="MJ20" s="117"/>
      <c r="MK20" s="117"/>
      <c r="ML20" s="117"/>
      <c r="MM20" s="117"/>
      <c r="MN20" s="117"/>
      <c r="MO20" s="117"/>
      <c r="MP20" s="117"/>
      <c r="MQ20" s="117"/>
      <c r="MR20" s="117"/>
      <c r="MS20" s="117"/>
      <c r="MT20" s="117"/>
      <c r="MU20" s="117"/>
      <c r="MV20" s="117"/>
      <c r="MW20" s="117"/>
      <c r="MX20" s="117"/>
      <c r="MY20" s="117"/>
      <c r="MZ20" s="117"/>
      <c r="NA20" s="117"/>
      <c r="NB20" s="117"/>
      <c r="NC20" s="117"/>
      <c r="ND20" s="117"/>
      <c r="NE20" s="117"/>
      <c r="NF20" s="117"/>
      <c r="NG20" s="117"/>
      <c r="NH20" s="117"/>
      <c r="NI20" s="117"/>
      <c r="NJ20" s="117"/>
      <c r="NK20" s="117"/>
      <c r="NL20" s="117"/>
      <c r="NM20" s="117"/>
      <c r="NN20" s="117"/>
      <c r="NO20" s="117"/>
      <c r="NP20" s="117"/>
      <c r="NQ20" s="117"/>
      <c r="NR20" s="117"/>
      <c r="NS20" s="117"/>
      <c r="NT20" s="117"/>
      <c r="NU20" s="117"/>
      <c r="NV20" s="117"/>
      <c r="NW20" s="117"/>
      <c r="NX20" s="117"/>
      <c r="NY20" s="117"/>
      <c r="NZ20" s="117"/>
      <c r="OA20" s="117"/>
      <c r="OB20" s="117"/>
      <c r="OC20" s="117"/>
      <c r="OD20" s="117"/>
      <c r="OE20" s="117"/>
      <c r="OF20" s="117"/>
      <c r="OG20" s="117"/>
      <c r="OH20" s="117"/>
      <c r="OI20" s="117"/>
      <c r="OJ20" s="117"/>
      <c r="OK20" s="117"/>
      <c r="OL20" s="117"/>
      <c r="OM20" s="117"/>
      <c r="ON20" s="117"/>
      <c r="OO20" s="117"/>
      <c r="OP20" s="117"/>
      <c r="OQ20" s="117"/>
      <c r="OR20" s="117"/>
      <c r="OS20" s="117"/>
      <c r="OT20" s="117"/>
      <c r="OU20" s="117"/>
      <c r="OV20" s="117"/>
      <c r="OW20" s="117"/>
      <c r="OX20" s="117"/>
      <c r="OY20" s="117"/>
      <c r="OZ20" s="117"/>
      <c r="PA20" s="117"/>
      <c r="PB20" s="117"/>
      <c r="PC20" s="117"/>
      <c r="PD20" s="117"/>
      <c r="PE20" s="117"/>
      <c r="PF20" s="117"/>
      <c r="PG20" s="117"/>
      <c r="PH20" s="117"/>
      <c r="PI20" s="117"/>
      <c r="PJ20" s="117"/>
      <c r="PK20" s="117"/>
      <c r="PL20" s="117"/>
      <c r="PM20" s="117"/>
      <c r="PN20" s="117"/>
      <c r="PO20" s="117"/>
      <c r="PP20" s="117"/>
      <c r="PQ20" s="117"/>
      <c r="PR20" s="117"/>
      <c r="PS20" s="117"/>
      <c r="PT20" s="117"/>
      <c r="PU20" s="117"/>
      <c r="PV20" s="117"/>
      <c r="PW20" s="117"/>
      <c r="PX20" s="117"/>
      <c r="PY20" s="117"/>
      <c r="PZ20" s="117"/>
      <c r="QA20" s="117"/>
      <c r="QB20" s="117"/>
      <c r="QC20" s="117"/>
      <c r="QD20" s="117"/>
      <c r="QE20" s="117"/>
      <c r="QF20" s="117"/>
      <c r="QG20" s="117"/>
      <c r="QH20" s="117"/>
      <c r="QI20" s="117"/>
      <c r="QJ20" s="117"/>
      <c r="QK20" s="117"/>
      <c r="QL20" s="117"/>
      <c r="QM20" s="117"/>
      <c r="QN20" s="117"/>
      <c r="QO20" s="117"/>
      <c r="QP20" s="117"/>
      <c r="QQ20" s="117"/>
      <c r="QR20" s="117"/>
      <c r="QS20" s="117"/>
      <c r="QT20" s="117"/>
      <c r="QU20" s="117"/>
      <c r="QV20" s="117"/>
      <c r="QW20" s="117"/>
      <c r="QX20" s="117"/>
      <c r="QY20" s="117"/>
      <c r="QZ20" s="117"/>
      <c r="RA20" s="117"/>
      <c r="RB20" s="117"/>
      <c r="RC20" s="117"/>
      <c r="RD20" s="117"/>
      <c r="RE20" s="117"/>
      <c r="RF20" s="117"/>
      <c r="RG20" s="117"/>
      <c r="RH20" s="117"/>
      <c r="RI20" s="117"/>
      <c r="RJ20" s="117"/>
      <c r="RK20" s="117"/>
      <c r="RL20" s="117"/>
      <c r="RM20" s="117"/>
      <c r="RN20" s="117"/>
      <c r="RO20" s="117"/>
      <c r="RP20" s="117"/>
      <c r="RQ20" s="117"/>
      <c r="RR20" s="117"/>
      <c r="RS20" s="117"/>
      <c r="RT20" s="117"/>
      <c r="RU20" s="117"/>
      <c r="RV20" s="117"/>
      <c r="RW20" s="117"/>
      <c r="RX20" s="117"/>
      <c r="RY20" s="117"/>
      <c r="RZ20" s="117"/>
      <c r="SA20" s="117"/>
      <c r="SB20" s="117"/>
      <c r="SC20" s="117"/>
      <c r="SD20" s="117"/>
      <c r="SE20" s="117"/>
      <c r="SF20" s="117"/>
      <c r="SG20" s="117"/>
      <c r="SH20" s="117"/>
      <c r="SI20" s="117"/>
      <c r="SJ20" s="117"/>
      <c r="SK20" s="117"/>
      <c r="SL20" s="117"/>
      <c r="SM20" s="117"/>
      <c r="SN20" s="117"/>
      <c r="SO20" s="117"/>
      <c r="SP20" s="117"/>
      <c r="SQ20" s="117"/>
      <c r="SR20" s="117"/>
      <c r="SS20" s="117"/>
      <c r="ST20" s="117"/>
      <c r="SU20" s="117"/>
      <c r="SV20" s="117"/>
      <c r="SW20" s="117"/>
      <c r="SX20" s="117"/>
      <c r="SY20" s="117"/>
      <c r="SZ20" s="117"/>
      <c r="TA20" s="117"/>
      <c r="TB20" s="117"/>
      <c r="TC20" s="117"/>
      <c r="TD20" s="117"/>
      <c r="TE20" s="117"/>
      <c r="TF20" s="117"/>
      <c r="TG20" s="117"/>
      <c r="TH20" s="117"/>
      <c r="TI20" s="117"/>
      <c r="TJ20" s="117"/>
      <c r="TK20" s="117"/>
      <c r="TL20" s="117"/>
      <c r="TM20" s="117"/>
      <c r="TN20" s="117"/>
      <c r="TO20" s="117"/>
      <c r="TP20" s="117"/>
      <c r="TQ20" s="117"/>
      <c r="TR20" s="117"/>
      <c r="TS20" s="117"/>
      <c r="TT20" s="117"/>
      <c r="TU20" s="117"/>
      <c r="TV20" s="117"/>
      <c r="TW20" s="117"/>
      <c r="TX20" s="117"/>
      <c r="TY20" s="117"/>
      <c r="TZ20" s="117"/>
      <c r="UA20" s="117"/>
      <c r="UB20" s="117"/>
      <c r="UC20" s="117"/>
      <c r="UD20" s="117"/>
      <c r="UE20" s="117"/>
      <c r="UF20" s="117"/>
      <c r="UG20" s="117"/>
      <c r="UH20" s="117"/>
      <c r="UI20" s="117"/>
      <c r="UJ20" s="117"/>
      <c r="UK20" s="117"/>
      <c r="UL20" s="117"/>
      <c r="UM20" s="117"/>
      <c r="UN20" s="117"/>
      <c r="UO20" s="117"/>
      <c r="UP20" s="117"/>
      <c r="UQ20" s="117"/>
      <c r="UR20" s="117"/>
      <c r="US20" s="117"/>
      <c r="UT20" s="117"/>
      <c r="UU20" s="117"/>
      <c r="UV20" s="117"/>
      <c r="UW20" s="117"/>
      <c r="UX20" s="117"/>
      <c r="UY20" s="117"/>
      <c r="UZ20" s="117"/>
      <c r="VA20" s="117"/>
      <c r="VB20" s="117"/>
      <c r="VC20" s="117"/>
      <c r="VD20" s="117"/>
      <c r="VE20" s="117"/>
      <c r="VF20" s="117"/>
      <c r="VG20" s="117"/>
      <c r="VH20" s="117"/>
      <c r="VI20" s="117"/>
      <c r="VJ20" s="117"/>
      <c r="VK20" s="117"/>
      <c r="VL20" s="117"/>
      <c r="VM20" s="117"/>
      <c r="VN20" s="117"/>
      <c r="VO20" s="117"/>
      <c r="VP20" s="117"/>
      <c r="VQ20" s="117"/>
      <c r="VR20" s="117"/>
      <c r="VS20" s="117"/>
      <c r="VT20" s="117"/>
      <c r="VU20" s="117"/>
      <c r="VV20" s="117"/>
      <c r="VW20" s="117"/>
      <c r="VX20" s="117"/>
      <c r="VY20" s="117"/>
      <c r="VZ20" s="117"/>
      <c r="WA20" s="117"/>
      <c r="WB20" s="117"/>
      <c r="WC20" s="117"/>
      <c r="WD20" s="117"/>
      <c r="WE20" s="117"/>
      <c r="WF20" s="117"/>
      <c r="WG20" s="117"/>
      <c r="WH20" s="117"/>
      <c r="WI20" s="117"/>
      <c r="WJ20" s="117"/>
      <c r="WK20" s="117"/>
      <c r="WL20" s="117"/>
      <c r="WM20" s="117"/>
      <c r="WN20" s="117"/>
      <c r="WO20" s="117"/>
      <c r="WP20" s="117"/>
      <c r="WQ20" s="117"/>
      <c r="WR20" s="117"/>
      <c r="WS20" s="117"/>
      <c r="WT20" s="117"/>
      <c r="WU20" s="117"/>
      <c r="WV20" s="117"/>
      <c r="WW20" s="117"/>
      <c r="WX20" s="117"/>
      <c r="WY20" s="117"/>
      <c r="WZ20" s="117"/>
      <c r="XA20" s="117"/>
      <c r="XB20" s="117"/>
      <c r="XC20" s="117"/>
      <c r="XD20" s="117"/>
      <c r="XE20" s="117"/>
      <c r="XF20" s="117"/>
      <c r="XG20" s="117"/>
      <c r="XH20" s="117"/>
      <c r="XI20" s="117"/>
      <c r="XJ20" s="117"/>
      <c r="XK20" s="117"/>
      <c r="XL20" s="117"/>
      <c r="XM20" s="117"/>
      <c r="XN20" s="117"/>
      <c r="XO20" s="117"/>
      <c r="XP20" s="117"/>
      <c r="XQ20" s="117"/>
      <c r="XR20" s="117"/>
      <c r="XS20" s="117"/>
      <c r="XT20" s="117"/>
      <c r="XU20" s="117"/>
      <c r="XV20" s="117"/>
      <c r="XW20" s="117"/>
      <c r="XX20" s="117"/>
      <c r="XY20" s="117"/>
      <c r="XZ20" s="117"/>
      <c r="YA20" s="117"/>
      <c r="YB20" s="117"/>
      <c r="YC20" s="117"/>
      <c r="YD20" s="117"/>
      <c r="YE20" s="117"/>
      <c r="YF20" s="117"/>
      <c r="YG20" s="117"/>
      <c r="YH20" s="117"/>
      <c r="YI20" s="117"/>
      <c r="YJ20" s="117"/>
      <c r="YK20" s="117"/>
      <c r="YL20" s="117"/>
      <c r="YM20" s="117"/>
      <c r="YN20" s="117"/>
      <c r="YO20" s="117"/>
      <c r="YP20" s="117"/>
      <c r="YQ20" s="117"/>
      <c r="YR20" s="117"/>
      <c r="YS20" s="117"/>
      <c r="YT20" s="117"/>
      <c r="YU20" s="117"/>
      <c r="YV20" s="117"/>
      <c r="YW20" s="117"/>
      <c r="YX20" s="117"/>
      <c r="YY20" s="117"/>
      <c r="YZ20" s="117"/>
      <c r="ZA20" s="117"/>
      <c r="ZB20" s="117"/>
      <c r="ZC20" s="117"/>
      <c r="ZD20" s="117"/>
      <c r="ZE20" s="117"/>
      <c r="ZF20" s="117"/>
      <c r="ZG20" s="117"/>
      <c r="ZH20" s="117"/>
      <c r="ZI20" s="117"/>
      <c r="ZJ20" s="117"/>
      <c r="ZK20" s="117"/>
      <c r="ZL20" s="117"/>
      <c r="ZM20" s="117"/>
      <c r="ZN20" s="117"/>
      <c r="ZO20" s="117"/>
      <c r="ZP20" s="117"/>
      <c r="ZQ20" s="117"/>
      <c r="ZR20" s="117"/>
      <c r="ZS20" s="117"/>
      <c r="ZT20" s="117"/>
      <c r="ZU20" s="117"/>
      <c r="ZV20" s="117"/>
      <c r="ZW20" s="117"/>
      <c r="ZX20" s="117"/>
      <c r="ZY20" s="117"/>
      <c r="ZZ20" s="117"/>
    </row>
    <row r="21" spans="1:702" hidden="1" outlineLevel="1">
      <c r="A21" s="9">
        <v>40848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17"/>
      <c r="FR21" s="117"/>
      <c r="FS21" s="117"/>
      <c r="FT21" s="117"/>
      <c r="FU21" s="117"/>
      <c r="FV21" s="117"/>
      <c r="FW21" s="117"/>
      <c r="FX21" s="117"/>
      <c r="FY21" s="117"/>
      <c r="FZ21" s="117"/>
      <c r="GA21" s="117"/>
      <c r="GB21" s="117"/>
      <c r="GC21" s="117"/>
      <c r="GD21" s="117"/>
      <c r="GE21" s="117"/>
      <c r="GF21" s="117"/>
      <c r="GG21" s="117"/>
      <c r="GH21" s="117"/>
      <c r="GI21" s="117"/>
      <c r="GJ21" s="117"/>
      <c r="GK21" s="117"/>
      <c r="GL21" s="117"/>
      <c r="GM21" s="117"/>
      <c r="GN21" s="117"/>
      <c r="GO21" s="117"/>
      <c r="GP21" s="117"/>
      <c r="GQ21" s="117"/>
      <c r="GR21" s="117"/>
      <c r="GS21" s="117"/>
      <c r="GT21" s="117"/>
      <c r="GU21" s="117"/>
      <c r="GV21" s="117"/>
      <c r="GW21" s="117"/>
      <c r="GX21" s="117"/>
      <c r="GY21" s="117"/>
      <c r="GZ21" s="117"/>
      <c r="HA21" s="117"/>
      <c r="HB21" s="117"/>
      <c r="HC21" s="117"/>
      <c r="HD21" s="117"/>
      <c r="HE21" s="117"/>
      <c r="HF21" s="117"/>
      <c r="HG21" s="117"/>
      <c r="HH21" s="117"/>
      <c r="HI21" s="117"/>
      <c r="HJ21" s="117"/>
      <c r="HK21" s="117"/>
      <c r="HL21" s="117"/>
      <c r="HM21" s="117"/>
      <c r="HN21" s="117"/>
      <c r="HO21" s="117"/>
      <c r="HP21" s="117"/>
      <c r="HQ21" s="117"/>
      <c r="HR21" s="117"/>
      <c r="HS21" s="117"/>
      <c r="HT21" s="117"/>
      <c r="HU21" s="117"/>
      <c r="HV21" s="117"/>
      <c r="HW21" s="117"/>
      <c r="HX21" s="117"/>
      <c r="HY21" s="117"/>
      <c r="HZ21" s="117"/>
      <c r="IA21" s="117"/>
      <c r="IB21" s="117"/>
      <c r="IC21" s="117"/>
      <c r="ID21" s="117"/>
      <c r="IE21" s="117"/>
      <c r="IF21" s="117"/>
      <c r="IG21" s="117"/>
      <c r="IH21" s="117"/>
      <c r="II21" s="117"/>
      <c r="IJ21" s="117"/>
      <c r="IK21" s="117"/>
      <c r="IL21" s="117"/>
      <c r="IM21" s="117"/>
      <c r="IN21" s="117"/>
      <c r="IO21" s="117"/>
      <c r="IP21" s="117"/>
      <c r="IQ21" s="117"/>
      <c r="IR21" s="117"/>
      <c r="IS21" s="117"/>
      <c r="IT21" s="117"/>
      <c r="IU21" s="117"/>
      <c r="IV21" s="117"/>
      <c r="IW21" s="117"/>
      <c r="IX21" s="117"/>
      <c r="IY21" s="117"/>
      <c r="IZ21" s="117"/>
      <c r="JA21" s="117"/>
      <c r="JB21" s="117"/>
      <c r="JC21" s="117"/>
      <c r="JD21" s="117"/>
      <c r="JE21" s="117"/>
      <c r="JF21" s="117"/>
      <c r="JG21" s="117"/>
      <c r="JH21" s="117"/>
      <c r="JI21" s="117"/>
      <c r="JJ21" s="117"/>
      <c r="JK21" s="117"/>
      <c r="JL21" s="117"/>
      <c r="JM21" s="117"/>
      <c r="JN21" s="117"/>
      <c r="JO21" s="117"/>
      <c r="JP21" s="117"/>
      <c r="JQ21" s="117"/>
      <c r="JR21" s="117"/>
      <c r="JS21" s="117"/>
      <c r="JT21" s="117"/>
      <c r="JU21" s="117"/>
      <c r="JV21" s="117"/>
      <c r="JW21" s="117"/>
      <c r="JX21" s="117"/>
      <c r="JY21" s="117"/>
      <c r="JZ21" s="117"/>
      <c r="KA21" s="117"/>
      <c r="KB21" s="117"/>
      <c r="KC21" s="117"/>
      <c r="KD21" s="117"/>
      <c r="KE21" s="117"/>
      <c r="KF21" s="117"/>
      <c r="KG21" s="117"/>
      <c r="KH21" s="117"/>
      <c r="KI21" s="117"/>
      <c r="KJ21" s="117"/>
      <c r="KK21" s="117"/>
      <c r="KL21" s="117"/>
      <c r="KM21" s="117"/>
      <c r="KN21" s="117"/>
      <c r="KO21" s="117"/>
      <c r="KP21" s="117"/>
      <c r="KQ21" s="117"/>
      <c r="KR21" s="117"/>
      <c r="KS21" s="117"/>
      <c r="KT21" s="117"/>
      <c r="KU21" s="117"/>
      <c r="KV21" s="117"/>
      <c r="KW21" s="117"/>
      <c r="KX21" s="117"/>
      <c r="KY21" s="117"/>
      <c r="KZ21" s="117"/>
      <c r="LA21" s="117"/>
      <c r="LB21" s="117"/>
      <c r="LC21" s="117"/>
      <c r="LD21" s="117"/>
      <c r="LE21" s="117"/>
      <c r="LF21" s="117"/>
      <c r="LG21" s="117"/>
      <c r="LH21" s="117"/>
      <c r="LI21" s="117"/>
      <c r="LJ21" s="117"/>
      <c r="LK21" s="117"/>
      <c r="LL21" s="117"/>
      <c r="LM21" s="117"/>
      <c r="LN21" s="117"/>
      <c r="LO21" s="117"/>
      <c r="LP21" s="117"/>
      <c r="LQ21" s="117"/>
      <c r="LR21" s="117"/>
      <c r="LS21" s="117"/>
      <c r="LT21" s="117"/>
      <c r="LU21" s="117"/>
      <c r="LV21" s="117"/>
      <c r="LW21" s="117"/>
      <c r="LX21" s="117"/>
      <c r="LY21" s="117"/>
      <c r="LZ21" s="117"/>
      <c r="MA21" s="117"/>
      <c r="MB21" s="117"/>
      <c r="MC21" s="117"/>
      <c r="MD21" s="117"/>
      <c r="ME21" s="117"/>
      <c r="MF21" s="117"/>
      <c r="MG21" s="117"/>
      <c r="MH21" s="117"/>
      <c r="MI21" s="117"/>
      <c r="MJ21" s="117"/>
      <c r="MK21" s="117"/>
      <c r="ML21" s="117"/>
      <c r="MM21" s="117"/>
      <c r="MN21" s="117"/>
      <c r="MO21" s="117"/>
      <c r="MP21" s="117"/>
      <c r="MQ21" s="117"/>
      <c r="MR21" s="117"/>
      <c r="MS21" s="117"/>
      <c r="MT21" s="117"/>
      <c r="MU21" s="117"/>
      <c r="MV21" s="117"/>
      <c r="MW21" s="117"/>
      <c r="MX21" s="117"/>
      <c r="MY21" s="117"/>
      <c r="MZ21" s="117"/>
      <c r="NA21" s="117"/>
      <c r="NB21" s="117"/>
      <c r="NC21" s="117"/>
      <c r="ND21" s="117"/>
      <c r="NE21" s="117"/>
      <c r="NF21" s="117"/>
      <c r="NG21" s="117"/>
      <c r="NH21" s="117"/>
      <c r="NI21" s="117"/>
      <c r="NJ21" s="117"/>
      <c r="NK21" s="117"/>
      <c r="NL21" s="117"/>
      <c r="NM21" s="117"/>
      <c r="NN21" s="117"/>
      <c r="NO21" s="117"/>
      <c r="NP21" s="117"/>
      <c r="NQ21" s="117"/>
      <c r="NR21" s="117"/>
      <c r="NS21" s="117"/>
      <c r="NT21" s="117"/>
      <c r="NU21" s="117"/>
      <c r="NV21" s="117"/>
      <c r="NW21" s="117"/>
      <c r="NX21" s="117"/>
      <c r="NY21" s="117"/>
      <c r="NZ21" s="117"/>
      <c r="OA21" s="117"/>
      <c r="OB21" s="117"/>
      <c r="OC21" s="117"/>
      <c r="OD21" s="117"/>
      <c r="OE21" s="117"/>
      <c r="OF21" s="117"/>
      <c r="OG21" s="117"/>
      <c r="OH21" s="117"/>
      <c r="OI21" s="117"/>
      <c r="OJ21" s="117"/>
      <c r="OK21" s="117"/>
      <c r="OL21" s="117"/>
      <c r="OM21" s="117"/>
      <c r="ON21" s="117"/>
      <c r="OO21" s="117"/>
      <c r="OP21" s="117"/>
      <c r="OQ21" s="117"/>
      <c r="OR21" s="117"/>
      <c r="OS21" s="117"/>
      <c r="OT21" s="117"/>
      <c r="OU21" s="117"/>
      <c r="OV21" s="117"/>
      <c r="OW21" s="117"/>
      <c r="OX21" s="117"/>
      <c r="OY21" s="117"/>
      <c r="OZ21" s="117"/>
      <c r="PA21" s="117"/>
      <c r="PB21" s="117"/>
      <c r="PC21" s="117"/>
      <c r="PD21" s="117"/>
      <c r="PE21" s="117"/>
      <c r="PF21" s="117"/>
      <c r="PG21" s="117"/>
      <c r="PH21" s="117"/>
      <c r="PI21" s="117"/>
      <c r="PJ21" s="117"/>
      <c r="PK21" s="117"/>
      <c r="PL21" s="117"/>
      <c r="PM21" s="117"/>
      <c r="PN21" s="117"/>
      <c r="PO21" s="117"/>
      <c r="PP21" s="117"/>
      <c r="PQ21" s="117"/>
      <c r="PR21" s="117"/>
      <c r="PS21" s="117"/>
      <c r="PT21" s="117"/>
      <c r="PU21" s="117"/>
      <c r="PV21" s="117"/>
      <c r="PW21" s="117"/>
      <c r="PX21" s="117"/>
      <c r="PY21" s="117"/>
      <c r="PZ21" s="117"/>
      <c r="QA21" s="117"/>
      <c r="QB21" s="117"/>
      <c r="QC21" s="117"/>
      <c r="QD21" s="117"/>
      <c r="QE21" s="117"/>
      <c r="QF21" s="117"/>
      <c r="QG21" s="117"/>
      <c r="QH21" s="117"/>
      <c r="QI21" s="117"/>
      <c r="QJ21" s="117"/>
      <c r="QK21" s="117"/>
      <c r="QL21" s="117"/>
      <c r="QM21" s="117"/>
      <c r="QN21" s="117"/>
      <c r="QO21" s="117"/>
      <c r="QP21" s="117"/>
      <c r="QQ21" s="117"/>
      <c r="QR21" s="117"/>
      <c r="QS21" s="117"/>
      <c r="QT21" s="117"/>
      <c r="QU21" s="117"/>
      <c r="QV21" s="117"/>
      <c r="QW21" s="117"/>
      <c r="QX21" s="117"/>
      <c r="QY21" s="117"/>
      <c r="QZ21" s="117"/>
      <c r="RA21" s="117"/>
      <c r="RB21" s="117"/>
      <c r="RC21" s="117"/>
      <c r="RD21" s="117"/>
      <c r="RE21" s="117"/>
      <c r="RF21" s="117"/>
      <c r="RG21" s="117"/>
      <c r="RH21" s="117"/>
      <c r="RI21" s="117"/>
      <c r="RJ21" s="117"/>
      <c r="RK21" s="117"/>
      <c r="RL21" s="117"/>
      <c r="RM21" s="117"/>
      <c r="RN21" s="117"/>
      <c r="RO21" s="117"/>
      <c r="RP21" s="117"/>
      <c r="RQ21" s="117"/>
      <c r="RR21" s="117"/>
      <c r="RS21" s="117"/>
      <c r="RT21" s="117"/>
      <c r="RU21" s="117"/>
      <c r="RV21" s="117"/>
      <c r="RW21" s="117"/>
      <c r="RX21" s="117"/>
      <c r="RY21" s="117"/>
      <c r="RZ21" s="117"/>
      <c r="SA21" s="117"/>
      <c r="SB21" s="117"/>
      <c r="SC21" s="117"/>
      <c r="SD21" s="117"/>
      <c r="SE21" s="117"/>
      <c r="SF21" s="117"/>
      <c r="SG21" s="117"/>
      <c r="SH21" s="117"/>
      <c r="SI21" s="117"/>
      <c r="SJ21" s="117"/>
      <c r="SK21" s="117"/>
      <c r="SL21" s="117"/>
      <c r="SM21" s="117"/>
      <c r="SN21" s="117"/>
      <c r="SO21" s="117"/>
      <c r="SP21" s="117"/>
      <c r="SQ21" s="117"/>
      <c r="SR21" s="117"/>
      <c r="SS21" s="117"/>
      <c r="ST21" s="117"/>
      <c r="SU21" s="117"/>
      <c r="SV21" s="117"/>
      <c r="SW21" s="117"/>
      <c r="SX21" s="117"/>
      <c r="SY21" s="117"/>
      <c r="SZ21" s="117"/>
      <c r="TA21" s="117"/>
      <c r="TB21" s="117"/>
      <c r="TC21" s="117"/>
      <c r="TD21" s="117"/>
      <c r="TE21" s="117"/>
      <c r="TF21" s="117"/>
      <c r="TG21" s="117"/>
      <c r="TH21" s="117"/>
      <c r="TI21" s="117"/>
      <c r="TJ21" s="117"/>
      <c r="TK21" s="117"/>
      <c r="TL21" s="117"/>
      <c r="TM21" s="117"/>
      <c r="TN21" s="117"/>
      <c r="TO21" s="117"/>
      <c r="TP21" s="117"/>
      <c r="TQ21" s="117"/>
      <c r="TR21" s="117"/>
      <c r="TS21" s="117"/>
      <c r="TT21" s="117"/>
      <c r="TU21" s="117"/>
      <c r="TV21" s="117"/>
      <c r="TW21" s="117"/>
      <c r="TX21" s="117"/>
      <c r="TY21" s="117"/>
      <c r="TZ21" s="117"/>
      <c r="UA21" s="117"/>
      <c r="UB21" s="117"/>
      <c r="UC21" s="117"/>
      <c r="UD21" s="117"/>
      <c r="UE21" s="117"/>
      <c r="UF21" s="117"/>
      <c r="UG21" s="117"/>
      <c r="UH21" s="117"/>
      <c r="UI21" s="117"/>
      <c r="UJ21" s="117"/>
      <c r="UK21" s="117"/>
      <c r="UL21" s="117"/>
      <c r="UM21" s="117"/>
      <c r="UN21" s="117"/>
      <c r="UO21" s="117"/>
      <c r="UP21" s="117"/>
      <c r="UQ21" s="117"/>
      <c r="UR21" s="117"/>
      <c r="US21" s="117"/>
      <c r="UT21" s="117"/>
      <c r="UU21" s="117"/>
      <c r="UV21" s="117"/>
      <c r="UW21" s="117"/>
      <c r="UX21" s="117"/>
      <c r="UY21" s="117"/>
      <c r="UZ21" s="117"/>
      <c r="VA21" s="117"/>
      <c r="VB21" s="117"/>
      <c r="VC21" s="117"/>
      <c r="VD21" s="117"/>
      <c r="VE21" s="117"/>
      <c r="VF21" s="117"/>
      <c r="VG21" s="117"/>
      <c r="VH21" s="117"/>
      <c r="VI21" s="117"/>
      <c r="VJ21" s="117"/>
      <c r="VK21" s="117"/>
      <c r="VL21" s="117"/>
      <c r="VM21" s="117"/>
      <c r="VN21" s="117"/>
      <c r="VO21" s="117"/>
      <c r="VP21" s="117"/>
      <c r="VQ21" s="117"/>
      <c r="VR21" s="117"/>
      <c r="VS21" s="117"/>
      <c r="VT21" s="117"/>
      <c r="VU21" s="117"/>
      <c r="VV21" s="117"/>
      <c r="VW21" s="117"/>
      <c r="VX21" s="117"/>
      <c r="VY21" s="117"/>
      <c r="VZ21" s="117"/>
      <c r="WA21" s="117"/>
      <c r="WB21" s="117"/>
      <c r="WC21" s="117"/>
      <c r="WD21" s="117"/>
      <c r="WE21" s="117"/>
      <c r="WF21" s="117"/>
      <c r="WG21" s="117"/>
      <c r="WH21" s="117"/>
      <c r="WI21" s="117"/>
      <c r="WJ21" s="117"/>
      <c r="WK21" s="117"/>
      <c r="WL21" s="117"/>
      <c r="WM21" s="117"/>
      <c r="WN21" s="117"/>
      <c r="WO21" s="117"/>
      <c r="WP21" s="117"/>
      <c r="WQ21" s="117"/>
      <c r="WR21" s="117"/>
      <c r="WS21" s="117"/>
      <c r="WT21" s="117"/>
      <c r="WU21" s="117"/>
      <c r="WV21" s="117"/>
      <c r="WW21" s="117"/>
      <c r="WX21" s="117"/>
      <c r="WY21" s="117"/>
      <c r="WZ21" s="117"/>
      <c r="XA21" s="117"/>
      <c r="XB21" s="117"/>
      <c r="XC21" s="117"/>
      <c r="XD21" s="117"/>
      <c r="XE21" s="117"/>
      <c r="XF21" s="117"/>
      <c r="XG21" s="117"/>
      <c r="XH21" s="117"/>
      <c r="XI21" s="117"/>
      <c r="XJ21" s="117"/>
      <c r="XK21" s="117"/>
      <c r="XL21" s="117"/>
      <c r="XM21" s="117"/>
      <c r="XN21" s="117"/>
      <c r="XO21" s="117"/>
      <c r="XP21" s="117"/>
      <c r="XQ21" s="117"/>
      <c r="XR21" s="117"/>
      <c r="XS21" s="117"/>
      <c r="XT21" s="117"/>
      <c r="XU21" s="117"/>
      <c r="XV21" s="117"/>
      <c r="XW21" s="117"/>
      <c r="XX21" s="117"/>
      <c r="XY21" s="117"/>
      <c r="XZ21" s="117"/>
      <c r="YA21" s="117"/>
      <c r="YB21" s="117"/>
      <c r="YC21" s="117"/>
      <c r="YD21" s="117"/>
      <c r="YE21" s="117"/>
      <c r="YF21" s="117"/>
      <c r="YG21" s="117"/>
      <c r="YH21" s="117"/>
      <c r="YI21" s="117"/>
      <c r="YJ21" s="117"/>
      <c r="YK21" s="117"/>
      <c r="YL21" s="117"/>
      <c r="YM21" s="117"/>
      <c r="YN21" s="117"/>
      <c r="YO21" s="117"/>
      <c r="YP21" s="117"/>
      <c r="YQ21" s="117"/>
      <c r="YR21" s="117"/>
      <c r="YS21" s="117"/>
      <c r="YT21" s="117"/>
      <c r="YU21" s="117"/>
      <c r="YV21" s="117"/>
      <c r="YW21" s="117"/>
      <c r="YX21" s="117"/>
      <c r="YY21" s="117"/>
      <c r="YZ21" s="117"/>
      <c r="ZA21" s="117"/>
      <c r="ZB21" s="117"/>
      <c r="ZC21" s="117"/>
      <c r="ZD21" s="117"/>
      <c r="ZE21" s="117"/>
      <c r="ZF21" s="117"/>
      <c r="ZG21" s="117"/>
      <c r="ZH21" s="117"/>
      <c r="ZI21" s="117"/>
      <c r="ZJ21" s="117"/>
      <c r="ZK21" s="117"/>
      <c r="ZL21" s="117"/>
      <c r="ZM21" s="117"/>
      <c r="ZN21" s="117"/>
      <c r="ZO21" s="117"/>
      <c r="ZP21" s="117"/>
      <c r="ZQ21" s="117"/>
      <c r="ZR21" s="117"/>
      <c r="ZS21" s="117"/>
      <c r="ZT21" s="117"/>
      <c r="ZU21" s="117"/>
      <c r="ZV21" s="117"/>
      <c r="ZW21" s="117"/>
      <c r="ZX21" s="117"/>
      <c r="ZY21" s="117"/>
      <c r="ZZ21" s="117"/>
    </row>
    <row r="22" spans="1:702" hidden="1" outlineLevel="1">
      <c r="A22" s="9">
        <v>40878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7"/>
      <c r="GF22" s="117"/>
      <c r="GG22" s="117"/>
      <c r="GH22" s="117"/>
      <c r="GI22" s="117"/>
      <c r="GJ22" s="117"/>
      <c r="GK22" s="117"/>
      <c r="GL22" s="117"/>
      <c r="GM22" s="117"/>
      <c r="GN22" s="117"/>
      <c r="GO22" s="117"/>
      <c r="GP22" s="117"/>
      <c r="GQ22" s="117"/>
      <c r="GR22" s="117"/>
      <c r="GS22" s="117"/>
      <c r="GT22" s="117"/>
      <c r="GU22" s="117"/>
      <c r="GV22" s="117"/>
      <c r="GW22" s="117"/>
      <c r="GX22" s="117"/>
      <c r="GY22" s="117"/>
      <c r="GZ22" s="117"/>
      <c r="HA22" s="117"/>
      <c r="HB22" s="117"/>
      <c r="HC22" s="117"/>
      <c r="HD22" s="117"/>
      <c r="HE22" s="117"/>
      <c r="HF22" s="117"/>
      <c r="HG22" s="117"/>
      <c r="HH22" s="117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17"/>
      <c r="HU22" s="117"/>
      <c r="HV22" s="117"/>
      <c r="HW22" s="117"/>
      <c r="HX22" s="117"/>
      <c r="HY22" s="117"/>
      <c r="HZ22" s="117"/>
      <c r="IA22" s="117"/>
      <c r="IB22" s="117"/>
      <c r="IC22" s="117"/>
      <c r="ID22" s="117"/>
      <c r="IE22" s="117"/>
      <c r="IF22" s="117"/>
      <c r="IG22" s="117"/>
      <c r="IH22" s="117"/>
      <c r="II22" s="117"/>
      <c r="IJ22" s="117"/>
      <c r="IK22" s="117"/>
      <c r="IL22" s="117"/>
      <c r="IM22" s="117"/>
      <c r="IN22" s="117"/>
      <c r="IO22" s="117"/>
      <c r="IP22" s="117"/>
      <c r="IQ22" s="117"/>
      <c r="IR22" s="117"/>
      <c r="IS22" s="117"/>
      <c r="IT22" s="117"/>
      <c r="IU22" s="117"/>
      <c r="IV22" s="117"/>
      <c r="IW22" s="117"/>
      <c r="IX22" s="117"/>
      <c r="IY22" s="117"/>
      <c r="IZ22" s="117"/>
      <c r="JA22" s="117"/>
      <c r="JB22" s="117"/>
      <c r="JC22" s="117"/>
      <c r="JD22" s="117"/>
      <c r="JE22" s="117"/>
      <c r="JF22" s="117"/>
      <c r="JG22" s="117"/>
      <c r="JH22" s="117"/>
      <c r="JI22" s="117"/>
      <c r="JJ22" s="117"/>
      <c r="JK22" s="117"/>
      <c r="JL22" s="117"/>
      <c r="JM22" s="117"/>
      <c r="JN22" s="117"/>
      <c r="JO22" s="117"/>
      <c r="JP22" s="117"/>
      <c r="JQ22" s="117"/>
      <c r="JR22" s="117"/>
      <c r="JS22" s="117"/>
      <c r="JT22" s="117"/>
      <c r="JU22" s="117"/>
      <c r="JV22" s="117"/>
      <c r="JW22" s="117"/>
      <c r="JX22" s="117"/>
      <c r="JY22" s="117"/>
      <c r="JZ22" s="117"/>
      <c r="KA22" s="117"/>
      <c r="KB22" s="117"/>
      <c r="KC22" s="117"/>
      <c r="KD22" s="117"/>
      <c r="KE22" s="117"/>
      <c r="KF22" s="117"/>
      <c r="KG22" s="117"/>
      <c r="KH22" s="117"/>
      <c r="KI22" s="117"/>
      <c r="KJ22" s="117"/>
      <c r="KK22" s="117"/>
      <c r="KL22" s="117"/>
      <c r="KM22" s="117"/>
      <c r="KN22" s="117"/>
      <c r="KO22" s="117"/>
      <c r="KP22" s="117"/>
      <c r="KQ22" s="117"/>
      <c r="KR22" s="117"/>
      <c r="KS22" s="117"/>
      <c r="KT22" s="117"/>
      <c r="KU22" s="117"/>
      <c r="KV22" s="117"/>
      <c r="KW22" s="117"/>
      <c r="KX22" s="117"/>
      <c r="KY22" s="117"/>
      <c r="KZ22" s="117"/>
      <c r="LA22" s="117"/>
      <c r="LB22" s="117"/>
      <c r="LC22" s="117"/>
      <c r="LD22" s="117"/>
      <c r="LE22" s="117"/>
      <c r="LF22" s="117"/>
      <c r="LG22" s="117"/>
      <c r="LH22" s="117"/>
      <c r="LI22" s="117"/>
      <c r="LJ22" s="117"/>
      <c r="LK22" s="117"/>
      <c r="LL22" s="117"/>
      <c r="LM22" s="117"/>
      <c r="LN22" s="117"/>
      <c r="LO22" s="117"/>
      <c r="LP22" s="117"/>
      <c r="LQ22" s="117"/>
      <c r="LR22" s="117"/>
      <c r="LS22" s="117"/>
      <c r="LT22" s="117"/>
      <c r="LU22" s="117"/>
      <c r="LV22" s="117"/>
      <c r="LW22" s="117"/>
      <c r="LX22" s="117"/>
      <c r="LY22" s="117"/>
      <c r="LZ22" s="117"/>
      <c r="MA22" s="117"/>
      <c r="MB22" s="117"/>
      <c r="MC22" s="117"/>
      <c r="MD22" s="117"/>
      <c r="ME22" s="117"/>
      <c r="MF22" s="117"/>
      <c r="MG22" s="117"/>
      <c r="MH22" s="117"/>
      <c r="MI22" s="117"/>
      <c r="MJ22" s="117"/>
      <c r="MK22" s="117"/>
      <c r="ML22" s="117"/>
      <c r="MM22" s="117"/>
      <c r="MN22" s="117"/>
      <c r="MO22" s="117"/>
      <c r="MP22" s="117"/>
      <c r="MQ22" s="117"/>
      <c r="MR22" s="117"/>
      <c r="MS22" s="117"/>
      <c r="MT22" s="117"/>
      <c r="MU22" s="117"/>
      <c r="MV22" s="117"/>
      <c r="MW22" s="117"/>
      <c r="MX22" s="117"/>
      <c r="MY22" s="117"/>
      <c r="MZ22" s="117"/>
      <c r="NA22" s="117"/>
      <c r="NB22" s="117"/>
      <c r="NC22" s="117"/>
      <c r="ND22" s="117"/>
      <c r="NE22" s="117"/>
      <c r="NF22" s="117"/>
      <c r="NG22" s="117"/>
      <c r="NH22" s="117"/>
      <c r="NI22" s="117"/>
      <c r="NJ22" s="117"/>
      <c r="NK22" s="117"/>
      <c r="NL22" s="117"/>
      <c r="NM22" s="117"/>
      <c r="NN22" s="117"/>
      <c r="NO22" s="117"/>
      <c r="NP22" s="117"/>
      <c r="NQ22" s="117"/>
      <c r="NR22" s="117"/>
      <c r="NS22" s="117"/>
      <c r="NT22" s="117"/>
      <c r="NU22" s="117"/>
      <c r="NV22" s="117"/>
      <c r="NW22" s="117"/>
      <c r="NX22" s="117"/>
      <c r="NY22" s="117"/>
      <c r="NZ22" s="117"/>
      <c r="OA22" s="117"/>
      <c r="OB22" s="117"/>
      <c r="OC22" s="117"/>
      <c r="OD22" s="117"/>
      <c r="OE22" s="117"/>
      <c r="OF22" s="117"/>
      <c r="OG22" s="117"/>
      <c r="OH22" s="117"/>
      <c r="OI22" s="117"/>
      <c r="OJ22" s="117"/>
      <c r="OK22" s="117"/>
      <c r="OL22" s="117"/>
      <c r="OM22" s="117"/>
      <c r="ON22" s="117"/>
      <c r="OO22" s="117"/>
      <c r="OP22" s="117"/>
      <c r="OQ22" s="117"/>
      <c r="OR22" s="117"/>
      <c r="OS22" s="117"/>
      <c r="OT22" s="117"/>
      <c r="OU22" s="117"/>
      <c r="OV22" s="117"/>
      <c r="OW22" s="117"/>
      <c r="OX22" s="117"/>
      <c r="OY22" s="117"/>
      <c r="OZ22" s="117"/>
      <c r="PA22" s="117"/>
      <c r="PB22" s="117"/>
      <c r="PC22" s="117"/>
      <c r="PD22" s="117"/>
      <c r="PE22" s="117"/>
      <c r="PF22" s="117"/>
      <c r="PG22" s="117"/>
      <c r="PH22" s="117"/>
      <c r="PI22" s="117"/>
      <c r="PJ22" s="117"/>
      <c r="PK22" s="117"/>
      <c r="PL22" s="117"/>
      <c r="PM22" s="117"/>
      <c r="PN22" s="117"/>
      <c r="PO22" s="117"/>
      <c r="PP22" s="117"/>
      <c r="PQ22" s="117"/>
      <c r="PR22" s="117"/>
      <c r="PS22" s="117"/>
      <c r="PT22" s="117"/>
      <c r="PU22" s="117"/>
      <c r="PV22" s="117"/>
      <c r="PW22" s="117"/>
      <c r="PX22" s="117"/>
      <c r="PY22" s="117"/>
      <c r="PZ22" s="117"/>
      <c r="QA22" s="117"/>
      <c r="QB22" s="117"/>
      <c r="QC22" s="117"/>
      <c r="QD22" s="117"/>
      <c r="QE22" s="117"/>
      <c r="QF22" s="117"/>
      <c r="QG22" s="117"/>
      <c r="QH22" s="117"/>
      <c r="QI22" s="117"/>
      <c r="QJ22" s="117"/>
      <c r="QK22" s="117"/>
      <c r="QL22" s="117"/>
      <c r="QM22" s="117"/>
      <c r="QN22" s="117"/>
      <c r="QO22" s="117"/>
      <c r="QP22" s="117"/>
      <c r="QQ22" s="117"/>
      <c r="QR22" s="117"/>
      <c r="QS22" s="117"/>
      <c r="QT22" s="117"/>
      <c r="QU22" s="117"/>
      <c r="QV22" s="117"/>
      <c r="QW22" s="117"/>
      <c r="QX22" s="117"/>
      <c r="QY22" s="117"/>
      <c r="QZ22" s="117"/>
      <c r="RA22" s="117"/>
      <c r="RB22" s="117"/>
      <c r="RC22" s="117"/>
      <c r="RD22" s="117"/>
      <c r="RE22" s="117"/>
      <c r="RF22" s="117"/>
      <c r="RG22" s="117"/>
      <c r="RH22" s="117"/>
      <c r="RI22" s="117"/>
      <c r="RJ22" s="117"/>
      <c r="RK22" s="117"/>
      <c r="RL22" s="117"/>
      <c r="RM22" s="117"/>
      <c r="RN22" s="117"/>
      <c r="RO22" s="117"/>
      <c r="RP22" s="117"/>
      <c r="RQ22" s="117"/>
      <c r="RR22" s="117"/>
      <c r="RS22" s="117"/>
      <c r="RT22" s="117"/>
      <c r="RU22" s="117"/>
      <c r="RV22" s="117"/>
      <c r="RW22" s="117"/>
      <c r="RX22" s="117"/>
      <c r="RY22" s="117"/>
      <c r="RZ22" s="117"/>
      <c r="SA22" s="117"/>
      <c r="SB22" s="117"/>
      <c r="SC22" s="117"/>
      <c r="SD22" s="117"/>
      <c r="SE22" s="117"/>
      <c r="SF22" s="117"/>
      <c r="SG22" s="117"/>
      <c r="SH22" s="117"/>
      <c r="SI22" s="117"/>
      <c r="SJ22" s="117"/>
      <c r="SK22" s="117"/>
      <c r="SL22" s="117"/>
      <c r="SM22" s="117"/>
      <c r="SN22" s="117"/>
      <c r="SO22" s="117"/>
      <c r="SP22" s="117"/>
      <c r="SQ22" s="117"/>
      <c r="SR22" s="117"/>
      <c r="SS22" s="117"/>
      <c r="ST22" s="117"/>
      <c r="SU22" s="117"/>
      <c r="SV22" s="117"/>
      <c r="SW22" s="117"/>
      <c r="SX22" s="117"/>
      <c r="SY22" s="117"/>
      <c r="SZ22" s="117"/>
      <c r="TA22" s="117"/>
      <c r="TB22" s="117"/>
      <c r="TC22" s="117"/>
      <c r="TD22" s="117"/>
      <c r="TE22" s="117"/>
      <c r="TF22" s="117"/>
      <c r="TG22" s="117"/>
      <c r="TH22" s="117"/>
      <c r="TI22" s="117"/>
      <c r="TJ22" s="117"/>
      <c r="TK22" s="117"/>
      <c r="TL22" s="117"/>
      <c r="TM22" s="117"/>
      <c r="TN22" s="117"/>
      <c r="TO22" s="117"/>
      <c r="TP22" s="117"/>
      <c r="TQ22" s="117"/>
      <c r="TR22" s="117"/>
      <c r="TS22" s="117"/>
      <c r="TT22" s="117"/>
      <c r="TU22" s="117"/>
      <c r="TV22" s="117"/>
      <c r="TW22" s="117"/>
      <c r="TX22" s="117"/>
      <c r="TY22" s="117"/>
      <c r="TZ22" s="117"/>
      <c r="UA22" s="117"/>
      <c r="UB22" s="117"/>
      <c r="UC22" s="117"/>
      <c r="UD22" s="117"/>
      <c r="UE22" s="117"/>
      <c r="UF22" s="117"/>
      <c r="UG22" s="117"/>
      <c r="UH22" s="117"/>
      <c r="UI22" s="117"/>
      <c r="UJ22" s="117"/>
      <c r="UK22" s="117"/>
      <c r="UL22" s="117"/>
      <c r="UM22" s="117"/>
      <c r="UN22" s="117"/>
      <c r="UO22" s="117"/>
      <c r="UP22" s="117"/>
      <c r="UQ22" s="117"/>
      <c r="UR22" s="117"/>
      <c r="US22" s="117"/>
      <c r="UT22" s="117"/>
      <c r="UU22" s="117"/>
      <c r="UV22" s="117"/>
      <c r="UW22" s="117"/>
      <c r="UX22" s="117"/>
      <c r="UY22" s="117"/>
      <c r="UZ22" s="117"/>
      <c r="VA22" s="117"/>
      <c r="VB22" s="117"/>
      <c r="VC22" s="117"/>
      <c r="VD22" s="117"/>
      <c r="VE22" s="117"/>
      <c r="VF22" s="117"/>
      <c r="VG22" s="117"/>
      <c r="VH22" s="117"/>
      <c r="VI22" s="117"/>
      <c r="VJ22" s="117"/>
      <c r="VK22" s="117"/>
      <c r="VL22" s="117"/>
      <c r="VM22" s="117"/>
      <c r="VN22" s="117"/>
      <c r="VO22" s="117"/>
      <c r="VP22" s="117"/>
      <c r="VQ22" s="117"/>
      <c r="VR22" s="117"/>
      <c r="VS22" s="117"/>
      <c r="VT22" s="117"/>
      <c r="VU22" s="117"/>
      <c r="VV22" s="117"/>
      <c r="VW22" s="117"/>
      <c r="VX22" s="117"/>
      <c r="VY22" s="117"/>
      <c r="VZ22" s="117"/>
      <c r="WA22" s="117"/>
      <c r="WB22" s="117"/>
      <c r="WC22" s="117"/>
      <c r="WD22" s="117"/>
      <c r="WE22" s="117"/>
      <c r="WF22" s="117"/>
      <c r="WG22" s="117"/>
      <c r="WH22" s="117"/>
      <c r="WI22" s="117"/>
      <c r="WJ22" s="117"/>
      <c r="WK22" s="117"/>
      <c r="WL22" s="117"/>
      <c r="WM22" s="117"/>
      <c r="WN22" s="117"/>
      <c r="WO22" s="117"/>
      <c r="WP22" s="117"/>
      <c r="WQ22" s="117"/>
      <c r="WR22" s="117"/>
      <c r="WS22" s="117"/>
      <c r="WT22" s="117"/>
      <c r="WU22" s="117"/>
      <c r="WV22" s="117"/>
      <c r="WW22" s="117"/>
      <c r="WX22" s="117"/>
      <c r="WY22" s="117"/>
      <c r="WZ22" s="117"/>
      <c r="XA22" s="117"/>
      <c r="XB22" s="117"/>
      <c r="XC22" s="117"/>
      <c r="XD22" s="117"/>
      <c r="XE22" s="117"/>
      <c r="XF22" s="117"/>
      <c r="XG22" s="117"/>
      <c r="XH22" s="117"/>
      <c r="XI22" s="117"/>
      <c r="XJ22" s="117"/>
      <c r="XK22" s="117"/>
      <c r="XL22" s="117"/>
      <c r="XM22" s="117"/>
      <c r="XN22" s="117"/>
      <c r="XO22" s="117"/>
      <c r="XP22" s="117"/>
      <c r="XQ22" s="117"/>
      <c r="XR22" s="117"/>
      <c r="XS22" s="117"/>
      <c r="XT22" s="117"/>
      <c r="XU22" s="117"/>
      <c r="XV22" s="117"/>
      <c r="XW22" s="117"/>
      <c r="XX22" s="117"/>
      <c r="XY22" s="117"/>
      <c r="XZ22" s="117"/>
      <c r="YA22" s="117"/>
      <c r="YB22" s="117"/>
      <c r="YC22" s="117"/>
      <c r="YD22" s="117"/>
      <c r="YE22" s="117"/>
      <c r="YF22" s="117"/>
      <c r="YG22" s="117"/>
      <c r="YH22" s="117"/>
      <c r="YI22" s="117"/>
      <c r="YJ22" s="117"/>
      <c r="YK22" s="117"/>
      <c r="YL22" s="117"/>
      <c r="YM22" s="117"/>
      <c r="YN22" s="117"/>
      <c r="YO22" s="117"/>
      <c r="YP22" s="117"/>
      <c r="YQ22" s="117"/>
      <c r="YR22" s="117"/>
      <c r="YS22" s="117"/>
      <c r="YT22" s="117"/>
      <c r="YU22" s="117"/>
      <c r="YV22" s="117"/>
      <c r="YW22" s="117"/>
      <c r="YX22" s="117"/>
      <c r="YY22" s="117"/>
      <c r="YZ22" s="117"/>
      <c r="ZA22" s="117"/>
      <c r="ZB22" s="117"/>
      <c r="ZC22" s="117"/>
      <c r="ZD22" s="117"/>
      <c r="ZE22" s="117"/>
      <c r="ZF22" s="117"/>
      <c r="ZG22" s="117"/>
      <c r="ZH22" s="117"/>
      <c r="ZI22" s="117"/>
      <c r="ZJ22" s="117"/>
      <c r="ZK22" s="117"/>
      <c r="ZL22" s="117"/>
      <c r="ZM22" s="117"/>
      <c r="ZN22" s="117"/>
      <c r="ZO22" s="117"/>
      <c r="ZP22" s="117"/>
      <c r="ZQ22" s="117"/>
      <c r="ZR22" s="117"/>
      <c r="ZS22" s="117"/>
      <c r="ZT22" s="117"/>
      <c r="ZU22" s="117"/>
      <c r="ZV22" s="117"/>
      <c r="ZW22" s="117"/>
      <c r="ZX22" s="117"/>
      <c r="ZY22" s="117"/>
      <c r="ZZ22" s="117"/>
    </row>
    <row r="23" spans="1:702" hidden="1" outlineLevel="1">
      <c r="A23" s="9">
        <v>40909</v>
      </c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CZ23" s="117"/>
      <c r="DA23" s="117"/>
      <c r="DB23" s="117"/>
      <c r="DC23" s="117"/>
      <c r="DD23" s="117"/>
      <c r="DE23" s="117"/>
      <c r="DF23" s="117"/>
      <c r="DG23" s="117"/>
      <c r="DH23" s="117"/>
      <c r="DI23" s="117"/>
      <c r="DJ23" s="117"/>
      <c r="DK23" s="117"/>
      <c r="DL23" s="117"/>
      <c r="DM23" s="117"/>
      <c r="DN23" s="117"/>
      <c r="DO23" s="117"/>
      <c r="DP23" s="117"/>
      <c r="DQ23" s="117"/>
      <c r="DR23" s="117"/>
      <c r="DS23" s="117"/>
      <c r="DT23" s="117"/>
      <c r="DU23" s="117"/>
      <c r="DV23" s="117"/>
      <c r="DW23" s="117"/>
      <c r="DX23" s="117"/>
      <c r="DY23" s="117"/>
      <c r="DZ23" s="117"/>
      <c r="EA23" s="117"/>
      <c r="EB23" s="117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17"/>
      <c r="EN23" s="117"/>
      <c r="EO23" s="117"/>
      <c r="EP23" s="117"/>
      <c r="EQ23" s="117"/>
      <c r="ER23" s="117"/>
      <c r="ES23" s="117"/>
      <c r="ET23" s="117"/>
      <c r="EU23" s="117"/>
      <c r="EV23" s="117"/>
      <c r="EW23" s="117"/>
      <c r="EX23" s="117"/>
      <c r="EY23" s="117"/>
      <c r="EZ23" s="117"/>
      <c r="FA23" s="117"/>
      <c r="FB23" s="117"/>
      <c r="FC23" s="117"/>
      <c r="FD23" s="117"/>
      <c r="FE23" s="117"/>
      <c r="FF23" s="117"/>
      <c r="FG23" s="117"/>
      <c r="FH23" s="117"/>
      <c r="FI23" s="117"/>
      <c r="FJ23" s="117"/>
      <c r="FK23" s="117"/>
      <c r="FL23" s="117"/>
      <c r="FM23" s="117"/>
      <c r="FN23" s="117"/>
      <c r="FO23" s="117"/>
      <c r="FP23" s="117"/>
      <c r="FQ23" s="117"/>
      <c r="FR23" s="117"/>
      <c r="FS23" s="117"/>
      <c r="FT23" s="117"/>
      <c r="FU23" s="117"/>
      <c r="FV23" s="117"/>
      <c r="FW23" s="117"/>
      <c r="FX23" s="117"/>
      <c r="FY23" s="117"/>
      <c r="FZ23" s="117"/>
      <c r="GA23" s="117"/>
      <c r="GB23" s="117"/>
      <c r="GC23" s="117"/>
      <c r="GD23" s="117"/>
      <c r="GE23" s="117"/>
      <c r="GF23" s="117"/>
      <c r="GG23" s="117"/>
      <c r="GH23" s="117"/>
      <c r="GI23" s="117"/>
      <c r="GJ23" s="117"/>
      <c r="GK23" s="117"/>
      <c r="GL23" s="117"/>
      <c r="GM23" s="117"/>
      <c r="GN23" s="117"/>
      <c r="GO23" s="117"/>
      <c r="GP23" s="117"/>
      <c r="GQ23" s="117"/>
      <c r="GR23" s="117"/>
      <c r="GS23" s="117"/>
      <c r="GT23" s="117"/>
      <c r="GU23" s="117"/>
      <c r="GV23" s="117"/>
      <c r="GW23" s="117"/>
      <c r="GX23" s="117"/>
      <c r="GY23" s="117"/>
      <c r="GZ23" s="117"/>
      <c r="HA23" s="117"/>
      <c r="HB23" s="117"/>
      <c r="HC23" s="117"/>
      <c r="HD23" s="117"/>
      <c r="HE23" s="117"/>
      <c r="HF23" s="117"/>
      <c r="HG23" s="117"/>
      <c r="HH23" s="117"/>
      <c r="HI23" s="117"/>
      <c r="HJ23" s="117"/>
      <c r="HK23" s="117"/>
      <c r="HL23" s="117"/>
      <c r="HM23" s="117"/>
      <c r="HN23" s="117"/>
      <c r="HO23" s="117"/>
      <c r="HP23" s="117"/>
      <c r="HQ23" s="117"/>
      <c r="HR23" s="117"/>
      <c r="HS23" s="117"/>
      <c r="HT23" s="117"/>
      <c r="HU23" s="117"/>
      <c r="HV23" s="117"/>
      <c r="HW23" s="117"/>
      <c r="HX23" s="117"/>
      <c r="HY23" s="117"/>
      <c r="HZ23" s="117"/>
      <c r="IA23" s="117"/>
      <c r="IB23" s="117"/>
      <c r="IC23" s="117"/>
      <c r="ID23" s="117"/>
      <c r="IE23" s="117"/>
      <c r="IF23" s="117"/>
      <c r="IG23" s="117"/>
      <c r="IH23" s="117"/>
      <c r="II23" s="117"/>
      <c r="IJ23" s="117"/>
      <c r="IK23" s="117"/>
      <c r="IL23" s="117"/>
      <c r="IM23" s="117"/>
      <c r="IN23" s="117"/>
      <c r="IO23" s="117"/>
      <c r="IP23" s="117"/>
      <c r="IQ23" s="117"/>
      <c r="IR23" s="117"/>
      <c r="IS23" s="117"/>
      <c r="IT23" s="117"/>
      <c r="IU23" s="117"/>
      <c r="IV23" s="117"/>
      <c r="IW23" s="117"/>
      <c r="IX23" s="117"/>
      <c r="IY23" s="117"/>
      <c r="IZ23" s="117"/>
      <c r="JA23" s="117"/>
      <c r="JB23" s="117"/>
      <c r="JC23" s="117"/>
      <c r="JD23" s="117"/>
      <c r="JE23" s="117"/>
      <c r="JF23" s="117"/>
      <c r="JG23" s="117"/>
      <c r="JH23" s="117"/>
      <c r="JI23" s="117"/>
      <c r="JJ23" s="117"/>
      <c r="JK23" s="117"/>
      <c r="JL23" s="117"/>
      <c r="JM23" s="117"/>
      <c r="JN23" s="117"/>
      <c r="JO23" s="117"/>
      <c r="JP23" s="117"/>
      <c r="JQ23" s="117"/>
      <c r="JR23" s="117"/>
      <c r="JS23" s="117"/>
      <c r="JT23" s="117"/>
      <c r="JU23" s="117"/>
      <c r="JV23" s="117"/>
      <c r="JW23" s="117"/>
      <c r="JX23" s="117"/>
      <c r="JY23" s="117"/>
      <c r="JZ23" s="117"/>
      <c r="KA23" s="117"/>
      <c r="KB23" s="117"/>
      <c r="KC23" s="117"/>
      <c r="KD23" s="117"/>
      <c r="KE23" s="117"/>
      <c r="KF23" s="117"/>
      <c r="KG23" s="117"/>
      <c r="KH23" s="117"/>
      <c r="KI23" s="117"/>
      <c r="KJ23" s="117"/>
      <c r="KK23" s="117"/>
      <c r="KL23" s="117"/>
      <c r="KM23" s="117"/>
      <c r="KN23" s="117"/>
      <c r="KO23" s="117"/>
      <c r="KP23" s="117"/>
      <c r="KQ23" s="117"/>
      <c r="KR23" s="117"/>
      <c r="KS23" s="117"/>
      <c r="KT23" s="117"/>
      <c r="KU23" s="117"/>
      <c r="KV23" s="117"/>
      <c r="KW23" s="117"/>
      <c r="KX23" s="117"/>
      <c r="KY23" s="117"/>
      <c r="KZ23" s="117"/>
      <c r="LA23" s="117"/>
      <c r="LB23" s="117"/>
      <c r="LC23" s="117"/>
      <c r="LD23" s="117"/>
      <c r="LE23" s="117"/>
      <c r="LF23" s="117"/>
      <c r="LG23" s="117"/>
      <c r="LH23" s="117"/>
      <c r="LI23" s="117"/>
      <c r="LJ23" s="117"/>
      <c r="LK23" s="117"/>
      <c r="LL23" s="117"/>
      <c r="LM23" s="117"/>
      <c r="LN23" s="117"/>
      <c r="LO23" s="117"/>
      <c r="LP23" s="117"/>
      <c r="LQ23" s="117"/>
      <c r="LR23" s="117"/>
      <c r="LS23" s="117"/>
      <c r="LT23" s="117"/>
      <c r="LU23" s="117"/>
      <c r="LV23" s="117"/>
      <c r="LW23" s="117"/>
      <c r="LX23" s="117"/>
      <c r="LY23" s="117"/>
      <c r="LZ23" s="117"/>
      <c r="MA23" s="117"/>
      <c r="MB23" s="117"/>
      <c r="MC23" s="117"/>
      <c r="MD23" s="117"/>
      <c r="ME23" s="117"/>
      <c r="MF23" s="117"/>
      <c r="MG23" s="117"/>
      <c r="MH23" s="117"/>
      <c r="MI23" s="117"/>
      <c r="MJ23" s="117"/>
      <c r="MK23" s="117"/>
      <c r="ML23" s="117"/>
      <c r="MM23" s="117"/>
      <c r="MN23" s="117"/>
      <c r="MO23" s="117"/>
      <c r="MP23" s="117"/>
      <c r="MQ23" s="117"/>
      <c r="MR23" s="117"/>
      <c r="MS23" s="117"/>
      <c r="MT23" s="117"/>
      <c r="MU23" s="117"/>
      <c r="MV23" s="117"/>
      <c r="MW23" s="117"/>
      <c r="MX23" s="117"/>
      <c r="MY23" s="117"/>
      <c r="MZ23" s="117"/>
      <c r="NA23" s="117"/>
      <c r="NB23" s="117"/>
      <c r="NC23" s="117"/>
      <c r="ND23" s="117"/>
      <c r="NE23" s="117"/>
      <c r="NF23" s="117"/>
      <c r="NG23" s="117"/>
      <c r="NH23" s="117"/>
      <c r="NI23" s="117"/>
      <c r="NJ23" s="117"/>
      <c r="NK23" s="117"/>
      <c r="NL23" s="117"/>
      <c r="NM23" s="117"/>
      <c r="NN23" s="117"/>
      <c r="NO23" s="117"/>
      <c r="NP23" s="117"/>
      <c r="NQ23" s="117"/>
      <c r="NR23" s="117"/>
      <c r="NS23" s="117"/>
      <c r="NT23" s="117"/>
      <c r="NU23" s="117"/>
      <c r="NV23" s="117"/>
      <c r="NW23" s="117"/>
      <c r="NX23" s="117"/>
      <c r="NY23" s="117"/>
      <c r="NZ23" s="117"/>
      <c r="OA23" s="117"/>
      <c r="OB23" s="117"/>
      <c r="OC23" s="117"/>
      <c r="OD23" s="117"/>
      <c r="OE23" s="117"/>
      <c r="OF23" s="117"/>
      <c r="OG23" s="117"/>
      <c r="OH23" s="117"/>
      <c r="OI23" s="117"/>
      <c r="OJ23" s="117"/>
      <c r="OK23" s="117"/>
      <c r="OL23" s="117"/>
      <c r="OM23" s="117"/>
      <c r="ON23" s="117"/>
      <c r="OO23" s="117"/>
      <c r="OP23" s="117"/>
      <c r="OQ23" s="117"/>
      <c r="OR23" s="117"/>
      <c r="OS23" s="117"/>
      <c r="OT23" s="117"/>
      <c r="OU23" s="117"/>
      <c r="OV23" s="117"/>
      <c r="OW23" s="117"/>
      <c r="OX23" s="117"/>
      <c r="OY23" s="117"/>
      <c r="OZ23" s="117"/>
      <c r="PA23" s="117"/>
      <c r="PB23" s="117"/>
      <c r="PC23" s="117"/>
      <c r="PD23" s="117"/>
      <c r="PE23" s="117"/>
      <c r="PF23" s="117"/>
      <c r="PG23" s="117"/>
      <c r="PH23" s="117"/>
      <c r="PI23" s="117"/>
      <c r="PJ23" s="117"/>
      <c r="PK23" s="117"/>
      <c r="PL23" s="117"/>
      <c r="PM23" s="117"/>
      <c r="PN23" s="117"/>
      <c r="PO23" s="117"/>
      <c r="PP23" s="117"/>
      <c r="PQ23" s="117"/>
      <c r="PR23" s="117"/>
      <c r="PS23" s="117"/>
      <c r="PT23" s="117"/>
      <c r="PU23" s="117"/>
      <c r="PV23" s="117"/>
      <c r="PW23" s="117"/>
      <c r="PX23" s="117"/>
      <c r="PY23" s="117"/>
      <c r="PZ23" s="117"/>
      <c r="QA23" s="117"/>
      <c r="QB23" s="117"/>
      <c r="QC23" s="117"/>
      <c r="QD23" s="117"/>
      <c r="QE23" s="117"/>
      <c r="QF23" s="117"/>
      <c r="QG23" s="117"/>
      <c r="QH23" s="117"/>
      <c r="QI23" s="117"/>
      <c r="QJ23" s="117"/>
      <c r="QK23" s="117"/>
      <c r="QL23" s="117"/>
      <c r="QM23" s="117"/>
      <c r="QN23" s="117"/>
      <c r="QO23" s="117"/>
      <c r="QP23" s="117"/>
      <c r="QQ23" s="117"/>
      <c r="QR23" s="117"/>
      <c r="QS23" s="117"/>
      <c r="QT23" s="117"/>
      <c r="QU23" s="117"/>
      <c r="QV23" s="117"/>
      <c r="QW23" s="117"/>
      <c r="QX23" s="117"/>
      <c r="QY23" s="117"/>
      <c r="QZ23" s="117"/>
      <c r="RA23" s="117"/>
      <c r="RB23" s="117"/>
      <c r="RC23" s="117"/>
      <c r="RD23" s="117"/>
      <c r="RE23" s="117"/>
      <c r="RF23" s="117"/>
      <c r="RG23" s="117"/>
      <c r="RH23" s="117"/>
      <c r="RI23" s="117"/>
      <c r="RJ23" s="117"/>
      <c r="RK23" s="117"/>
      <c r="RL23" s="117"/>
      <c r="RM23" s="117"/>
      <c r="RN23" s="117"/>
      <c r="RO23" s="117"/>
      <c r="RP23" s="117"/>
      <c r="RQ23" s="117"/>
      <c r="RR23" s="117"/>
      <c r="RS23" s="117"/>
      <c r="RT23" s="117"/>
      <c r="RU23" s="117"/>
      <c r="RV23" s="117"/>
      <c r="RW23" s="117"/>
      <c r="RX23" s="117"/>
      <c r="RY23" s="117"/>
      <c r="RZ23" s="117"/>
      <c r="SA23" s="117"/>
      <c r="SB23" s="117"/>
      <c r="SC23" s="117"/>
      <c r="SD23" s="117"/>
      <c r="SE23" s="117"/>
      <c r="SF23" s="117"/>
      <c r="SG23" s="117"/>
      <c r="SH23" s="117"/>
      <c r="SI23" s="117"/>
      <c r="SJ23" s="117"/>
      <c r="SK23" s="117"/>
      <c r="SL23" s="117"/>
      <c r="SM23" s="117"/>
      <c r="SN23" s="117"/>
      <c r="SO23" s="117"/>
      <c r="SP23" s="117"/>
      <c r="SQ23" s="117"/>
      <c r="SR23" s="117"/>
      <c r="SS23" s="117"/>
      <c r="ST23" s="117"/>
      <c r="SU23" s="117"/>
      <c r="SV23" s="117"/>
      <c r="SW23" s="117"/>
      <c r="SX23" s="117"/>
      <c r="SY23" s="117"/>
      <c r="SZ23" s="117"/>
      <c r="TA23" s="117"/>
      <c r="TB23" s="117"/>
      <c r="TC23" s="117"/>
      <c r="TD23" s="117"/>
      <c r="TE23" s="117"/>
      <c r="TF23" s="117"/>
      <c r="TG23" s="117"/>
      <c r="TH23" s="117"/>
      <c r="TI23" s="117"/>
      <c r="TJ23" s="117"/>
      <c r="TK23" s="117"/>
      <c r="TL23" s="117"/>
      <c r="TM23" s="117"/>
      <c r="TN23" s="117"/>
      <c r="TO23" s="117"/>
      <c r="TP23" s="117"/>
      <c r="TQ23" s="117"/>
      <c r="TR23" s="117"/>
      <c r="TS23" s="117"/>
      <c r="TT23" s="117"/>
      <c r="TU23" s="117"/>
      <c r="TV23" s="117"/>
      <c r="TW23" s="117"/>
      <c r="TX23" s="117"/>
      <c r="TY23" s="117"/>
      <c r="TZ23" s="117"/>
      <c r="UA23" s="117"/>
      <c r="UB23" s="117"/>
      <c r="UC23" s="117"/>
      <c r="UD23" s="117"/>
      <c r="UE23" s="117"/>
      <c r="UF23" s="117"/>
      <c r="UG23" s="117"/>
      <c r="UH23" s="117"/>
      <c r="UI23" s="117"/>
      <c r="UJ23" s="117"/>
      <c r="UK23" s="117"/>
      <c r="UL23" s="117"/>
      <c r="UM23" s="117"/>
      <c r="UN23" s="117"/>
      <c r="UO23" s="117"/>
      <c r="UP23" s="117"/>
      <c r="UQ23" s="117"/>
      <c r="UR23" s="117"/>
      <c r="US23" s="117"/>
      <c r="UT23" s="117"/>
      <c r="UU23" s="117"/>
      <c r="UV23" s="117"/>
      <c r="UW23" s="117"/>
      <c r="UX23" s="117"/>
      <c r="UY23" s="117"/>
      <c r="UZ23" s="117"/>
      <c r="VA23" s="117"/>
      <c r="VB23" s="117"/>
      <c r="VC23" s="117"/>
      <c r="VD23" s="117"/>
      <c r="VE23" s="117"/>
      <c r="VF23" s="117"/>
      <c r="VG23" s="117"/>
      <c r="VH23" s="117"/>
      <c r="VI23" s="117"/>
      <c r="VJ23" s="117"/>
      <c r="VK23" s="117"/>
      <c r="VL23" s="117"/>
      <c r="VM23" s="117"/>
      <c r="VN23" s="117"/>
      <c r="VO23" s="117"/>
      <c r="VP23" s="117"/>
      <c r="VQ23" s="117"/>
      <c r="VR23" s="117"/>
      <c r="VS23" s="117"/>
      <c r="VT23" s="117"/>
      <c r="VU23" s="117"/>
      <c r="VV23" s="117"/>
      <c r="VW23" s="117"/>
      <c r="VX23" s="117"/>
      <c r="VY23" s="117"/>
      <c r="VZ23" s="117"/>
      <c r="WA23" s="117"/>
      <c r="WB23" s="117"/>
      <c r="WC23" s="117"/>
      <c r="WD23" s="117"/>
      <c r="WE23" s="117"/>
      <c r="WF23" s="117"/>
      <c r="WG23" s="117"/>
      <c r="WH23" s="117"/>
      <c r="WI23" s="117"/>
      <c r="WJ23" s="117"/>
      <c r="WK23" s="117"/>
      <c r="WL23" s="117"/>
      <c r="WM23" s="117"/>
      <c r="WN23" s="117"/>
      <c r="WO23" s="117"/>
      <c r="WP23" s="117"/>
      <c r="WQ23" s="117"/>
      <c r="WR23" s="117"/>
      <c r="WS23" s="117"/>
      <c r="WT23" s="117"/>
      <c r="WU23" s="117"/>
      <c r="WV23" s="117"/>
      <c r="WW23" s="117"/>
      <c r="WX23" s="117"/>
      <c r="WY23" s="117"/>
      <c r="WZ23" s="117"/>
      <c r="XA23" s="117"/>
      <c r="XB23" s="117"/>
      <c r="XC23" s="117"/>
      <c r="XD23" s="117"/>
      <c r="XE23" s="117"/>
      <c r="XF23" s="117"/>
      <c r="XG23" s="117"/>
      <c r="XH23" s="117"/>
      <c r="XI23" s="117"/>
      <c r="XJ23" s="117"/>
      <c r="XK23" s="117"/>
      <c r="XL23" s="117"/>
      <c r="XM23" s="117"/>
      <c r="XN23" s="117"/>
      <c r="XO23" s="117"/>
      <c r="XP23" s="117"/>
      <c r="XQ23" s="117"/>
      <c r="XR23" s="117"/>
      <c r="XS23" s="117"/>
      <c r="XT23" s="117"/>
      <c r="XU23" s="117"/>
      <c r="XV23" s="117"/>
      <c r="XW23" s="117"/>
      <c r="XX23" s="117"/>
      <c r="XY23" s="117"/>
      <c r="XZ23" s="117"/>
      <c r="YA23" s="117"/>
      <c r="YB23" s="117"/>
      <c r="YC23" s="117"/>
      <c r="YD23" s="117"/>
      <c r="YE23" s="117"/>
      <c r="YF23" s="117"/>
      <c r="YG23" s="117"/>
      <c r="YH23" s="117"/>
      <c r="YI23" s="117"/>
      <c r="YJ23" s="117"/>
      <c r="YK23" s="117"/>
      <c r="YL23" s="117"/>
      <c r="YM23" s="117"/>
      <c r="YN23" s="117"/>
      <c r="YO23" s="117"/>
      <c r="YP23" s="117"/>
      <c r="YQ23" s="117"/>
      <c r="YR23" s="117"/>
      <c r="YS23" s="117"/>
      <c r="YT23" s="117"/>
      <c r="YU23" s="117"/>
      <c r="YV23" s="117"/>
      <c r="YW23" s="117"/>
      <c r="YX23" s="117"/>
      <c r="YY23" s="117"/>
      <c r="YZ23" s="117"/>
      <c r="ZA23" s="117"/>
      <c r="ZB23" s="117"/>
      <c r="ZC23" s="117"/>
      <c r="ZD23" s="117"/>
      <c r="ZE23" s="117"/>
      <c r="ZF23" s="117"/>
      <c r="ZG23" s="117"/>
      <c r="ZH23" s="117"/>
      <c r="ZI23" s="117"/>
      <c r="ZJ23" s="117"/>
      <c r="ZK23" s="117"/>
      <c r="ZL23" s="117"/>
      <c r="ZM23" s="117"/>
      <c r="ZN23" s="117"/>
      <c r="ZO23" s="117"/>
      <c r="ZP23" s="117"/>
      <c r="ZQ23" s="117"/>
      <c r="ZR23" s="117"/>
      <c r="ZS23" s="117"/>
      <c r="ZT23" s="117"/>
      <c r="ZU23" s="117"/>
      <c r="ZV23" s="117"/>
      <c r="ZW23" s="117"/>
      <c r="ZX23" s="117"/>
      <c r="ZY23" s="117"/>
      <c r="ZZ23" s="117"/>
    </row>
    <row r="24" spans="1:702" hidden="1" outlineLevel="1">
      <c r="A24" s="9">
        <v>40940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7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17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17"/>
      <c r="HU24" s="117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17"/>
      <c r="IH24" s="117"/>
      <c r="II24" s="117"/>
      <c r="IJ24" s="117"/>
      <c r="IK24" s="117"/>
      <c r="IL24" s="117"/>
      <c r="IM24" s="117"/>
      <c r="IN24" s="117"/>
      <c r="IO24" s="117"/>
      <c r="IP24" s="117"/>
      <c r="IQ24" s="117"/>
      <c r="IR24" s="117"/>
      <c r="IS24" s="117"/>
      <c r="IT24" s="117"/>
      <c r="IU24" s="117"/>
      <c r="IV24" s="117"/>
      <c r="IW24" s="117"/>
      <c r="IX24" s="117"/>
      <c r="IY24" s="117"/>
      <c r="IZ24" s="117"/>
      <c r="JA24" s="117"/>
      <c r="JB24" s="117"/>
      <c r="JC24" s="117"/>
      <c r="JD24" s="117"/>
      <c r="JE24" s="117"/>
      <c r="JF24" s="117"/>
      <c r="JG24" s="117"/>
      <c r="JH24" s="117"/>
      <c r="JI24" s="117"/>
      <c r="JJ24" s="117"/>
      <c r="JK24" s="117"/>
      <c r="JL24" s="117"/>
      <c r="JM24" s="117"/>
      <c r="JN24" s="117"/>
      <c r="JO24" s="117"/>
      <c r="JP24" s="117"/>
      <c r="JQ24" s="117"/>
      <c r="JR24" s="117"/>
      <c r="JS24" s="117"/>
      <c r="JT24" s="117"/>
      <c r="JU24" s="117"/>
      <c r="JV24" s="117"/>
      <c r="JW24" s="117"/>
      <c r="JX24" s="117"/>
      <c r="JY24" s="117"/>
      <c r="JZ24" s="117"/>
      <c r="KA24" s="117"/>
      <c r="KB24" s="117"/>
      <c r="KC24" s="117"/>
      <c r="KD24" s="117"/>
      <c r="KE24" s="117"/>
      <c r="KF24" s="117"/>
      <c r="KG24" s="117"/>
      <c r="KH24" s="117"/>
      <c r="KI24" s="117"/>
      <c r="KJ24" s="117"/>
      <c r="KK24" s="117"/>
      <c r="KL24" s="117"/>
      <c r="KM24" s="117"/>
      <c r="KN24" s="117"/>
      <c r="KO24" s="117"/>
      <c r="KP24" s="117"/>
      <c r="KQ24" s="117"/>
      <c r="KR24" s="117"/>
      <c r="KS24" s="117"/>
      <c r="KT24" s="117"/>
      <c r="KU24" s="117"/>
      <c r="KV24" s="117"/>
      <c r="KW24" s="117"/>
      <c r="KX24" s="117"/>
      <c r="KY24" s="117"/>
      <c r="KZ24" s="117"/>
      <c r="LA24" s="117"/>
      <c r="LB24" s="117"/>
      <c r="LC24" s="117"/>
      <c r="LD24" s="117"/>
      <c r="LE24" s="117"/>
      <c r="LF24" s="117"/>
      <c r="LG24" s="117"/>
      <c r="LH24" s="117"/>
      <c r="LI24" s="117"/>
      <c r="LJ24" s="117"/>
      <c r="LK24" s="117"/>
      <c r="LL24" s="117"/>
      <c r="LM24" s="117"/>
      <c r="LN24" s="117"/>
      <c r="LO24" s="117"/>
      <c r="LP24" s="117"/>
      <c r="LQ24" s="117"/>
      <c r="LR24" s="117"/>
      <c r="LS24" s="117"/>
      <c r="LT24" s="117"/>
      <c r="LU24" s="117"/>
      <c r="LV24" s="117"/>
      <c r="LW24" s="117"/>
      <c r="LX24" s="117"/>
      <c r="LY24" s="117"/>
      <c r="LZ24" s="117"/>
      <c r="MA24" s="117"/>
      <c r="MB24" s="117"/>
      <c r="MC24" s="117"/>
      <c r="MD24" s="117"/>
      <c r="ME24" s="117"/>
      <c r="MF24" s="117"/>
      <c r="MG24" s="117"/>
      <c r="MH24" s="117"/>
      <c r="MI24" s="117"/>
      <c r="MJ24" s="117"/>
      <c r="MK24" s="117"/>
      <c r="ML24" s="117"/>
      <c r="MM24" s="117"/>
      <c r="MN24" s="117"/>
      <c r="MO24" s="117"/>
      <c r="MP24" s="117"/>
      <c r="MQ24" s="117"/>
      <c r="MR24" s="117"/>
      <c r="MS24" s="117"/>
      <c r="MT24" s="117"/>
      <c r="MU24" s="117"/>
      <c r="MV24" s="117"/>
      <c r="MW24" s="117"/>
      <c r="MX24" s="117"/>
      <c r="MY24" s="117"/>
      <c r="MZ24" s="117"/>
      <c r="NA24" s="117"/>
      <c r="NB24" s="117"/>
      <c r="NC24" s="117"/>
      <c r="ND24" s="117"/>
      <c r="NE24" s="117"/>
      <c r="NF24" s="117"/>
      <c r="NG24" s="117"/>
      <c r="NH24" s="117"/>
      <c r="NI24" s="117"/>
      <c r="NJ24" s="117"/>
      <c r="NK24" s="117"/>
      <c r="NL24" s="117"/>
      <c r="NM24" s="117"/>
      <c r="NN24" s="117"/>
      <c r="NO24" s="117"/>
      <c r="NP24" s="117"/>
      <c r="NQ24" s="117"/>
      <c r="NR24" s="117"/>
      <c r="NS24" s="117"/>
      <c r="NT24" s="117"/>
      <c r="NU24" s="117"/>
      <c r="NV24" s="117"/>
      <c r="NW24" s="117"/>
      <c r="NX24" s="117"/>
      <c r="NY24" s="117"/>
      <c r="NZ24" s="117"/>
      <c r="OA24" s="117"/>
      <c r="OB24" s="117"/>
      <c r="OC24" s="117"/>
      <c r="OD24" s="117"/>
      <c r="OE24" s="117"/>
      <c r="OF24" s="117"/>
      <c r="OG24" s="117"/>
      <c r="OH24" s="117"/>
      <c r="OI24" s="117"/>
      <c r="OJ24" s="117"/>
      <c r="OK24" s="117"/>
      <c r="OL24" s="117"/>
      <c r="OM24" s="117"/>
      <c r="ON24" s="117"/>
      <c r="OO24" s="117"/>
      <c r="OP24" s="117"/>
      <c r="OQ24" s="117"/>
      <c r="OR24" s="117"/>
      <c r="OS24" s="117"/>
      <c r="OT24" s="117"/>
      <c r="OU24" s="117"/>
      <c r="OV24" s="117"/>
      <c r="OW24" s="117"/>
      <c r="OX24" s="117"/>
      <c r="OY24" s="117"/>
      <c r="OZ24" s="117"/>
      <c r="PA24" s="117"/>
      <c r="PB24" s="117"/>
      <c r="PC24" s="117"/>
      <c r="PD24" s="117"/>
      <c r="PE24" s="117"/>
      <c r="PF24" s="117"/>
      <c r="PG24" s="117"/>
      <c r="PH24" s="117"/>
      <c r="PI24" s="117"/>
      <c r="PJ24" s="117"/>
      <c r="PK24" s="117"/>
      <c r="PL24" s="117"/>
      <c r="PM24" s="117"/>
      <c r="PN24" s="117"/>
      <c r="PO24" s="117"/>
      <c r="PP24" s="117"/>
      <c r="PQ24" s="117"/>
      <c r="PR24" s="117"/>
      <c r="PS24" s="117"/>
      <c r="PT24" s="117"/>
      <c r="PU24" s="117"/>
      <c r="PV24" s="117"/>
      <c r="PW24" s="117"/>
      <c r="PX24" s="117"/>
      <c r="PY24" s="117"/>
      <c r="PZ24" s="117"/>
      <c r="QA24" s="117"/>
      <c r="QB24" s="117"/>
      <c r="QC24" s="117"/>
      <c r="QD24" s="117"/>
      <c r="QE24" s="117"/>
      <c r="QF24" s="117"/>
      <c r="QG24" s="117"/>
      <c r="QH24" s="117"/>
      <c r="QI24" s="117"/>
      <c r="QJ24" s="117"/>
      <c r="QK24" s="117"/>
      <c r="QL24" s="117"/>
      <c r="QM24" s="117"/>
      <c r="QN24" s="117"/>
      <c r="QO24" s="117"/>
      <c r="QP24" s="117"/>
      <c r="QQ24" s="117"/>
      <c r="QR24" s="117"/>
      <c r="QS24" s="117"/>
      <c r="QT24" s="117"/>
      <c r="QU24" s="117"/>
      <c r="QV24" s="117"/>
      <c r="QW24" s="117"/>
      <c r="QX24" s="117"/>
      <c r="QY24" s="117"/>
      <c r="QZ24" s="117"/>
      <c r="RA24" s="117"/>
      <c r="RB24" s="117"/>
      <c r="RC24" s="117"/>
      <c r="RD24" s="117"/>
      <c r="RE24" s="117"/>
      <c r="RF24" s="117"/>
      <c r="RG24" s="117"/>
      <c r="RH24" s="117"/>
      <c r="RI24" s="117"/>
      <c r="RJ24" s="117"/>
      <c r="RK24" s="117"/>
      <c r="RL24" s="117"/>
      <c r="RM24" s="117"/>
      <c r="RN24" s="117"/>
      <c r="RO24" s="117"/>
      <c r="RP24" s="117"/>
      <c r="RQ24" s="117"/>
      <c r="RR24" s="117"/>
      <c r="RS24" s="117"/>
      <c r="RT24" s="117"/>
      <c r="RU24" s="117"/>
      <c r="RV24" s="117"/>
      <c r="RW24" s="117"/>
      <c r="RX24" s="117"/>
      <c r="RY24" s="117"/>
      <c r="RZ24" s="117"/>
      <c r="SA24" s="117"/>
      <c r="SB24" s="117"/>
      <c r="SC24" s="117"/>
      <c r="SD24" s="117"/>
      <c r="SE24" s="117"/>
      <c r="SF24" s="117"/>
      <c r="SG24" s="117"/>
      <c r="SH24" s="117"/>
      <c r="SI24" s="117"/>
      <c r="SJ24" s="117"/>
      <c r="SK24" s="117"/>
      <c r="SL24" s="117"/>
      <c r="SM24" s="117"/>
      <c r="SN24" s="117"/>
      <c r="SO24" s="117"/>
      <c r="SP24" s="117"/>
      <c r="SQ24" s="117"/>
      <c r="SR24" s="117"/>
      <c r="SS24" s="117"/>
      <c r="ST24" s="117"/>
      <c r="SU24" s="117"/>
      <c r="SV24" s="117"/>
      <c r="SW24" s="117"/>
      <c r="SX24" s="117"/>
      <c r="SY24" s="117"/>
      <c r="SZ24" s="117"/>
      <c r="TA24" s="117"/>
      <c r="TB24" s="117"/>
      <c r="TC24" s="117"/>
      <c r="TD24" s="117"/>
      <c r="TE24" s="117"/>
      <c r="TF24" s="117"/>
      <c r="TG24" s="117"/>
      <c r="TH24" s="117"/>
      <c r="TI24" s="117"/>
      <c r="TJ24" s="117"/>
      <c r="TK24" s="117"/>
      <c r="TL24" s="117"/>
      <c r="TM24" s="117"/>
      <c r="TN24" s="117"/>
      <c r="TO24" s="117"/>
      <c r="TP24" s="117"/>
      <c r="TQ24" s="117"/>
      <c r="TR24" s="117"/>
      <c r="TS24" s="117"/>
      <c r="TT24" s="117"/>
      <c r="TU24" s="117"/>
      <c r="TV24" s="117"/>
      <c r="TW24" s="117"/>
      <c r="TX24" s="117"/>
      <c r="TY24" s="117"/>
      <c r="TZ24" s="117"/>
      <c r="UA24" s="117"/>
      <c r="UB24" s="117"/>
      <c r="UC24" s="117"/>
      <c r="UD24" s="117"/>
      <c r="UE24" s="117"/>
      <c r="UF24" s="117"/>
      <c r="UG24" s="117"/>
      <c r="UH24" s="117"/>
      <c r="UI24" s="117"/>
      <c r="UJ24" s="117"/>
      <c r="UK24" s="117"/>
      <c r="UL24" s="117"/>
      <c r="UM24" s="117"/>
      <c r="UN24" s="117"/>
      <c r="UO24" s="117"/>
      <c r="UP24" s="117"/>
      <c r="UQ24" s="117"/>
      <c r="UR24" s="117"/>
      <c r="US24" s="117"/>
      <c r="UT24" s="117"/>
      <c r="UU24" s="117"/>
      <c r="UV24" s="117"/>
      <c r="UW24" s="117"/>
      <c r="UX24" s="117"/>
      <c r="UY24" s="117"/>
      <c r="UZ24" s="117"/>
      <c r="VA24" s="117"/>
      <c r="VB24" s="117"/>
      <c r="VC24" s="117"/>
      <c r="VD24" s="117"/>
      <c r="VE24" s="117"/>
      <c r="VF24" s="117"/>
      <c r="VG24" s="117"/>
      <c r="VH24" s="117"/>
      <c r="VI24" s="117"/>
      <c r="VJ24" s="117"/>
      <c r="VK24" s="117"/>
      <c r="VL24" s="117"/>
      <c r="VM24" s="117"/>
      <c r="VN24" s="117"/>
      <c r="VO24" s="117"/>
      <c r="VP24" s="117"/>
      <c r="VQ24" s="117"/>
      <c r="VR24" s="117"/>
      <c r="VS24" s="117"/>
      <c r="VT24" s="117"/>
      <c r="VU24" s="117"/>
      <c r="VV24" s="117"/>
      <c r="VW24" s="117"/>
      <c r="VX24" s="117"/>
      <c r="VY24" s="117"/>
      <c r="VZ24" s="117"/>
      <c r="WA24" s="117"/>
      <c r="WB24" s="117"/>
      <c r="WC24" s="117"/>
      <c r="WD24" s="117"/>
      <c r="WE24" s="117"/>
      <c r="WF24" s="117"/>
      <c r="WG24" s="117"/>
      <c r="WH24" s="117"/>
      <c r="WI24" s="117"/>
      <c r="WJ24" s="117"/>
      <c r="WK24" s="117"/>
      <c r="WL24" s="117"/>
      <c r="WM24" s="117"/>
      <c r="WN24" s="117"/>
      <c r="WO24" s="117"/>
      <c r="WP24" s="117"/>
      <c r="WQ24" s="117"/>
      <c r="WR24" s="117"/>
      <c r="WS24" s="117"/>
      <c r="WT24" s="117"/>
      <c r="WU24" s="117"/>
      <c r="WV24" s="117"/>
      <c r="WW24" s="117"/>
      <c r="WX24" s="117"/>
      <c r="WY24" s="117"/>
      <c r="WZ24" s="117"/>
      <c r="XA24" s="117"/>
      <c r="XB24" s="117"/>
      <c r="XC24" s="117"/>
      <c r="XD24" s="117"/>
      <c r="XE24" s="117"/>
      <c r="XF24" s="117"/>
      <c r="XG24" s="117"/>
      <c r="XH24" s="117"/>
      <c r="XI24" s="117"/>
      <c r="XJ24" s="117"/>
      <c r="XK24" s="117"/>
      <c r="XL24" s="117"/>
      <c r="XM24" s="117"/>
      <c r="XN24" s="117"/>
      <c r="XO24" s="117"/>
      <c r="XP24" s="117"/>
      <c r="XQ24" s="117"/>
      <c r="XR24" s="117"/>
      <c r="XS24" s="117"/>
      <c r="XT24" s="117"/>
      <c r="XU24" s="117"/>
      <c r="XV24" s="117"/>
      <c r="XW24" s="117"/>
      <c r="XX24" s="117"/>
      <c r="XY24" s="117"/>
      <c r="XZ24" s="117"/>
      <c r="YA24" s="117"/>
      <c r="YB24" s="117"/>
      <c r="YC24" s="117"/>
      <c r="YD24" s="117"/>
      <c r="YE24" s="117"/>
      <c r="YF24" s="117"/>
      <c r="YG24" s="117"/>
      <c r="YH24" s="117"/>
      <c r="YI24" s="117"/>
      <c r="YJ24" s="117"/>
      <c r="YK24" s="117"/>
      <c r="YL24" s="117"/>
      <c r="YM24" s="117"/>
      <c r="YN24" s="117"/>
      <c r="YO24" s="117"/>
      <c r="YP24" s="117"/>
      <c r="YQ24" s="117"/>
      <c r="YR24" s="117"/>
      <c r="YS24" s="117"/>
      <c r="YT24" s="117"/>
      <c r="YU24" s="117"/>
      <c r="YV24" s="117"/>
      <c r="YW24" s="117"/>
      <c r="YX24" s="117"/>
      <c r="YY24" s="117"/>
      <c r="YZ24" s="117"/>
      <c r="ZA24" s="117"/>
      <c r="ZB24" s="117"/>
      <c r="ZC24" s="117"/>
      <c r="ZD24" s="117"/>
      <c r="ZE24" s="117"/>
      <c r="ZF24" s="117"/>
      <c r="ZG24" s="117"/>
      <c r="ZH24" s="117"/>
      <c r="ZI24" s="117"/>
      <c r="ZJ24" s="117"/>
      <c r="ZK24" s="117"/>
      <c r="ZL24" s="117"/>
      <c r="ZM24" s="117"/>
      <c r="ZN24" s="117"/>
      <c r="ZO24" s="117"/>
      <c r="ZP24" s="117"/>
      <c r="ZQ24" s="117"/>
      <c r="ZR24" s="117"/>
      <c r="ZS24" s="117"/>
      <c r="ZT24" s="117"/>
      <c r="ZU24" s="117"/>
      <c r="ZV24" s="117"/>
      <c r="ZW24" s="117"/>
      <c r="ZX24" s="117"/>
      <c r="ZY24" s="117"/>
      <c r="ZZ24" s="117"/>
    </row>
    <row r="25" spans="1:702" hidden="1" outlineLevel="1">
      <c r="A25" s="9">
        <v>40969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117"/>
      <c r="FP25" s="117"/>
      <c r="FQ25" s="117"/>
      <c r="FR25" s="117"/>
      <c r="FS25" s="117"/>
      <c r="FT25" s="117"/>
      <c r="FU25" s="117"/>
      <c r="FV25" s="117"/>
      <c r="FW25" s="117"/>
      <c r="FX25" s="117"/>
      <c r="FY25" s="117"/>
      <c r="FZ25" s="117"/>
      <c r="GA25" s="117"/>
      <c r="GB25" s="117"/>
      <c r="GC25" s="117"/>
      <c r="GD25" s="117"/>
      <c r="GE25" s="117"/>
      <c r="GF25" s="117"/>
      <c r="GG25" s="117"/>
      <c r="GH25" s="117"/>
      <c r="GI25" s="117"/>
      <c r="GJ25" s="117"/>
      <c r="GK25" s="117"/>
      <c r="GL25" s="117"/>
      <c r="GM25" s="117"/>
      <c r="GN25" s="117"/>
      <c r="GO25" s="117"/>
      <c r="GP25" s="117"/>
      <c r="GQ25" s="117"/>
      <c r="GR25" s="117"/>
      <c r="GS25" s="117"/>
      <c r="GT25" s="117"/>
      <c r="GU25" s="117"/>
      <c r="GV25" s="117"/>
      <c r="GW25" s="117"/>
      <c r="GX25" s="117"/>
      <c r="GY25" s="117"/>
      <c r="GZ25" s="117"/>
      <c r="HA25" s="117"/>
      <c r="HB25" s="117"/>
      <c r="HC25" s="117"/>
      <c r="HD25" s="117"/>
      <c r="HE25" s="117"/>
      <c r="HF25" s="117"/>
      <c r="HG25" s="117"/>
      <c r="HH25" s="117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  <c r="HS25" s="117"/>
      <c r="HT25" s="117"/>
      <c r="HU25" s="117"/>
      <c r="HV25" s="117"/>
      <c r="HW25" s="117"/>
      <c r="HX25" s="117"/>
      <c r="HY25" s="117"/>
      <c r="HZ25" s="117"/>
      <c r="IA25" s="117"/>
      <c r="IB25" s="117"/>
      <c r="IC25" s="117"/>
      <c r="ID25" s="117"/>
      <c r="IE25" s="117"/>
      <c r="IF25" s="117"/>
      <c r="IG25" s="117"/>
      <c r="IH25" s="117"/>
      <c r="II25" s="117"/>
      <c r="IJ25" s="117"/>
      <c r="IK25" s="117"/>
      <c r="IL25" s="117"/>
      <c r="IM25" s="117"/>
      <c r="IN25" s="117"/>
      <c r="IO25" s="117"/>
      <c r="IP25" s="117"/>
      <c r="IQ25" s="117"/>
      <c r="IR25" s="117"/>
      <c r="IS25" s="117"/>
      <c r="IT25" s="117"/>
      <c r="IU25" s="117"/>
      <c r="IV25" s="117"/>
      <c r="IW25" s="117"/>
      <c r="IX25" s="117"/>
      <c r="IY25" s="117"/>
      <c r="IZ25" s="117"/>
      <c r="JA25" s="117"/>
      <c r="JB25" s="117"/>
      <c r="JC25" s="117"/>
      <c r="JD25" s="117"/>
      <c r="JE25" s="117"/>
      <c r="JF25" s="117"/>
      <c r="JG25" s="117"/>
      <c r="JH25" s="117"/>
      <c r="JI25" s="117"/>
      <c r="JJ25" s="117"/>
      <c r="JK25" s="117"/>
      <c r="JL25" s="117"/>
      <c r="JM25" s="117"/>
      <c r="JN25" s="117"/>
      <c r="JO25" s="117"/>
      <c r="JP25" s="117"/>
      <c r="JQ25" s="117"/>
      <c r="JR25" s="117"/>
      <c r="JS25" s="117"/>
      <c r="JT25" s="117"/>
      <c r="JU25" s="117"/>
      <c r="JV25" s="117"/>
      <c r="JW25" s="117"/>
      <c r="JX25" s="117"/>
      <c r="JY25" s="117"/>
      <c r="JZ25" s="117"/>
      <c r="KA25" s="117"/>
      <c r="KB25" s="117"/>
      <c r="KC25" s="117"/>
      <c r="KD25" s="117"/>
      <c r="KE25" s="117"/>
      <c r="KF25" s="117"/>
      <c r="KG25" s="117"/>
      <c r="KH25" s="117"/>
      <c r="KI25" s="117"/>
      <c r="KJ25" s="117"/>
      <c r="KK25" s="117"/>
      <c r="KL25" s="117"/>
      <c r="KM25" s="117"/>
      <c r="KN25" s="117"/>
      <c r="KO25" s="117"/>
      <c r="KP25" s="117"/>
      <c r="KQ25" s="117"/>
      <c r="KR25" s="117"/>
      <c r="KS25" s="117"/>
      <c r="KT25" s="117"/>
      <c r="KU25" s="117"/>
      <c r="KV25" s="117"/>
      <c r="KW25" s="117"/>
      <c r="KX25" s="117"/>
      <c r="KY25" s="117"/>
      <c r="KZ25" s="117"/>
      <c r="LA25" s="117"/>
      <c r="LB25" s="117"/>
      <c r="LC25" s="117"/>
      <c r="LD25" s="117"/>
      <c r="LE25" s="117"/>
      <c r="LF25" s="117"/>
      <c r="LG25" s="117"/>
      <c r="LH25" s="117"/>
      <c r="LI25" s="117"/>
      <c r="LJ25" s="117"/>
      <c r="LK25" s="117"/>
      <c r="LL25" s="117"/>
      <c r="LM25" s="117"/>
      <c r="LN25" s="117"/>
      <c r="LO25" s="117"/>
      <c r="LP25" s="117"/>
      <c r="LQ25" s="117"/>
      <c r="LR25" s="117"/>
      <c r="LS25" s="117"/>
      <c r="LT25" s="117"/>
      <c r="LU25" s="117"/>
      <c r="LV25" s="117"/>
      <c r="LW25" s="117"/>
      <c r="LX25" s="117"/>
      <c r="LY25" s="117"/>
      <c r="LZ25" s="117"/>
      <c r="MA25" s="117"/>
      <c r="MB25" s="117"/>
      <c r="MC25" s="117"/>
      <c r="MD25" s="117"/>
      <c r="ME25" s="117"/>
      <c r="MF25" s="117"/>
      <c r="MG25" s="117"/>
      <c r="MH25" s="117"/>
      <c r="MI25" s="117"/>
      <c r="MJ25" s="117"/>
      <c r="MK25" s="117"/>
      <c r="ML25" s="117"/>
      <c r="MM25" s="117"/>
      <c r="MN25" s="117"/>
      <c r="MO25" s="117"/>
      <c r="MP25" s="117"/>
      <c r="MQ25" s="117"/>
      <c r="MR25" s="117"/>
      <c r="MS25" s="117"/>
      <c r="MT25" s="117"/>
      <c r="MU25" s="117"/>
      <c r="MV25" s="117"/>
      <c r="MW25" s="117"/>
      <c r="MX25" s="117"/>
      <c r="MY25" s="117"/>
      <c r="MZ25" s="117"/>
      <c r="NA25" s="117"/>
      <c r="NB25" s="117"/>
      <c r="NC25" s="117"/>
      <c r="ND25" s="117"/>
      <c r="NE25" s="117"/>
      <c r="NF25" s="117"/>
      <c r="NG25" s="117"/>
      <c r="NH25" s="117"/>
      <c r="NI25" s="117"/>
      <c r="NJ25" s="117"/>
      <c r="NK25" s="117"/>
      <c r="NL25" s="117"/>
      <c r="NM25" s="117"/>
      <c r="NN25" s="117"/>
      <c r="NO25" s="117"/>
      <c r="NP25" s="117"/>
      <c r="NQ25" s="117"/>
      <c r="NR25" s="117"/>
      <c r="NS25" s="117"/>
      <c r="NT25" s="117"/>
      <c r="NU25" s="117"/>
      <c r="NV25" s="117"/>
      <c r="NW25" s="117"/>
      <c r="NX25" s="117"/>
      <c r="NY25" s="117"/>
      <c r="NZ25" s="117"/>
      <c r="OA25" s="117"/>
      <c r="OB25" s="117"/>
      <c r="OC25" s="117"/>
      <c r="OD25" s="117"/>
      <c r="OE25" s="117"/>
      <c r="OF25" s="117"/>
      <c r="OG25" s="117"/>
      <c r="OH25" s="117"/>
      <c r="OI25" s="117"/>
      <c r="OJ25" s="117"/>
      <c r="OK25" s="117"/>
      <c r="OL25" s="117"/>
      <c r="OM25" s="117"/>
      <c r="ON25" s="117"/>
      <c r="OO25" s="117"/>
      <c r="OP25" s="117"/>
      <c r="OQ25" s="117"/>
      <c r="OR25" s="117"/>
      <c r="OS25" s="117"/>
      <c r="OT25" s="117"/>
      <c r="OU25" s="117"/>
      <c r="OV25" s="117"/>
      <c r="OW25" s="117"/>
      <c r="OX25" s="117"/>
      <c r="OY25" s="117"/>
      <c r="OZ25" s="117"/>
      <c r="PA25" s="117"/>
      <c r="PB25" s="117"/>
      <c r="PC25" s="117"/>
      <c r="PD25" s="117"/>
      <c r="PE25" s="117"/>
      <c r="PF25" s="117"/>
      <c r="PG25" s="117"/>
      <c r="PH25" s="117"/>
      <c r="PI25" s="117"/>
      <c r="PJ25" s="117"/>
      <c r="PK25" s="117"/>
      <c r="PL25" s="117"/>
      <c r="PM25" s="117"/>
      <c r="PN25" s="117"/>
      <c r="PO25" s="117"/>
      <c r="PP25" s="117"/>
      <c r="PQ25" s="117"/>
      <c r="PR25" s="117"/>
      <c r="PS25" s="117"/>
      <c r="PT25" s="117"/>
      <c r="PU25" s="117"/>
      <c r="PV25" s="117"/>
      <c r="PW25" s="117"/>
      <c r="PX25" s="117"/>
      <c r="PY25" s="117"/>
      <c r="PZ25" s="117"/>
      <c r="QA25" s="117"/>
      <c r="QB25" s="117"/>
      <c r="QC25" s="117"/>
      <c r="QD25" s="117"/>
      <c r="QE25" s="117"/>
      <c r="QF25" s="117"/>
      <c r="QG25" s="117"/>
      <c r="QH25" s="117"/>
      <c r="QI25" s="117"/>
      <c r="QJ25" s="117"/>
      <c r="QK25" s="117"/>
      <c r="QL25" s="117"/>
      <c r="QM25" s="117"/>
      <c r="QN25" s="117"/>
      <c r="QO25" s="117"/>
      <c r="QP25" s="117"/>
      <c r="QQ25" s="117"/>
      <c r="QR25" s="117"/>
      <c r="QS25" s="117"/>
      <c r="QT25" s="117"/>
      <c r="QU25" s="117"/>
      <c r="QV25" s="117"/>
      <c r="QW25" s="117"/>
      <c r="QX25" s="117"/>
      <c r="QY25" s="117"/>
      <c r="QZ25" s="117"/>
      <c r="RA25" s="117"/>
      <c r="RB25" s="117"/>
      <c r="RC25" s="117"/>
      <c r="RD25" s="117"/>
      <c r="RE25" s="117"/>
      <c r="RF25" s="117"/>
      <c r="RG25" s="117"/>
      <c r="RH25" s="117"/>
      <c r="RI25" s="117"/>
      <c r="RJ25" s="117"/>
      <c r="RK25" s="117"/>
      <c r="RL25" s="117"/>
      <c r="RM25" s="117"/>
      <c r="RN25" s="117"/>
      <c r="RO25" s="117"/>
      <c r="RP25" s="117"/>
      <c r="RQ25" s="117"/>
      <c r="RR25" s="117"/>
      <c r="RS25" s="117"/>
      <c r="RT25" s="117"/>
      <c r="RU25" s="117"/>
      <c r="RV25" s="117"/>
      <c r="RW25" s="117"/>
      <c r="RX25" s="117"/>
      <c r="RY25" s="117"/>
      <c r="RZ25" s="117"/>
      <c r="SA25" s="117"/>
      <c r="SB25" s="117"/>
      <c r="SC25" s="117"/>
      <c r="SD25" s="117"/>
      <c r="SE25" s="117"/>
      <c r="SF25" s="117"/>
      <c r="SG25" s="117"/>
      <c r="SH25" s="117"/>
      <c r="SI25" s="117"/>
      <c r="SJ25" s="117"/>
      <c r="SK25" s="117"/>
      <c r="SL25" s="117"/>
      <c r="SM25" s="117"/>
      <c r="SN25" s="117"/>
      <c r="SO25" s="117"/>
      <c r="SP25" s="117"/>
      <c r="SQ25" s="117"/>
      <c r="SR25" s="117"/>
      <c r="SS25" s="117"/>
      <c r="ST25" s="117"/>
      <c r="SU25" s="117"/>
      <c r="SV25" s="117"/>
      <c r="SW25" s="117"/>
      <c r="SX25" s="117"/>
      <c r="SY25" s="117"/>
      <c r="SZ25" s="117"/>
      <c r="TA25" s="117"/>
      <c r="TB25" s="117"/>
      <c r="TC25" s="117"/>
      <c r="TD25" s="117"/>
      <c r="TE25" s="117"/>
      <c r="TF25" s="117"/>
      <c r="TG25" s="117"/>
      <c r="TH25" s="117"/>
      <c r="TI25" s="117"/>
      <c r="TJ25" s="117"/>
      <c r="TK25" s="117"/>
      <c r="TL25" s="117"/>
      <c r="TM25" s="117"/>
      <c r="TN25" s="117"/>
      <c r="TO25" s="117"/>
      <c r="TP25" s="117"/>
      <c r="TQ25" s="117"/>
      <c r="TR25" s="117"/>
      <c r="TS25" s="117"/>
      <c r="TT25" s="117"/>
      <c r="TU25" s="117"/>
      <c r="TV25" s="117"/>
      <c r="TW25" s="117"/>
      <c r="TX25" s="117"/>
      <c r="TY25" s="117"/>
      <c r="TZ25" s="117"/>
      <c r="UA25" s="117"/>
      <c r="UB25" s="117"/>
      <c r="UC25" s="117"/>
      <c r="UD25" s="117"/>
      <c r="UE25" s="117"/>
      <c r="UF25" s="117"/>
      <c r="UG25" s="117"/>
      <c r="UH25" s="117"/>
      <c r="UI25" s="117"/>
      <c r="UJ25" s="117"/>
      <c r="UK25" s="117"/>
      <c r="UL25" s="117"/>
      <c r="UM25" s="117"/>
      <c r="UN25" s="117"/>
      <c r="UO25" s="117"/>
      <c r="UP25" s="117"/>
      <c r="UQ25" s="117"/>
      <c r="UR25" s="117"/>
      <c r="US25" s="117"/>
      <c r="UT25" s="117"/>
      <c r="UU25" s="117"/>
      <c r="UV25" s="117"/>
      <c r="UW25" s="117"/>
      <c r="UX25" s="117"/>
      <c r="UY25" s="117"/>
      <c r="UZ25" s="117"/>
      <c r="VA25" s="117"/>
      <c r="VB25" s="117"/>
      <c r="VC25" s="117"/>
      <c r="VD25" s="117"/>
      <c r="VE25" s="117"/>
      <c r="VF25" s="117"/>
      <c r="VG25" s="117"/>
      <c r="VH25" s="117"/>
      <c r="VI25" s="117"/>
      <c r="VJ25" s="117"/>
      <c r="VK25" s="117"/>
      <c r="VL25" s="117"/>
      <c r="VM25" s="117"/>
      <c r="VN25" s="117"/>
      <c r="VO25" s="117"/>
      <c r="VP25" s="117"/>
      <c r="VQ25" s="117"/>
      <c r="VR25" s="117"/>
      <c r="VS25" s="117"/>
      <c r="VT25" s="117"/>
      <c r="VU25" s="117"/>
      <c r="VV25" s="117"/>
      <c r="VW25" s="117"/>
      <c r="VX25" s="117"/>
      <c r="VY25" s="117"/>
      <c r="VZ25" s="117"/>
      <c r="WA25" s="117"/>
      <c r="WB25" s="117"/>
      <c r="WC25" s="117"/>
      <c r="WD25" s="117"/>
      <c r="WE25" s="117"/>
      <c r="WF25" s="117"/>
      <c r="WG25" s="117"/>
      <c r="WH25" s="117"/>
      <c r="WI25" s="117"/>
      <c r="WJ25" s="117"/>
      <c r="WK25" s="117"/>
      <c r="WL25" s="117"/>
      <c r="WM25" s="117"/>
      <c r="WN25" s="117"/>
      <c r="WO25" s="117"/>
      <c r="WP25" s="117"/>
      <c r="WQ25" s="117"/>
      <c r="WR25" s="117"/>
      <c r="WS25" s="117"/>
      <c r="WT25" s="117"/>
      <c r="WU25" s="117"/>
      <c r="WV25" s="117"/>
      <c r="WW25" s="117"/>
      <c r="WX25" s="117"/>
      <c r="WY25" s="117"/>
      <c r="WZ25" s="117"/>
      <c r="XA25" s="117"/>
      <c r="XB25" s="117"/>
      <c r="XC25" s="117"/>
      <c r="XD25" s="117"/>
      <c r="XE25" s="117"/>
      <c r="XF25" s="117"/>
      <c r="XG25" s="117"/>
      <c r="XH25" s="117"/>
      <c r="XI25" s="117"/>
      <c r="XJ25" s="117"/>
      <c r="XK25" s="117"/>
      <c r="XL25" s="117"/>
      <c r="XM25" s="117"/>
      <c r="XN25" s="117"/>
      <c r="XO25" s="117"/>
      <c r="XP25" s="117"/>
      <c r="XQ25" s="117"/>
      <c r="XR25" s="117"/>
      <c r="XS25" s="117"/>
      <c r="XT25" s="117"/>
      <c r="XU25" s="117"/>
      <c r="XV25" s="117"/>
      <c r="XW25" s="117"/>
      <c r="XX25" s="117"/>
      <c r="XY25" s="117"/>
      <c r="XZ25" s="117"/>
      <c r="YA25" s="117"/>
      <c r="YB25" s="117"/>
      <c r="YC25" s="117"/>
      <c r="YD25" s="117"/>
      <c r="YE25" s="117"/>
      <c r="YF25" s="117"/>
      <c r="YG25" s="117"/>
      <c r="YH25" s="117"/>
      <c r="YI25" s="117"/>
      <c r="YJ25" s="117"/>
      <c r="YK25" s="117"/>
      <c r="YL25" s="117"/>
      <c r="YM25" s="117"/>
      <c r="YN25" s="117"/>
      <c r="YO25" s="117"/>
      <c r="YP25" s="117"/>
      <c r="YQ25" s="117"/>
      <c r="YR25" s="117"/>
      <c r="YS25" s="117"/>
      <c r="YT25" s="117"/>
      <c r="YU25" s="117"/>
      <c r="YV25" s="117"/>
      <c r="YW25" s="117"/>
      <c r="YX25" s="117"/>
      <c r="YY25" s="117"/>
      <c r="YZ25" s="117"/>
      <c r="ZA25" s="117"/>
      <c r="ZB25" s="117"/>
      <c r="ZC25" s="117"/>
      <c r="ZD25" s="117"/>
      <c r="ZE25" s="117"/>
      <c r="ZF25" s="117"/>
      <c r="ZG25" s="117"/>
      <c r="ZH25" s="117"/>
      <c r="ZI25" s="117"/>
      <c r="ZJ25" s="117"/>
      <c r="ZK25" s="117"/>
      <c r="ZL25" s="117"/>
      <c r="ZM25" s="117"/>
      <c r="ZN25" s="117"/>
      <c r="ZO25" s="117"/>
      <c r="ZP25" s="117"/>
      <c r="ZQ25" s="117"/>
      <c r="ZR25" s="117"/>
      <c r="ZS25" s="117"/>
      <c r="ZT25" s="117"/>
      <c r="ZU25" s="117"/>
      <c r="ZV25" s="117"/>
      <c r="ZW25" s="117"/>
      <c r="ZX25" s="117"/>
      <c r="ZY25" s="117"/>
      <c r="ZZ25" s="117"/>
    </row>
    <row r="26" spans="1:702" hidden="1" outlineLevel="1">
      <c r="A26" s="9">
        <v>41000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17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  <c r="HS26" s="117"/>
      <c r="HT26" s="117"/>
      <c r="HU26" s="117"/>
      <c r="HV26" s="117"/>
      <c r="HW26" s="117"/>
      <c r="HX26" s="117"/>
      <c r="HY26" s="117"/>
      <c r="HZ26" s="117"/>
      <c r="IA26" s="117"/>
      <c r="IB26" s="117"/>
      <c r="IC26" s="117"/>
      <c r="ID26" s="117"/>
      <c r="IE26" s="117"/>
      <c r="IF26" s="117"/>
      <c r="IG26" s="117"/>
      <c r="IH26" s="117"/>
      <c r="II26" s="117"/>
      <c r="IJ26" s="117"/>
      <c r="IK26" s="117"/>
      <c r="IL26" s="117"/>
      <c r="IM26" s="117"/>
      <c r="IN26" s="117"/>
      <c r="IO26" s="117"/>
      <c r="IP26" s="117"/>
      <c r="IQ26" s="117"/>
      <c r="IR26" s="117"/>
      <c r="IS26" s="117"/>
      <c r="IT26" s="117"/>
      <c r="IU26" s="117"/>
      <c r="IV26" s="117"/>
      <c r="IW26" s="117"/>
      <c r="IX26" s="117"/>
      <c r="IY26" s="117"/>
      <c r="IZ26" s="117"/>
      <c r="JA26" s="117"/>
      <c r="JB26" s="117"/>
      <c r="JC26" s="117"/>
      <c r="JD26" s="117"/>
      <c r="JE26" s="117"/>
      <c r="JF26" s="117"/>
      <c r="JG26" s="117"/>
      <c r="JH26" s="117"/>
      <c r="JI26" s="117"/>
      <c r="JJ26" s="117"/>
      <c r="JK26" s="117"/>
      <c r="JL26" s="117"/>
      <c r="JM26" s="117"/>
      <c r="JN26" s="117"/>
      <c r="JO26" s="117"/>
      <c r="JP26" s="117"/>
      <c r="JQ26" s="117"/>
      <c r="JR26" s="117"/>
      <c r="JS26" s="117"/>
      <c r="JT26" s="117"/>
      <c r="JU26" s="117"/>
      <c r="JV26" s="117"/>
      <c r="JW26" s="117"/>
      <c r="JX26" s="117"/>
      <c r="JY26" s="117"/>
      <c r="JZ26" s="117"/>
      <c r="KA26" s="117"/>
      <c r="KB26" s="117"/>
      <c r="KC26" s="117"/>
      <c r="KD26" s="117"/>
      <c r="KE26" s="117"/>
      <c r="KF26" s="117"/>
      <c r="KG26" s="117"/>
      <c r="KH26" s="117"/>
      <c r="KI26" s="117"/>
      <c r="KJ26" s="117"/>
      <c r="KK26" s="117"/>
      <c r="KL26" s="117"/>
      <c r="KM26" s="117"/>
      <c r="KN26" s="117"/>
      <c r="KO26" s="117"/>
      <c r="KP26" s="117"/>
      <c r="KQ26" s="117"/>
      <c r="KR26" s="117"/>
      <c r="KS26" s="117"/>
      <c r="KT26" s="117"/>
      <c r="KU26" s="117"/>
      <c r="KV26" s="117"/>
      <c r="KW26" s="117"/>
      <c r="KX26" s="117"/>
      <c r="KY26" s="117"/>
      <c r="KZ26" s="117"/>
      <c r="LA26" s="117"/>
      <c r="LB26" s="117"/>
      <c r="LC26" s="117"/>
      <c r="LD26" s="117"/>
      <c r="LE26" s="117"/>
      <c r="LF26" s="117"/>
      <c r="LG26" s="117"/>
      <c r="LH26" s="117"/>
      <c r="LI26" s="117"/>
      <c r="LJ26" s="117"/>
      <c r="LK26" s="117"/>
      <c r="LL26" s="117"/>
      <c r="LM26" s="117"/>
      <c r="LN26" s="117"/>
      <c r="LO26" s="117"/>
      <c r="LP26" s="117"/>
      <c r="LQ26" s="117"/>
      <c r="LR26" s="117"/>
      <c r="LS26" s="117"/>
      <c r="LT26" s="117"/>
      <c r="LU26" s="117"/>
      <c r="LV26" s="117"/>
      <c r="LW26" s="117"/>
      <c r="LX26" s="117"/>
      <c r="LY26" s="117"/>
      <c r="LZ26" s="117"/>
      <c r="MA26" s="117"/>
      <c r="MB26" s="117"/>
      <c r="MC26" s="117"/>
      <c r="MD26" s="117"/>
      <c r="ME26" s="117"/>
      <c r="MF26" s="117"/>
      <c r="MG26" s="117"/>
      <c r="MH26" s="117"/>
      <c r="MI26" s="117"/>
      <c r="MJ26" s="117"/>
      <c r="MK26" s="117"/>
      <c r="ML26" s="117"/>
      <c r="MM26" s="117"/>
      <c r="MN26" s="117"/>
      <c r="MO26" s="117"/>
      <c r="MP26" s="117"/>
      <c r="MQ26" s="117"/>
      <c r="MR26" s="117"/>
      <c r="MS26" s="117"/>
      <c r="MT26" s="117"/>
      <c r="MU26" s="117"/>
      <c r="MV26" s="117"/>
      <c r="MW26" s="117"/>
      <c r="MX26" s="117"/>
      <c r="MY26" s="117"/>
      <c r="MZ26" s="117"/>
      <c r="NA26" s="117"/>
      <c r="NB26" s="117"/>
      <c r="NC26" s="117"/>
      <c r="ND26" s="117"/>
      <c r="NE26" s="117"/>
      <c r="NF26" s="117"/>
      <c r="NG26" s="117"/>
      <c r="NH26" s="117"/>
      <c r="NI26" s="117"/>
      <c r="NJ26" s="117"/>
      <c r="NK26" s="117"/>
      <c r="NL26" s="117"/>
      <c r="NM26" s="117"/>
      <c r="NN26" s="117"/>
      <c r="NO26" s="117"/>
      <c r="NP26" s="117"/>
      <c r="NQ26" s="117"/>
      <c r="NR26" s="117"/>
      <c r="NS26" s="117"/>
      <c r="NT26" s="117"/>
      <c r="NU26" s="117"/>
      <c r="NV26" s="117"/>
      <c r="NW26" s="117"/>
      <c r="NX26" s="117"/>
      <c r="NY26" s="117"/>
      <c r="NZ26" s="117"/>
      <c r="OA26" s="117"/>
      <c r="OB26" s="117"/>
      <c r="OC26" s="117"/>
      <c r="OD26" s="117"/>
      <c r="OE26" s="117"/>
      <c r="OF26" s="117"/>
      <c r="OG26" s="117"/>
      <c r="OH26" s="117"/>
      <c r="OI26" s="117"/>
      <c r="OJ26" s="117"/>
      <c r="OK26" s="117"/>
      <c r="OL26" s="117"/>
      <c r="OM26" s="117"/>
      <c r="ON26" s="117"/>
      <c r="OO26" s="117"/>
      <c r="OP26" s="117"/>
      <c r="OQ26" s="117"/>
      <c r="OR26" s="117"/>
      <c r="OS26" s="117"/>
      <c r="OT26" s="117"/>
      <c r="OU26" s="117"/>
      <c r="OV26" s="117"/>
      <c r="OW26" s="117"/>
      <c r="OX26" s="117"/>
      <c r="OY26" s="117"/>
      <c r="OZ26" s="117"/>
      <c r="PA26" s="117"/>
      <c r="PB26" s="117"/>
      <c r="PC26" s="117"/>
      <c r="PD26" s="117"/>
      <c r="PE26" s="117"/>
      <c r="PF26" s="117"/>
      <c r="PG26" s="117"/>
      <c r="PH26" s="117"/>
      <c r="PI26" s="117"/>
      <c r="PJ26" s="117"/>
      <c r="PK26" s="117"/>
      <c r="PL26" s="117"/>
      <c r="PM26" s="117"/>
      <c r="PN26" s="117"/>
      <c r="PO26" s="117"/>
      <c r="PP26" s="117"/>
      <c r="PQ26" s="117"/>
      <c r="PR26" s="117"/>
      <c r="PS26" s="117"/>
      <c r="PT26" s="117"/>
      <c r="PU26" s="117"/>
      <c r="PV26" s="117"/>
      <c r="PW26" s="117"/>
      <c r="PX26" s="117"/>
      <c r="PY26" s="117"/>
      <c r="PZ26" s="117"/>
      <c r="QA26" s="117"/>
      <c r="QB26" s="117"/>
      <c r="QC26" s="117"/>
      <c r="QD26" s="117"/>
      <c r="QE26" s="117"/>
      <c r="QF26" s="117"/>
      <c r="QG26" s="117"/>
      <c r="QH26" s="117"/>
      <c r="QI26" s="117"/>
      <c r="QJ26" s="117"/>
      <c r="QK26" s="117"/>
      <c r="QL26" s="117"/>
      <c r="QM26" s="117"/>
      <c r="QN26" s="117"/>
      <c r="QO26" s="117"/>
      <c r="QP26" s="117"/>
      <c r="QQ26" s="117"/>
      <c r="QR26" s="117"/>
      <c r="QS26" s="117"/>
      <c r="QT26" s="117"/>
      <c r="QU26" s="117"/>
      <c r="QV26" s="117"/>
      <c r="QW26" s="117"/>
      <c r="QX26" s="117"/>
      <c r="QY26" s="117"/>
      <c r="QZ26" s="117"/>
      <c r="RA26" s="117"/>
      <c r="RB26" s="117"/>
      <c r="RC26" s="117"/>
      <c r="RD26" s="117"/>
      <c r="RE26" s="117"/>
      <c r="RF26" s="117"/>
      <c r="RG26" s="117"/>
      <c r="RH26" s="117"/>
      <c r="RI26" s="117"/>
      <c r="RJ26" s="117"/>
      <c r="RK26" s="117"/>
      <c r="RL26" s="117"/>
      <c r="RM26" s="117"/>
      <c r="RN26" s="117"/>
      <c r="RO26" s="117"/>
      <c r="RP26" s="117"/>
      <c r="RQ26" s="117"/>
      <c r="RR26" s="117"/>
      <c r="RS26" s="117"/>
      <c r="RT26" s="117"/>
      <c r="RU26" s="117"/>
      <c r="RV26" s="117"/>
      <c r="RW26" s="117"/>
      <c r="RX26" s="117"/>
      <c r="RY26" s="117"/>
      <c r="RZ26" s="117"/>
      <c r="SA26" s="117"/>
      <c r="SB26" s="117"/>
      <c r="SC26" s="117"/>
      <c r="SD26" s="117"/>
      <c r="SE26" s="117"/>
      <c r="SF26" s="117"/>
      <c r="SG26" s="117"/>
      <c r="SH26" s="117"/>
      <c r="SI26" s="117"/>
      <c r="SJ26" s="117"/>
      <c r="SK26" s="117"/>
      <c r="SL26" s="117"/>
      <c r="SM26" s="117"/>
      <c r="SN26" s="117"/>
      <c r="SO26" s="117"/>
      <c r="SP26" s="117"/>
      <c r="SQ26" s="117"/>
      <c r="SR26" s="117"/>
      <c r="SS26" s="117"/>
      <c r="ST26" s="117"/>
      <c r="SU26" s="117"/>
      <c r="SV26" s="117"/>
      <c r="SW26" s="117"/>
      <c r="SX26" s="117"/>
      <c r="SY26" s="117"/>
      <c r="SZ26" s="117"/>
      <c r="TA26" s="117"/>
      <c r="TB26" s="117"/>
      <c r="TC26" s="117"/>
      <c r="TD26" s="117"/>
      <c r="TE26" s="117"/>
      <c r="TF26" s="117"/>
      <c r="TG26" s="117"/>
      <c r="TH26" s="117"/>
      <c r="TI26" s="117"/>
      <c r="TJ26" s="117"/>
      <c r="TK26" s="117"/>
      <c r="TL26" s="117"/>
      <c r="TM26" s="117"/>
      <c r="TN26" s="117"/>
      <c r="TO26" s="117"/>
      <c r="TP26" s="117"/>
      <c r="TQ26" s="117"/>
      <c r="TR26" s="117"/>
      <c r="TS26" s="117"/>
      <c r="TT26" s="117"/>
      <c r="TU26" s="117"/>
      <c r="TV26" s="117"/>
      <c r="TW26" s="117"/>
      <c r="TX26" s="117"/>
      <c r="TY26" s="117"/>
      <c r="TZ26" s="117"/>
      <c r="UA26" s="117"/>
      <c r="UB26" s="117"/>
      <c r="UC26" s="117"/>
      <c r="UD26" s="117"/>
      <c r="UE26" s="117"/>
      <c r="UF26" s="117"/>
      <c r="UG26" s="117"/>
      <c r="UH26" s="117"/>
      <c r="UI26" s="117"/>
      <c r="UJ26" s="117"/>
      <c r="UK26" s="117"/>
      <c r="UL26" s="117"/>
      <c r="UM26" s="117"/>
      <c r="UN26" s="117"/>
      <c r="UO26" s="117"/>
      <c r="UP26" s="117"/>
      <c r="UQ26" s="117"/>
      <c r="UR26" s="117"/>
      <c r="US26" s="117"/>
      <c r="UT26" s="117"/>
      <c r="UU26" s="117"/>
      <c r="UV26" s="117"/>
      <c r="UW26" s="117"/>
      <c r="UX26" s="117"/>
      <c r="UY26" s="117"/>
      <c r="UZ26" s="117"/>
      <c r="VA26" s="117"/>
      <c r="VB26" s="117"/>
      <c r="VC26" s="117"/>
      <c r="VD26" s="117"/>
      <c r="VE26" s="117"/>
      <c r="VF26" s="117"/>
      <c r="VG26" s="117"/>
      <c r="VH26" s="117"/>
      <c r="VI26" s="117"/>
      <c r="VJ26" s="117"/>
      <c r="VK26" s="117"/>
      <c r="VL26" s="117"/>
      <c r="VM26" s="117"/>
      <c r="VN26" s="117"/>
      <c r="VO26" s="117"/>
      <c r="VP26" s="117"/>
      <c r="VQ26" s="117"/>
      <c r="VR26" s="117"/>
      <c r="VS26" s="117"/>
      <c r="VT26" s="117"/>
      <c r="VU26" s="117"/>
      <c r="VV26" s="117"/>
      <c r="VW26" s="117"/>
      <c r="VX26" s="117"/>
      <c r="VY26" s="117"/>
      <c r="VZ26" s="117"/>
      <c r="WA26" s="117"/>
      <c r="WB26" s="117"/>
      <c r="WC26" s="117"/>
      <c r="WD26" s="117"/>
      <c r="WE26" s="117"/>
      <c r="WF26" s="117"/>
      <c r="WG26" s="117"/>
      <c r="WH26" s="117"/>
      <c r="WI26" s="117"/>
      <c r="WJ26" s="117"/>
      <c r="WK26" s="117"/>
      <c r="WL26" s="117"/>
      <c r="WM26" s="117"/>
      <c r="WN26" s="117"/>
      <c r="WO26" s="117"/>
      <c r="WP26" s="117"/>
      <c r="WQ26" s="117"/>
      <c r="WR26" s="117"/>
      <c r="WS26" s="117"/>
      <c r="WT26" s="117"/>
      <c r="WU26" s="117"/>
      <c r="WV26" s="117"/>
      <c r="WW26" s="117"/>
      <c r="WX26" s="117"/>
      <c r="WY26" s="117"/>
      <c r="WZ26" s="117"/>
      <c r="XA26" s="117"/>
      <c r="XB26" s="117"/>
      <c r="XC26" s="117"/>
      <c r="XD26" s="117"/>
      <c r="XE26" s="117"/>
      <c r="XF26" s="117"/>
      <c r="XG26" s="117"/>
      <c r="XH26" s="117"/>
      <c r="XI26" s="117"/>
      <c r="XJ26" s="117"/>
      <c r="XK26" s="117"/>
      <c r="XL26" s="117"/>
      <c r="XM26" s="117"/>
      <c r="XN26" s="117"/>
      <c r="XO26" s="117"/>
      <c r="XP26" s="117"/>
      <c r="XQ26" s="117"/>
      <c r="XR26" s="117"/>
      <c r="XS26" s="117"/>
      <c r="XT26" s="117"/>
      <c r="XU26" s="117"/>
      <c r="XV26" s="117"/>
      <c r="XW26" s="117"/>
      <c r="XX26" s="117"/>
      <c r="XY26" s="117"/>
      <c r="XZ26" s="117"/>
      <c r="YA26" s="117"/>
      <c r="YB26" s="117"/>
      <c r="YC26" s="117"/>
      <c r="YD26" s="117"/>
      <c r="YE26" s="117"/>
      <c r="YF26" s="117"/>
      <c r="YG26" s="117"/>
      <c r="YH26" s="117"/>
      <c r="YI26" s="117"/>
      <c r="YJ26" s="117"/>
      <c r="YK26" s="117"/>
      <c r="YL26" s="117"/>
      <c r="YM26" s="117"/>
      <c r="YN26" s="117"/>
      <c r="YO26" s="117"/>
      <c r="YP26" s="117"/>
      <c r="YQ26" s="117"/>
      <c r="YR26" s="117"/>
      <c r="YS26" s="117"/>
      <c r="YT26" s="117"/>
      <c r="YU26" s="117"/>
      <c r="YV26" s="117"/>
      <c r="YW26" s="117"/>
      <c r="YX26" s="117"/>
      <c r="YY26" s="117"/>
      <c r="YZ26" s="117"/>
      <c r="ZA26" s="117"/>
      <c r="ZB26" s="117"/>
      <c r="ZC26" s="117"/>
      <c r="ZD26" s="117"/>
      <c r="ZE26" s="117"/>
      <c r="ZF26" s="117"/>
      <c r="ZG26" s="117"/>
      <c r="ZH26" s="117"/>
      <c r="ZI26" s="117"/>
      <c r="ZJ26" s="117"/>
      <c r="ZK26" s="117"/>
      <c r="ZL26" s="117"/>
      <c r="ZM26" s="117"/>
      <c r="ZN26" s="117"/>
      <c r="ZO26" s="117"/>
      <c r="ZP26" s="117"/>
      <c r="ZQ26" s="117"/>
      <c r="ZR26" s="117"/>
      <c r="ZS26" s="117"/>
      <c r="ZT26" s="117"/>
      <c r="ZU26" s="117"/>
      <c r="ZV26" s="117"/>
      <c r="ZW26" s="117"/>
      <c r="ZX26" s="117"/>
      <c r="ZY26" s="117"/>
      <c r="ZZ26" s="117"/>
    </row>
    <row r="27" spans="1:702" hidden="1" outlineLevel="1">
      <c r="A27" s="9">
        <v>41030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7"/>
      <c r="GM27" s="117"/>
      <c r="GN27" s="117"/>
      <c r="GO27" s="117"/>
      <c r="GP27" s="117"/>
      <c r="GQ27" s="117"/>
      <c r="GR27" s="117"/>
      <c r="GS27" s="117"/>
      <c r="GT27" s="117"/>
      <c r="GU27" s="117"/>
      <c r="GV27" s="117"/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17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  <c r="HS27" s="117"/>
      <c r="HT27" s="117"/>
      <c r="HU27" s="117"/>
      <c r="HV27" s="117"/>
      <c r="HW27" s="117"/>
      <c r="HX27" s="117"/>
      <c r="HY27" s="117"/>
      <c r="HZ27" s="117"/>
      <c r="IA27" s="117"/>
      <c r="IB27" s="117"/>
      <c r="IC27" s="117"/>
      <c r="ID27" s="117"/>
      <c r="IE27" s="117"/>
      <c r="IF27" s="117"/>
      <c r="IG27" s="117"/>
      <c r="IH27" s="117"/>
      <c r="II27" s="117"/>
      <c r="IJ27" s="117"/>
      <c r="IK27" s="117"/>
      <c r="IL27" s="117"/>
      <c r="IM27" s="117"/>
      <c r="IN27" s="117"/>
      <c r="IO27" s="117"/>
      <c r="IP27" s="117"/>
      <c r="IQ27" s="117"/>
      <c r="IR27" s="117"/>
      <c r="IS27" s="117"/>
      <c r="IT27" s="117"/>
      <c r="IU27" s="117"/>
      <c r="IV27" s="117"/>
      <c r="IW27" s="117"/>
      <c r="IX27" s="117"/>
      <c r="IY27" s="117"/>
      <c r="IZ27" s="117"/>
      <c r="JA27" s="117"/>
      <c r="JB27" s="117"/>
      <c r="JC27" s="117"/>
      <c r="JD27" s="117"/>
      <c r="JE27" s="117"/>
      <c r="JF27" s="117"/>
      <c r="JG27" s="117"/>
      <c r="JH27" s="117"/>
      <c r="JI27" s="117"/>
      <c r="JJ27" s="117"/>
      <c r="JK27" s="117"/>
      <c r="JL27" s="117"/>
      <c r="JM27" s="117"/>
      <c r="JN27" s="117"/>
      <c r="JO27" s="117"/>
      <c r="JP27" s="117"/>
      <c r="JQ27" s="117"/>
      <c r="JR27" s="117"/>
      <c r="JS27" s="117"/>
      <c r="JT27" s="117"/>
      <c r="JU27" s="117"/>
      <c r="JV27" s="117"/>
      <c r="JW27" s="117"/>
      <c r="JX27" s="117"/>
      <c r="JY27" s="117"/>
      <c r="JZ27" s="117"/>
      <c r="KA27" s="117"/>
      <c r="KB27" s="117"/>
      <c r="KC27" s="117"/>
      <c r="KD27" s="117"/>
      <c r="KE27" s="117"/>
      <c r="KF27" s="117"/>
      <c r="KG27" s="117"/>
      <c r="KH27" s="117"/>
      <c r="KI27" s="117"/>
      <c r="KJ27" s="117"/>
      <c r="KK27" s="117"/>
      <c r="KL27" s="117"/>
      <c r="KM27" s="117"/>
      <c r="KN27" s="117"/>
      <c r="KO27" s="117"/>
      <c r="KP27" s="117"/>
      <c r="KQ27" s="117"/>
      <c r="KR27" s="117"/>
      <c r="KS27" s="117"/>
      <c r="KT27" s="117"/>
      <c r="KU27" s="117"/>
      <c r="KV27" s="117"/>
      <c r="KW27" s="117"/>
      <c r="KX27" s="117"/>
      <c r="KY27" s="117"/>
      <c r="KZ27" s="117"/>
      <c r="LA27" s="117"/>
      <c r="LB27" s="117"/>
      <c r="LC27" s="117"/>
      <c r="LD27" s="117"/>
      <c r="LE27" s="117"/>
      <c r="LF27" s="117"/>
      <c r="LG27" s="117"/>
      <c r="LH27" s="117"/>
      <c r="LI27" s="117"/>
      <c r="LJ27" s="117"/>
      <c r="LK27" s="117"/>
      <c r="LL27" s="117"/>
      <c r="LM27" s="117"/>
      <c r="LN27" s="117"/>
      <c r="LO27" s="117"/>
      <c r="LP27" s="117"/>
      <c r="LQ27" s="117"/>
      <c r="LR27" s="117"/>
      <c r="LS27" s="117"/>
      <c r="LT27" s="117"/>
      <c r="LU27" s="117"/>
      <c r="LV27" s="117"/>
      <c r="LW27" s="117"/>
      <c r="LX27" s="117"/>
      <c r="LY27" s="117"/>
      <c r="LZ27" s="117"/>
      <c r="MA27" s="117"/>
      <c r="MB27" s="117"/>
      <c r="MC27" s="117"/>
      <c r="MD27" s="117"/>
      <c r="ME27" s="117"/>
      <c r="MF27" s="117"/>
      <c r="MG27" s="117"/>
      <c r="MH27" s="117"/>
      <c r="MI27" s="117"/>
      <c r="MJ27" s="117"/>
      <c r="MK27" s="117"/>
      <c r="ML27" s="117"/>
      <c r="MM27" s="117"/>
      <c r="MN27" s="117"/>
      <c r="MO27" s="117"/>
      <c r="MP27" s="117"/>
      <c r="MQ27" s="117"/>
      <c r="MR27" s="117"/>
      <c r="MS27" s="117"/>
      <c r="MT27" s="117"/>
      <c r="MU27" s="117"/>
      <c r="MV27" s="117"/>
      <c r="MW27" s="117"/>
      <c r="MX27" s="117"/>
      <c r="MY27" s="117"/>
      <c r="MZ27" s="117"/>
      <c r="NA27" s="117"/>
      <c r="NB27" s="117"/>
      <c r="NC27" s="117"/>
      <c r="ND27" s="117"/>
      <c r="NE27" s="117"/>
      <c r="NF27" s="117"/>
      <c r="NG27" s="117"/>
      <c r="NH27" s="117"/>
      <c r="NI27" s="117"/>
      <c r="NJ27" s="117"/>
      <c r="NK27" s="117"/>
      <c r="NL27" s="117"/>
      <c r="NM27" s="117"/>
      <c r="NN27" s="117"/>
      <c r="NO27" s="117"/>
      <c r="NP27" s="117"/>
      <c r="NQ27" s="117"/>
      <c r="NR27" s="117"/>
      <c r="NS27" s="117"/>
      <c r="NT27" s="117"/>
      <c r="NU27" s="117"/>
      <c r="NV27" s="117"/>
      <c r="NW27" s="117"/>
      <c r="NX27" s="117"/>
      <c r="NY27" s="117"/>
      <c r="NZ27" s="117"/>
      <c r="OA27" s="117"/>
      <c r="OB27" s="117"/>
      <c r="OC27" s="117"/>
      <c r="OD27" s="117"/>
      <c r="OE27" s="117"/>
      <c r="OF27" s="117"/>
      <c r="OG27" s="117"/>
      <c r="OH27" s="117"/>
      <c r="OI27" s="117"/>
      <c r="OJ27" s="117"/>
      <c r="OK27" s="117"/>
      <c r="OL27" s="117"/>
      <c r="OM27" s="117"/>
      <c r="ON27" s="117"/>
      <c r="OO27" s="117"/>
      <c r="OP27" s="117"/>
      <c r="OQ27" s="117"/>
      <c r="OR27" s="117"/>
      <c r="OS27" s="117"/>
      <c r="OT27" s="117"/>
      <c r="OU27" s="117"/>
      <c r="OV27" s="117"/>
      <c r="OW27" s="117"/>
      <c r="OX27" s="117"/>
      <c r="OY27" s="117"/>
      <c r="OZ27" s="117"/>
      <c r="PA27" s="117"/>
      <c r="PB27" s="117"/>
      <c r="PC27" s="117"/>
      <c r="PD27" s="117"/>
      <c r="PE27" s="117"/>
      <c r="PF27" s="117"/>
      <c r="PG27" s="117"/>
      <c r="PH27" s="117"/>
      <c r="PI27" s="117"/>
      <c r="PJ27" s="117"/>
      <c r="PK27" s="117"/>
      <c r="PL27" s="117"/>
      <c r="PM27" s="117"/>
      <c r="PN27" s="117"/>
      <c r="PO27" s="117"/>
      <c r="PP27" s="117"/>
      <c r="PQ27" s="117"/>
      <c r="PR27" s="117"/>
      <c r="PS27" s="117"/>
      <c r="PT27" s="117"/>
      <c r="PU27" s="117"/>
      <c r="PV27" s="117"/>
      <c r="PW27" s="117"/>
      <c r="PX27" s="117"/>
      <c r="PY27" s="117"/>
      <c r="PZ27" s="117"/>
      <c r="QA27" s="117"/>
      <c r="QB27" s="117"/>
      <c r="QC27" s="117"/>
      <c r="QD27" s="117"/>
      <c r="QE27" s="117"/>
      <c r="QF27" s="117"/>
      <c r="QG27" s="117"/>
      <c r="QH27" s="117"/>
      <c r="QI27" s="117"/>
      <c r="QJ27" s="117"/>
      <c r="QK27" s="117"/>
      <c r="QL27" s="117"/>
      <c r="QM27" s="117"/>
      <c r="QN27" s="117"/>
      <c r="QO27" s="117"/>
      <c r="QP27" s="117"/>
      <c r="QQ27" s="117"/>
      <c r="QR27" s="117"/>
      <c r="QS27" s="117"/>
      <c r="QT27" s="117"/>
      <c r="QU27" s="117"/>
      <c r="QV27" s="117"/>
      <c r="QW27" s="117"/>
      <c r="QX27" s="117"/>
      <c r="QY27" s="117"/>
      <c r="QZ27" s="117"/>
      <c r="RA27" s="117"/>
      <c r="RB27" s="117"/>
      <c r="RC27" s="117"/>
      <c r="RD27" s="117"/>
      <c r="RE27" s="117"/>
      <c r="RF27" s="117"/>
      <c r="RG27" s="117"/>
      <c r="RH27" s="117"/>
      <c r="RI27" s="117"/>
      <c r="RJ27" s="117"/>
      <c r="RK27" s="117"/>
      <c r="RL27" s="117"/>
      <c r="RM27" s="117"/>
      <c r="RN27" s="117"/>
      <c r="RO27" s="117"/>
      <c r="RP27" s="117"/>
      <c r="RQ27" s="117"/>
      <c r="RR27" s="117"/>
      <c r="RS27" s="117"/>
      <c r="RT27" s="117"/>
      <c r="RU27" s="117"/>
      <c r="RV27" s="117"/>
      <c r="RW27" s="117"/>
      <c r="RX27" s="117"/>
      <c r="RY27" s="117"/>
      <c r="RZ27" s="117"/>
      <c r="SA27" s="117"/>
      <c r="SB27" s="117"/>
      <c r="SC27" s="117"/>
      <c r="SD27" s="117"/>
      <c r="SE27" s="117"/>
      <c r="SF27" s="117"/>
      <c r="SG27" s="117"/>
      <c r="SH27" s="117"/>
      <c r="SI27" s="117"/>
      <c r="SJ27" s="117"/>
      <c r="SK27" s="117"/>
      <c r="SL27" s="117"/>
      <c r="SM27" s="117"/>
      <c r="SN27" s="117"/>
      <c r="SO27" s="117"/>
      <c r="SP27" s="117"/>
      <c r="SQ27" s="117"/>
      <c r="SR27" s="117"/>
      <c r="SS27" s="117"/>
      <c r="ST27" s="117"/>
      <c r="SU27" s="117"/>
      <c r="SV27" s="117"/>
      <c r="SW27" s="117"/>
      <c r="SX27" s="117"/>
      <c r="SY27" s="117"/>
      <c r="SZ27" s="117"/>
      <c r="TA27" s="117"/>
      <c r="TB27" s="117"/>
      <c r="TC27" s="117"/>
      <c r="TD27" s="117"/>
      <c r="TE27" s="117"/>
      <c r="TF27" s="117"/>
      <c r="TG27" s="117"/>
      <c r="TH27" s="117"/>
      <c r="TI27" s="117"/>
      <c r="TJ27" s="117"/>
      <c r="TK27" s="117"/>
      <c r="TL27" s="117"/>
      <c r="TM27" s="117"/>
      <c r="TN27" s="117"/>
      <c r="TO27" s="117"/>
      <c r="TP27" s="117"/>
      <c r="TQ27" s="117"/>
      <c r="TR27" s="117"/>
      <c r="TS27" s="117"/>
      <c r="TT27" s="117"/>
      <c r="TU27" s="117"/>
      <c r="TV27" s="117"/>
      <c r="TW27" s="117"/>
      <c r="TX27" s="117"/>
      <c r="TY27" s="117"/>
      <c r="TZ27" s="117"/>
      <c r="UA27" s="117"/>
      <c r="UB27" s="117"/>
      <c r="UC27" s="117"/>
      <c r="UD27" s="117"/>
      <c r="UE27" s="117"/>
      <c r="UF27" s="117"/>
      <c r="UG27" s="117"/>
      <c r="UH27" s="117"/>
      <c r="UI27" s="117"/>
      <c r="UJ27" s="117"/>
      <c r="UK27" s="117"/>
      <c r="UL27" s="117"/>
      <c r="UM27" s="117"/>
      <c r="UN27" s="117"/>
      <c r="UO27" s="117"/>
      <c r="UP27" s="117"/>
      <c r="UQ27" s="117"/>
      <c r="UR27" s="117"/>
      <c r="US27" s="117"/>
      <c r="UT27" s="117"/>
      <c r="UU27" s="117"/>
      <c r="UV27" s="117"/>
      <c r="UW27" s="117"/>
      <c r="UX27" s="117"/>
      <c r="UY27" s="117"/>
      <c r="UZ27" s="117"/>
      <c r="VA27" s="117"/>
      <c r="VB27" s="117"/>
      <c r="VC27" s="117"/>
      <c r="VD27" s="117"/>
      <c r="VE27" s="117"/>
      <c r="VF27" s="117"/>
      <c r="VG27" s="117"/>
      <c r="VH27" s="117"/>
      <c r="VI27" s="117"/>
      <c r="VJ27" s="117"/>
      <c r="VK27" s="117"/>
      <c r="VL27" s="117"/>
      <c r="VM27" s="117"/>
      <c r="VN27" s="117"/>
      <c r="VO27" s="117"/>
      <c r="VP27" s="117"/>
      <c r="VQ27" s="117"/>
      <c r="VR27" s="117"/>
      <c r="VS27" s="117"/>
      <c r="VT27" s="117"/>
      <c r="VU27" s="117"/>
      <c r="VV27" s="117"/>
      <c r="VW27" s="117"/>
      <c r="VX27" s="117"/>
      <c r="VY27" s="117"/>
      <c r="VZ27" s="117"/>
      <c r="WA27" s="117"/>
      <c r="WB27" s="117"/>
      <c r="WC27" s="117"/>
      <c r="WD27" s="117"/>
      <c r="WE27" s="117"/>
      <c r="WF27" s="117"/>
      <c r="WG27" s="117"/>
      <c r="WH27" s="117"/>
      <c r="WI27" s="117"/>
      <c r="WJ27" s="117"/>
      <c r="WK27" s="117"/>
      <c r="WL27" s="117"/>
      <c r="WM27" s="117"/>
      <c r="WN27" s="117"/>
      <c r="WO27" s="117"/>
      <c r="WP27" s="117"/>
      <c r="WQ27" s="117"/>
      <c r="WR27" s="117"/>
      <c r="WS27" s="117"/>
      <c r="WT27" s="117"/>
      <c r="WU27" s="117"/>
      <c r="WV27" s="117"/>
      <c r="WW27" s="117"/>
      <c r="WX27" s="117"/>
      <c r="WY27" s="117"/>
      <c r="WZ27" s="117"/>
      <c r="XA27" s="117"/>
      <c r="XB27" s="117"/>
      <c r="XC27" s="117"/>
      <c r="XD27" s="117"/>
      <c r="XE27" s="117"/>
      <c r="XF27" s="117"/>
      <c r="XG27" s="117"/>
      <c r="XH27" s="117"/>
      <c r="XI27" s="117"/>
      <c r="XJ27" s="117"/>
      <c r="XK27" s="117"/>
      <c r="XL27" s="117"/>
      <c r="XM27" s="117"/>
      <c r="XN27" s="117"/>
      <c r="XO27" s="117"/>
      <c r="XP27" s="117"/>
      <c r="XQ27" s="117"/>
      <c r="XR27" s="117"/>
      <c r="XS27" s="117"/>
      <c r="XT27" s="117"/>
      <c r="XU27" s="117"/>
      <c r="XV27" s="117"/>
      <c r="XW27" s="117"/>
      <c r="XX27" s="117"/>
      <c r="XY27" s="117"/>
      <c r="XZ27" s="117"/>
      <c r="YA27" s="117"/>
      <c r="YB27" s="117"/>
      <c r="YC27" s="117"/>
      <c r="YD27" s="117"/>
      <c r="YE27" s="117"/>
      <c r="YF27" s="117"/>
      <c r="YG27" s="117"/>
      <c r="YH27" s="117"/>
      <c r="YI27" s="117"/>
      <c r="YJ27" s="117"/>
      <c r="YK27" s="117"/>
      <c r="YL27" s="117"/>
      <c r="YM27" s="117"/>
      <c r="YN27" s="117"/>
      <c r="YO27" s="117"/>
      <c r="YP27" s="117"/>
      <c r="YQ27" s="117"/>
      <c r="YR27" s="117"/>
      <c r="YS27" s="117"/>
      <c r="YT27" s="117"/>
      <c r="YU27" s="117"/>
      <c r="YV27" s="117"/>
      <c r="YW27" s="117"/>
      <c r="YX27" s="117"/>
      <c r="YY27" s="117"/>
      <c r="YZ27" s="117"/>
      <c r="ZA27" s="117"/>
      <c r="ZB27" s="117"/>
      <c r="ZC27" s="117"/>
      <c r="ZD27" s="117"/>
      <c r="ZE27" s="117"/>
      <c r="ZF27" s="117"/>
      <c r="ZG27" s="117"/>
      <c r="ZH27" s="117"/>
      <c r="ZI27" s="117"/>
      <c r="ZJ27" s="117"/>
      <c r="ZK27" s="117"/>
      <c r="ZL27" s="117"/>
      <c r="ZM27" s="117"/>
      <c r="ZN27" s="117"/>
      <c r="ZO27" s="117"/>
      <c r="ZP27" s="117"/>
      <c r="ZQ27" s="117"/>
      <c r="ZR27" s="117"/>
      <c r="ZS27" s="117"/>
      <c r="ZT27" s="117"/>
      <c r="ZU27" s="117"/>
      <c r="ZV27" s="117"/>
      <c r="ZW27" s="117"/>
      <c r="ZX27" s="117"/>
      <c r="ZY27" s="117"/>
      <c r="ZZ27" s="117"/>
    </row>
    <row r="28" spans="1:702" hidden="1" outlineLevel="1">
      <c r="A28" s="9">
        <v>41061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7"/>
      <c r="GM28" s="117"/>
      <c r="GN28" s="117"/>
      <c r="GO28" s="117"/>
      <c r="GP28" s="117"/>
      <c r="GQ28" s="117"/>
      <c r="GR28" s="117"/>
      <c r="GS28" s="117"/>
      <c r="GT28" s="117"/>
      <c r="GU28" s="117"/>
      <c r="GV28" s="117"/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17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  <c r="HS28" s="117"/>
      <c r="HT28" s="117"/>
      <c r="HU28" s="117"/>
      <c r="HV28" s="117"/>
      <c r="HW28" s="117"/>
      <c r="HX28" s="117"/>
      <c r="HY28" s="117"/>
      <c r="HZ28" s="117"/>
      <c r="IA28" s="117"/>
      <c r="IB28" s="117"/>
      <c r="IC28" s="117"/>
      <c r="ID28" s="117"/>
      <c r="IE28" s="117"/>
      <c r="IF28" s="117"/>
      <c r="IG28" s="117"/>
      <c r="IH28" s="117"/>
      <c r="II28" s="117"/>
      <c r="IJ28" s="117"/>
      <c r="IK28" s="117"/>
      <c r="IL28" s="117"/>
      <c r="IM28" s="117"/>
      <c r="IN28" s="117"/>
      <c r="IO28" s="117"/>
      <c r="IP28" s="117"/>
      <c r="IQ28" s="117"/>
      <c r="IR28" s="117"/>
      <c r="IS28" s="117"/>
      <c r="IT28" s="117"/>
      <c r="IU28" s="117"/>
      <c r="IV28" s="117"/>
      <c r="IW28" s="117"/>
      <c r="IX28" s="117"/>
      <c r="IY28" s="117"/>
      <c r="IZ28" s="117"/>
      <c r="JA28" s="117"/>
      <c r="JB28" s="117"/>
      <c r="JC28" s="117"/>
      <c r="JD28" s="117"/>
      <c r="JE28" s="117"/>
      <c r="JF28" s="117"/>
      <c r="JG28" s="117"/>
      <c r="JH28" s="117"/>
      <c r="JI28" s="117"/>
      <c r="JJ28" s="117"/>
      <c r="JK28" s="117"/>
      <c r="JL28" s="117"/>
      <c r="JM28" s="117"/>
      <c r="JN28" s="117"/>
      <c r="JO28" s="117"/>
      <c r="JP28" s="117"/>
      <c r="JQ28" s="117"/>
      <c r="JR28" s="117"/>
      <c r="JS28" s="117"/>
      <c r="JT28" s="117"/>
      <c r="JU28" s="117"/>
      <c r="JV28" s="117"/>
      <c r="JW28" s="117"/>
      <c r="JX28" s="117"/>
      <c r="JY28" s="117"/>
      <c r="JZ28" s="117"/>
      <c r="KA28" s="117"/>
      <c r="KB28" s="117"/>
      <c r="KC28" s="117"/>
      <c r="KD28" s="117"/>
      <c r="KE28" s="117"/>
      <c r="KF28" s="117"/>
      <c r="KG28" s="117"/>
      <c r="KH28" s="117"/>
      <c r="KI28" s="117"/>
      <c r="KJ28" s="117"/>
      <c r="KK28" s="117"/>
      <c r="KL28" s="117"/>
      <c r="KM28" s="117"/>
      <c r="KN28" s="117"/>
      <c r="KO28" s="117"/>
      <c r="KP28" s="117"/>
      <c r="KQ28" s="117"/>
      <c r="KR28" s="117"/>
      <c r="KS28" s="117"/>
      <c r="KT28" s="117"/>
      <c r="KU28" s="117"/>
      <c r="KV28" s="117"/>
      <c r="KW28" s="117"/>
      <c r="KX28" s="117"/>
      <c r="KY28" s="117"/>
      <c r="KZ28" s="117"/>
      <c r="LA28" s="117"/>
      <c r="LB28" s="117"/>
      <c r="LC28" s="117"/>
      <c r="LD28" s="117"/>
      <c r="LE28" s="117"/>
      <c r="LF28" s="117"/>
      <c r="LG28" s="117"/>
      <c r="LH28" s="117"/>
      <c r="LI28" s="117"/>
      <c r="LJ28" s="117"/>
      <c r="LK28" s="117"/>
      <c r="LL28" s="117"/>
      <c r="LM28" s="117"/>
      <c r="LN28" s="117"/>
      <c r="LO28" s="117"/>
      <c r="LP28" s="117"/>
      <c r="LQ28" s="117"/>
      <c r="LR28" s="117"/>
      <c r="LS28" s="117"/>
      <c r="LT28" s="117"/>
      <c r="LU28" s="117"/>
      <c r="LV28" s="117"/>
      <c r="LW28" s="117"/>
      <c r="LX28" s="117"/>
      <c r="LY28" s="117"/>
      <c r="LZ28" s="117"/>
      <c r="MA28" s="117"/>
      <c r="MB28" s="117"/>
      <c r="MC28" s="117"/>
      <c r="MD28" s="117"/>
      <c r="ME28" s="117"/>
      <c r="MF28" s="117"/>
      <c r="MG28" s="117"/>
      <c r="MH28" s="117"/>
      <c r="MI28" s="117"/>
      <c r="MJ28" s="117"/>
      <c r="MK28" s="117"/>
      <c r="ML28" s="117"/>
      <c r="MM28" s="117"/>
      <c r="MN28" s="117"/>
      <c r="MO28" s="117"/>
      <c r="MP28" s="117"/>
      <c r="MQ28" s="117"/>
      <c r="MR28" s="117"/>
      <c r="MS28" s="117"/>
      <c r="MT28" s="117"/>
      <c r="MU28" s="117"/>
      <c r="MV28" s="117"/>
      <c r="MW28" s="117"/>
      <c r="MX28" s="117"/>
      <c r="MY28" s="117"/>
      <c r="MZ28" s="117"/>
      <c r="NA28" s="117"/>
      <c r="NB28" s="117"/>
      <c r="NC28" s="117"/>
      <c r="ND28" s="117"/>
      <c r="NE28" s="117"/>
      <c r="NF28" s="117"/>
      <c r="NG28" s="117"/>
      <c r="NH28" s="117"/>
      <c r="NI28" s="117"/>
      <c r="NJ28" s="117"/>
      <c r="NK28" s="117"/>
      <c r="NL28" s="117"/>
      <c r="NM28" s="117"/>
      <c r="NN28" s="117"/>
      <c r="NO28" s="117"/>
      <c r="NP28" s="117"/>
      <c r="NQ28" s="117"/>
      <c r="NR28" s="117"/>
      <c r="NS28" s="117"/>
      <c r="NT28" s="117"/>
      <c r="NU28" s="117"/>
      <c r="NV28" s="117"/>
      <c r="NW28" s="117"/>
      <c r="NX28" s="117"/>
      <c r="NY28" s="117"/>
      <c r="NZ28" s="117"/>
      <c r="OA28" s="117"/>
      <c r="OB28" s="117"/>
      <c r="OC28" s="117"/>
      <c r="OD28" s="117"/>
      <c r="OE28" s="117"/>
      <c r="OF28" s="117"/>
      <c r="OG28" s="117"/>
      <c r="OH28" s="117"/>
      <c r="OI28" s="117"/>
      <c r="OJ28" s="117"/>
      <c r="OK28" s="117"/>
      <c r="OL28" s="117"/>
      <c r="OM28" s="117"/>
      <c r="ON28" s="117"/>
      <c r="OO28" s="117"/>
      <c r="OP28" s="117"/>
      <c r="OQ28" s="117"/>
      <c r="OR28" s="117"/>
      <c r="OS28" s="117"/>
      <c r="OT28" s="117"/>
      <c r="OU28" s="117"/>
      <c r="OV28" s="117"/>
      <c r="OW28" s="117"/>
      <c r="OX28" s="117"/>
      <c r="OY28" s="117"/>
      <c r="OZ28" s="117"/>
      <c r="PA28" s="117"/>
      <c r="PB28" s="117"/>
      <c r="PC28" s="117"/>
      <c r="PD28" s="117"/>
      <c r="PE28" s="117"/>
      <c r="PF28" s="117"/>
      <c r="PG28" s="117"/>
      <c r="PH28" s="117"/>
      <c r="PI28" s="117"/>
      <c r="PJ28" s="117"/>
      <c r="PK28" s="117"/>
      <c r="PL28" s="117"/>
      <c r="PM28" s="117"/>
      <c r="PN28" s="117"/>
      <c r="PO28" s="117"/>
      <c r="PP28" s="117"/>
      <c r="PQ28" s="117"/>
      <c r="PR28" s="117"/>
      <c r="PS28" s="117"/>
      <c r="PT28" s="117"/>
      <c r="PU28" s="117"/>
      <c r="PV28" s="117"/>
      <c r="PW28" s="117"/>
      <c r="PX28" s="117"/>
      <c r="PY28" s="117"/>
      <c r="PZ28" s="117"/>
      <c r="QA28" s="117"/>
      <c r="QB28" s="117"/>
      <c r="QC28" s="117"/>
      <c r="QD28" s="117"/>
      <c r="QE28" s="117"/>
      <c r="QF28" s="117"/>
      <c r="QG28" s="117"/>
      <c r="QH28" s="117"/>
      <c r="QI28" s="117"/>
      <c r="QJ28" s="117"/>
      <c r="QK28" s="117"/>
      <c r="QL28" s="117"/>
      <c r="QM28" s="117"/>
      <c r="QN28" s="117"/>
      <c r="QO28" s="117"/>
      <c r="QP28" s="117"/>
      <c r="QQ28" s="117"/>
      <c r="QR28" s="117"/>
      <c r="QS28" s="117"/>
      <c r="QT28" s="117"/>
      <c r="QU28" s="117"/>
      <c r="QV28" s="117"/>
      <c r="QW28" s="117"/>
      <c r="QX28" s="117"/>
      <c r="QY28" s="117"/>
      <c r="QZ28" s="117"/>
      <c r="RA28" s="117"/>
      <c r="RB28" s="117"/>
      <c r="RC28" s="117"/>
      <c r="RD28" s="117"/>
      <c r="RE28" s="117"/>
      <c r="RF28" s="117"/>
      <c r="RG28" s="117"/>
      <c r="RH28" s="117"/>
      <c r="RI28" s="117"/>
      <c r="RJ28" s="117"/>
      <c r="RK28" s="117"/>
      <c r="RL28" s="117"/>
      <c r="RM28" s="117"/>
      <c r="RN28" s="117"/>
      <c r="RO28" s="117"/>
      <c r="RP28" s="117"/>
      <c r="RQ28" s="117"/>
      <c r="RR28" s="117"/>
      <c r="RS28" s="117"/>
      <c r="RT28" s="117"/>
      <c r="RU28" s="117"/>
      <c r="RV28" s="117"/>
      <c r="RW28" s="117"/>
      <c r="RX28" s="117"/>
      <c r="RY28" s="117"/>
      <c r="RZ28" s="117"/>
      <c r="SA28" s="117"/>
      <c r="SB28" s="117"/>
      <c r="SC28" s="117"/>
      <c r="SD28" s="117"/>
      <c r="SE28" s="117"/>
      <c r="SF28" s="117"/>
      <c r="SG28" s="117"/>
      <c r="SH28" s="117"/>
      <c r="SI28" s="117"/>
      <c r="SJ28" s="117"/>
      <c r="SK28" s="117"/>
      <c r="SL28" s="117"/>
      <c r="SM28" s="117"/>
      <c r="SN28" s="117"/>
      <c r="SO28" s="117"/>
      <c r="SP28" s="117"/>
      <c r="SQ28" s="117"/>
      <c r="SR28" s="117"/>
      <c r="SS28" s="117"/>
      <c r="ST28" s="117"/>
      <c r="SU28" s="117"/>
      <c r="SV28" s="117"/>
      <c r="SW28" s="117"/>
      <c r="SX28" s="117"/>
      <c r="SY28" s="117"/>
      <c r="SZ28" s="117"/>
      <c r="TA28" s="117"/>
      <c r="TB28" s="117"/>
      <c r="TC28" s="117"/>
      <c r="TD28" s="117"/>
      <c r="TE28" s="117"/>
      <c r="TF28" s="117"/>
      <c r="TG28" s="117"/>
      <c r="TH28" s="117"/>
      <c r="TI28" s="117"/>
      <c r="TJ28" s="117"/>
      <c r="TK28" s="117"/>
      <c r="TL28" s="117"/>
      <c r="TM28" s="117"/>
      <c r="TN28" s="117"/>
      <c r="TO28" s="117"/>
      <c r="TP28" s="117"/>
      <c r="TQ28" s="117"/>
      <c r="TR28" s="117"/>
      <c r="TS28" s="117"/>
      <c r="TT28" s="117"/>
      <c r="TU28" s="117"/>
      <c r="TV28" s="117"/>
      <c r="TW28" s="117"/>
      <c r="TX28" s="117"/>
      <c r="TY28" s="117"/>
      <c r="TZ28" s="117"/>
      <c r="UA28" s="117"/>
      <c r="UB28" s="117"/>
      <c r="UC28" s="117"/>
      <c r="UD28" s="117"/>
      <c r="UE28" s="117"/>
      <c r="UF28" s="117"/>
      <c r="UG28" s="117"/>
      <c r="UH28" s="117"/>
      <c r="UI28" s="117"/>
      <c r="UJ28" s="117"/>
      <c r="UK28" s="117"/>
      <c r="UL28" s="117"/>
      <c r="UM28" s="117"/>
      <c r="UN28" s="117"/>
      <c r="UO28" s="117"/>
      <c r="UP28" s="117"/>
      <c r="UQ28" s="117"/>
      <c r="UR28" s="117"/>
      <c r="US28" s="117"/>
      <c r="UT28" s="117"/>
      <c r="UU28" s="117"/>
      <c r="UV28" s="117"/>
      <c r="UW28" s="117"/>
      <c r="UX28" s="117"/>
      <c r="UY28" s="117"/>
      <c r="UZ28" s="117"/>
      <c r="VA28" s="117"/>
      <c r="VB28" s="117"/>
      <c r="VC28" s="117"/>
      <c r="VD28" s="117"/>
      <c r="VE28" s="117"/>
      <c r="VF28" s="117"/>
      <c r="VG28" s="117"/>
      <c r="VH28" s="117"/>
      <c r="VI28" s="117"/>
      <c r="VJ28" s="117"/>
      <c r="VK28" s="117"/>
      <c r="VL28" s="117"/>
      <c r="VM28" s="117"/>
      <c r="VN28" s="117"/>
      <c r="VO28" s="117"/>
      <c r="VP28" s="117"/>
      <c r="VQ28" s="117"/>
      <c r="VR28" s="117"/>
      <c r="VS28" s="117"/>
      <c r="VT28" s="117"/>
      <c r="VU28" s="117"/>
      <c r="VV28" s="117"/>
      <c r="VW28" s="117"/>
      <c r="VX28" s="117"/>
      <c r="VY28" s="117"/>
      <c r="VZ28" s="117"/>
      <c r="WA28" s="117"/>
      <c r="WB28" s="117"/>
      <c r="WC28" s="117"/>
      <c r="WD28" s="117"/>
      <c r="WE28" s="117"/>
      <c r="WF28" s="117"/>
      <c r="WG28" s="117"/>
      <c r="WH28" s="117"/>
      <c r="WI28" s="117"/>
      <c r="WJ28" s="117"/>
      <c r="WK28" s="117"/>
      <c r="WL28" s="117"/>
      <c r="WM28" s="117"/>
      <c r="WN28" s="117"/>
      <c r="WO28" s="117"/>
      <c r="WP28" s="117"/>
      <c r="WQ28" s="117"/>
      <c r="WR28" s="117"/>
      <c r="WS28" s="117"/>
      <c r="WT28" s="117"/>
      <c r="WU28" s="117"/>
      <c r="WV28" s="117"/>
      <c r="WW28" s="117"/>
      <c r="WX28" s="117"/>
      <c r="WY28" s="117"/>
      <c r="WZ28" s="117"/>
      <c r="XA28" s="117"/>
      <c r="XB28" s="117"/>
      <c r="XC28" s="117"/>
      <c r="XD28" s="117"/>
      <c r="XE28" s="117"/>
      <c r="XF28" s="117"/>
      <c r="XG28" s="117"/>
      <c r="XH28" s="117"/>
      <c r="XI28" s="117"/>
      <c r="XJ28" s="117"/>
      <c r="XK28" s="117"/>
      <c r="XL28" s="117"/>
      <c r="XM28" s="117"/>
      <c r="XN28" s="117"/>
      <c r="XO28" s="117"/>
      <c r="XP28" s="117"/>
      <c r="XQ28" s="117"/>
      <c r="XR28" s="117"/>
      <c r="XS28" s="117"/>
      <c r="XT28" s="117"/>
      <c r="XU28" s="117"/>
      <c r="XV28" s="117"/>
      <c r="XW28" s="117"/>
      <c r="XX28" s="117"/>
      <c r="XY28" s="117"/>
      <c r="XZ28" s="117"/>
      <c r="YA28" s="117"/>
      <c r="YB28" s="117"/>
      <c r="YC28" s="117"/>
      <c r="YD28" s="117"/>
      <c r="YE28" s="117"/>
      <c r="YF28" s="117"/>
      <c r="YG28" s="117"/>
      <c r="YH28" s="117"/>
      <c r="YI28" s="117"/>
      <c r="YJ28" s="117"/>
      <c r="YK28" s="117"/>
      <c r="YL28" s="117"/>
      <c r="YM28" s="117"/>
      <c r="YN28" s="117"/>
      <c r="YO28" s="117"/>
      <c r="YP28" s="117"/>
      <c r="YQ28" s="117"/>
      <c r="YR28" s="117"/>
      <c r="YS28" s="117"/>
      <c r="YT28" s="117"/>
      <c r="YU28" s="117"/>
      <c r="YV28" s="117"/>
      <c r="YW28" s="117"/>
      <c r="YX28" s="117"/>
      <c r="YY28" s="117"/>
      <c r="YZ28" s="117"/>
      <c r="ZA28" s="117"/>
      <c r="ZB28" s="117"/>
      <c r="ZC28" s="117"/>
      <c r="ZD28" s="117"/>
      <c r="ZE28" s="117"/>
      <c r="ZF28" s="117"/>
      <c r="ZG28" s="117"/>
      <c r="ZH28" s="117"/>
      <c r="ZI28" s="117"/>
      <c r="ZJ28" s="117"/>
      <c r="ZK28" s="117"/>
      <c r="ZL28" s="117"/>
      <c r="ZM28" s="117"/>
      <c r="ZN28" s="117"/>
      <c r="ZO28" s="117"/>
      <c r="ZP28" s="117"/>
      <c r="ZQ28" s="117"/>
      <c r="ZR28" s="117"/>
      <c r="ZS28" s="117"/>
      <c r="ZT28" s="117"/>
      <c r="ZU28" s="117"/>
      <c r="ZV28" s="117"/>
      <c r="ZW28" s="117"/>
      <c r="ZX28" s="117"/>
      <c r="ZY28" s="117"/>
      <c r="ZZ28" s="117"/>
    </row>
    <row r="29" spans="1:702" hidden="1" outlineLevel="1">
      <c r="A29" s="9">
        <v>41091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117"/>
      <c r="FP29" s="117"/>
      <c r="FQ29" s="117"/>
      <c r="FR29" s="117"/>
      <c r="FS29" s="117"/>
      <c r="FT29" s="117"/>
      <c r="FU29" s="117"/>
      <c r="FV29" s="117"/>
      <c r="FW29" s="117"/>
      <c r="FX29" s="117"/>
      <c r="FY29" s="117"/>
      <c r="FZ29" s="117"/>
      <c r="GA29" s="117"/>
      <c r="GB29" s="117"/>
      <c r="GC29" s="117"/>
      <c r="GD29" s="117"/>
      <c r="GE29" s="117"/>
      <c r="GF29" s="117"/>
      <c r="GG29" s="117"/>
      <c r="GH29" s="117"/>
      <c r="GI29" s="117"/>
      <c r="GJ29" s="117"/>
      <c r="GK29" s="117"/>
      <c r="GL29" s="117"/>
      <c r="GM29" s="117"/>
      <c r="GN29" s="117"/>
      <c r="GO29" s="117"/>
      <c r="GP29" s="117"/>
      <c r="GQ29" s="117"/>
      <c r="GR29" s="117"/>
      <c r="GS29" s="117"/>
      <c r="GT29" s="117"/>
      <c r="GU29" s="117"/>
      <c r="GV29" s="117"/>
      <c r="GW29" s="117"/>
      <c r="GX29" s="117"/>
      <c r="GY29" s="117"/>
      <c r="GZ29" s="117"/>
      <c r="HA29" s="117"/>
      <c r="HB29" s="117"/>
      <c r="HC29" s="117"/>
      <c r="HD29" s="117"/>
      <c r="HE29" s="117"/>
      <c r="HF29" s="117"/>
      <c r="HG29" s="117"/>
      <c r="HH29" s="117"/>
      <c r="HI29" s="117"/>
      <c r="HJ29" s="117"/>
      <c r="HK29" s="117"/>
      <c r="HL29" s="117"/>
      <c r="HM29" s="117"/>
      <c r="HN29" s="117"/>
      <c r="HO29" s="117"/>
      <c r="HP29" s="117"/>
      <c r="HQ29" s="117"/>
      <c r="HR29" s="117"/>
      <c r="HS29" s="117"/>
      <c r="HT29" s="117"/>
      <c r="HU29" s="117"/>
      <c r="HV29" s="117"/>
      <c r="HW29" s="117"/>
      <c r="HX29" s="117"/>
      <c r="HY29" s="117"/>
      <c r="HZ29" s="117"/>
      <c r="IA29" s="117"/>
      <c r="IB29" s="117"/>
      <c r="IC29" s="117"/>
      <c r="ID29" s="117"/>
      <c r="IE29" s="117"/>
      <c r="IF29" s="117"/>
      <c r="IG29" s="117"/>
      <c r="IH29" s="117"/>
      <c r="II29" s="117"/>
      <c r="IJ29" s="117"/>
      <c r="IK29" s="117"/>
      <c r="IL29" s="117"/>
      <c r="IM29" s="117"/>
      <c r="IN29" s="117"/>
      <c r="IO29" s="117"/>
      <c r="IP29" s="117"/>
      <c r="IQ29" s="117"/>
      <c r="IR29" s="117"/>
      <c r="IS29" s="117"/>
      <c r="IT29" s="117"/>
      <c r="IU29" s="117"/>
      <c r="IV29" s="117"/>
      <c r="IW29" s="117"/>
      <c r="IX29" s="117"/>
      <c r="IY29" s="117"/>
      <c r="IZ29" s="117"/>
      <c r="JA29" s="117"/>
      <c r="JB29" s="117"/>
      <c r="JC29" s="117"/>
      <c r="JD29" s="117"/>
      <c r="JE29" s="117"/>
      <c r="JF29" s="117"/>
      <c r="JG29" s="117"/>
      <c r="JH29" s="117"/>
      <c r="JI29" s="117"/>
      <c r="JJ29" s="117"/>
      <c r="JK29" s="117"/>
      <c r="JL29" s="117"/>
      <c r="JM29" s="117"/>
      <c r="JN29" s="117"/>
      <c r="JO29" s="117"/>
      <c r="JP29" s="117"/>
      <c r="JQ29" s="117"/>
      <c r="JR29" s="117"/>
      <c r="JS29" s="117"/>
      <c r="JT29" s="117"/>
      <c r="JU29" s="117"/>
      <c r="JV29" s="117"/>
      <c r="JW29" s="117"/>
      <c r="JX29" s="117"/>
      <c r="JY29" s="117"/>
      <c r="JZ29" s="117"/>
      <c r="KA29" s="117"/>
      <c r="KB29" s="117"/>
      <c r="KC29" s="117"/>
      <c r="KD29" s="117"/>
      <c r="KE29" s="117"/>
      <c r="KF29" s="117"/>
      <c r="KG29" s="117"/>
      <c r="KH29" s="117"/>
      <c r="KI29" s="117"/>
      <c r="KJ29" s="117"/>
      <c r="KK29" s="117"/>
      <c r="KL29" s="117"/>
      <c r="KM29" s="117"/>
      <c r="KN29" s="117"/>
      <c r="KO29" s="117"/>
      <c r="KP29" s="117"/>
      <c r="KQ29" s="117"/>
      <c r="KR29" s="117"/>
      <c r="KS29" s="117"/>
      <c r="KT29" s="117"/>
      <c r="KU29" s="117"/>
      <c r="KV29" s="117"/>
      <c r="KW29" s="117"/>
      <c r="KX29" s="117"/>
      <c r="KY29" s="117"/>
      <c r="KZ29" s="117"/>
      <c r="LA29" s="117"/>
      <c r="LB29" s="117"/>
      <c r="LC29" s="117"/>
      <c r="LD29" s="117"/>
      <c r="LE29" s="117"/>
      <c r="LF29" s="117"/>
      <c r="LG29" s="117"/>
      <c r="LH29" s="117"/>
      <c r="LI29" s="117"/>
      <c r="LJ29" s="117"/>
      <c r="LK29" s="117"/>
      <c r="LL29" s="117"/>
      <c r="LM29" s="117"/>
      <c r="LN29" s="117"/>
      <c r="LO29" s="117"/>
      <c r="LP29" s="117"/>
      <c r="LQ29" s="117"/>
      <c r="LR29" s="117"/>
      <c r="LS29" s="117"/>
      <c r="LT29" s="117"/>
      <c r="LU29" s="117"/>
      <c r="LV29" s="117"/>
      <c r="LW29" s="117"/>
      <c r="LX29" s="117"/>
      <c r="LY29" s="117"/>
      <c r="LZ29" s="117"/>
      <c r="MA29" s="117"/>
      <c r="MB29" s="117"/>
      <c r="MC29" s="117"/>
      <c r="MD29" s="117"/>
      <c r="ME29" s="117"/>
      <c r="MF29" s="117"/>
      <c r="MG29" s="117"/>
      <c r="MH29" s="117"/>
      <c r="MI29" s="117"/>
      <c r="MJ29" s="117"/>
      <c r="MK29" s="117"/>
      <c r="ML29" s="117"/>
      <c r="MM29" s="117"/>
      <c r="MN29" s="117"/>
      <c r="MO29" s="117"/>
      <c r="MP29" s="117"/>
      <c r="MQ29" s="117"/>
      <c r="MR29" s="117"/>
      <c r="MS29" s="117"/>
      <c r="MT29" s="117"/>
      <c r="MU29" s="117"/>
      <c r="MV29" s="117"/>
      <c r="MW29" s="117"/>
      <c r="MX29" s="117"/>
      <c r="MY29" s="117"/>
      <c r="MZ29" s="117"/>
      <c r="NA29" s="117"/>
      <c r="NB29" s="117"/>
      <c r="NC29" s="117"/>
      <c r="ND29" s="117"/>
      <c r="NE29" s="117"/>
      <c r="NF29" s="117"/>
      <c r="NG29" s="117"/>
      <c r="NH29" s="117"/>
      <c r="NI29" s="117"/>
      <c r="NJ29" s="117"/>
      <c r="NK29" s="117"/>
      <c r="NL29" s="117"/>
      <c r="NM29" s="117"/>
      <c r="NN29" s="117"/>
      <c r="NO29" s="117"/>
      <c r="NP29" s="117"/>
      <c r="NQ29" s="117"/>
      <c r="NR29" s="117"/>
      <c r="NS29" s="117"/>
      <c r="NT29" s="117"/>
      <c r="NU29" s="117"/>
      <c r="NV29" s="117"/>
      <c r="NW29" s="117"/>
      <c r="NX29" s="117"/>
      <c r="NY29" s="117"/>
      <c r="NZ29" s="117"/>
      <c r="OA29" s="117"/>
      <c r="OB29" s="117"/>
      <c r="OC29" s="117"/>
      <c r="OD29" s="117"/>
      <c r="OE29" s="117"/>
      <c r="OF29" s="117"/>
      <c r="OG29" s="117"/>
      <c r="OH29" s="117"/>
      <c r="OI29" s="117"/>
      <c r="OJ29" s="117"/>
      <c r="OK29" s="117"/>
      <c r="OL29" s="117"/>
      <c r="OM29" s="117"/>
      <c r="ON29" s="117"/>
      <c r="OO29" s="117"/>
      <c r="OP29" s="117"/>
      <c r="OQ29" s="117"/>
      <c r="OR29" s="117"/>
      <c r="OS29" s="117"/>
      <c r="OT29" s="117"/>
      <c r="OU29" s="117"/>
      <c r="OV29" s="117"/>
      <c r="OW29" s="117"/>
      <c r="OX29" s="117"/>
      <c r="OY29" s="117"/>
      <c r="OZ29" s="117"/>
      <c r="PA29" s="117"/>
      <c r="PB29" s="117"/>
      <c r="PC29" s="117"/>
      <c r="PD29" s="117"/>
      <c r="PE29" s="117"/>
      <c r="PF29" s="117"/>
      <c r="PG29" s="117"/>
      <c r="PH29" s="117"/>
      <c r="PI29" s="117"/>
      <c r="PJ29" s="117"/>
      <c r="PK29" s="117"/>
      <c r="PL29" s="117"/>
      <c r="PM29" s="117"/>
      <c r="PN29" s="117"/>
      <c r="PO29" s="117"/>
      <c r="PP29" s="117"/>
      <c r="PQ29" s="117"/>
      <c r="PR29" s="117"/>
      <c r="PS29" s="117"/>
      <c r="PT29" s="117"/>
      <c r="PU29" s="117"/>
      <c r="PV29" s="117"/>
      <c r="PW29" s="117"/>
      <c r="PX29" s="117"/>
      <c r="PY29" s="117"/>
      <c r="PZ29" s="117"/>
      <c r="QA29" s="117"/>
      <c r="QB29" s="117"/>
      <c r="QC29" s="117"/>
      <c r="QD29" s="117"/>
      <c r="QE29" s="117"/>
      <c r="QF29" s="117"/>
      <c r="QG29" s="117"/>
      <c r="QH29" s="117"/>
      <c r="QI29" s="117"/>
      <c r="QJ29" s="117"/>
      <c r="QK29" s="117"/>
      <c r="QL29" s="117"/>
      <c r="QM29" s="117"/>
      <c r="QN29" s="117"/>
      <c r="QO29" s="117"/>
      <c r="QP29" s="117"/>
      <c r="QQ29" s="117"/>
      <c r="QR29" s="117"/>
      <c r="QS29" s="117"/>
      <c r="QT29" s="117"/>
      <c r="QU29" s="117"/>
      <c r="QV29" s="117"/>
      <c r="QW29" s="117"/>
      <c r="QX29" s="117"/>
      <c r="QY29" s="117"/>
      <c r="QZ29" s="117"/>
      <c r="RA29" s="117"/>
      <c r="RB29" s="117"/>
      <c r="RC29" s="117"/>
      <c r="RD29" s="117"/>
      <c r="RE29" s="117"/>
      <c r="RF29" s="117"/>
      <c r="RG29" s="117"/>
      <c r="RH29" s="117"/>
      <c r="RI29" s="117"/>
      <c r="RJ29" s="117"/>
      <c r="RK29" s="117"/>
      <c r="RL29" s="117"/>
      <c r="RM29" s="117"/>
      <c r="RN29" s="117"/>
      <c r="RO29" s="117"/>
      <c r="RP29" s="117"/>
      <c r="RQ29" s="117"/>
      <c r="RR29" s="117"/>
      <c r="RS29" s="117"/>
      <c r="RT29" s="117"/>
      <c r="RU29" s="117"/>
      <c r="RV29" s="117"/>
      <c r="RW29" s="117"/>
      <c r="RX29" s="117"/>
      <c r="RY29" s="117"/>
      <c r="RZ29" s="117"/>
      <c r="SA29" s="117"/>
      <c r="SB29" s="117"/>
      <c r="SC29" s="117"/>
      <c r="SD29" s="117"/>
      <c r="SE29" s="117"/>
      <c r="SF29" s="117"/>
      <c r="SG29" s="117"/>
      <c r="SH29" s="117"/>
      <c r="SI29" s="117"/>
      <c r="SJ29" s="117"/>
      <c r="SK29" s="117"/>
      <c r="SL29" s="117"/>
      <c r="SM29" s="117"/>
      <c r="SN29" s="117"/>
      <c r="SO29" s="117"/>
      <c r="SP29" s="117"/>
      <c r="SQ29" s="117"/>
      <c r="SR29" s="117"/>
      <c r="SS29" s="117"/>
      <c r="ST29" s="117"/>
      <c r="SU29" s="117"/>
      <c r="SV29" s="117"/>
      <c r="SW29" s="117"/>
      <c r="SX29" s="117"/>
      <c r="SY29" s="117"/>
      <c r="SZ29" s="117"/>
      <c r="TA29" s="117"/>
      <c r="TB29" s="117"/>
      <c r="TC29" s="117"/>
      <c r="TD29" s="117"/>
      <c r="TE29" s="117"/>
      <c r="TF29" s="117"/>
      <c r="TG29" s="117"/>
      <c r="TH29" s="117"/>
      <c r="TI29" s="117"/>
      <c r="TJ29" s="117"/>
      <c r="TK29" s="117"/>
      <c r="TL29" s="117"/>
      <c r="TM29" s="117"/>
      <c r="TN29" s="117"/>
      <c r="TO29" s="117"/>
      <c r="TP29" s="117"/>
      <c r="TQ29" s="117"/>
      <c r="TR29" s="117"/>
      <c r="TS29" s="117"/>
      <c r="TT29" s="117"/>
      <c r="TU29" s="117"/>
      <c r="TV29" s="117"/>
      <c r="TW29" s="117"/>
      <c r="TX29" s="117"/>
      <c r="TY29" s="117"/>
      <c r="TZ29" s="117"/>
      <c r="UA29" s="117"/>
      <c r="UB29" s="117"/>
      <c r="UC29" s="117"/>
      <c r="UD29" s="117"/>
      <c r="UE29" s="117"/>
      <c r="UF29" s="117"/>
      <c r="UG29" s="117"/>
      <c r="UH29" s="117"/>
      <c r="UI29" s="117"/>
      <c r="UJ29" s="117"/>
      <c r="UK29" s="117"/>
      <c r="UL29" s="117"/>
      <c r="UM29" s="117"/>
      <c r="UN29" s="117"/>
      <c r="UO29" s="117"/>
      <c r="UP29" s="117"/>
      <c r="UQ29" s="117"/>
      <c r="UR29" s="117"/>
      <c r="US29" s="117"/>
      <c r="UT29" s="117"/>
      <c r="UU29" s="117"/>
      <c r="UV29" s="117"/>
      <c r="UW29" s="117"/>
      <c r="UX29" s="117"/>
      <c r="UY29" s="117"/>
      <c r="UZ29" s="117"/>
      <c r="VA29" s="117"/>
      <c r="VB29" s="117"/>
      <c r="VC29" s="117"/>
      <c r="VD29" s="117"/>
      <c r="VE29" s="117"/>
      <c r="VF29" s="117"/>
      <c r="VG29" s="117"/>
      <c r="VH29" s="117"/>
      <c r="VI29" s="117"/>
      <c r="VJ29" s="117"/>
      <c r="VK29" s="117"/>
      <c r="VL29" s="117"/>
      <c r="VM29" s="117"/>
      <c r="VN29" s="117"/>
      <c r="VO29" s="117"/>
      <c r="VP29" s="117"/>
      <c r="VQ29" s="117"/>
      <c r="VR29" s="117"/>
      <c r="VS29" s="117"/>
      <c r="VT29" s="117"/>
      <c r="VU29" s="117"/>
      <c r="VV29" s="117"/>
      <c r="VW29" s="117"/>
      <c r="VX29" s="117"/>
      <c r="VY29" s="117"/>
      <c r="VZ29" s="117"/>
      <c r="WA29" s="117"/>
      <c r="WB29" s="117"/>
      <c r="WC29" s="117"/>
      <c r="WD29" s="117"/>
      <c r="WE29" s="117"/>
      <c r="WF29" s="117"/>
      <c r="WG29" s="117"/>
      <c r="WH29" s="117"/>
      <c r="WI29" s="117"/>
      <c r="WJ29" s="117"/>
      <c r="WK29" s="117"/>
      <c r="WL29" s="117"/>
      <c r="WM29" s="117"/>
      <c r="WN29" s="117"/>
      <c r="WO29" s="117"/>
      <c r="WP29" s="117"/>
      <c r="WQ29" s="117"/>
      <c r="WR29" s="117"/>
      <c r="WS29" s="117"/>
      <c r="WT29" s="117"/>
      <c r="WU29" s="117"/>
      <c r="WV29" s="117"/>
      <c r="WW29" s="117"/>
      <c r="WX29" s="117"/>
      <c r="WY29" s="117"/>
      <c r="WZ29" s="117"/>
      <c r="XA29" s="117"/>
      <c r="XB29" s="117"/>
      <c r="XC29" s="117"/>
      <c r="XD29" s="117"/>
      <c r="XE29" s="117"/>
      <c r="XF29" s="117"/>
      <c r="XG29" s="117"/>
      <c r="XH29" s="117"/>
      <c r="XI29" s="117"/>
      <c r="XJ29" s="117"/>
      <c r="XK29" s="117"/>
      <c r="XL29" s="117"/>
      <c r="XM29" s="117"/>
      <c r="XN29" s="117"/>
      <c r="XO29" s="117"/>
      <c r="XP29" s="117"/>
      <c r="XQ29" s="117"/>
      <c r="XR29" s="117"/>
      <c r="XS29" s="117"/>
      <c r="XT29" s="117"/>
      <c r="XU29" s="117"/>
      <c r="XV29" s="117"/>
      <c r="XW29" s="117"/>
      <c r="XX29" s="117"/>
      <c r="XY29" s="117"/>
      <c r="XZ29" s="117"/>
      <c r="YA29" s="117"/>
      <c r="YB29" s="117"/>
      <c r="YC29" s="117"/>
      <c r="YD29" s="117"/>
      <c r="YE29" s="117"/>
      <c r="YF29" s="117"/>
      <c r="YG29" s="117"/>
      <c r="YH29" s="117"/>
      <c r="YI29" s="117"/>
      <c r="YJ29" s="117"/>
      <c r="YK29" s="117"/>
      <c r="YL29" s="117"/>
      <c r="YM29" s="117"/>
      <c r="YN29" s="117"/>
      <c r="YO29" s="117"/>
      <c r="YP29" s="117"/>
      <c r="YQ29" s="117"/>
      <c r="YR29" s="117"/>
      <c r="YS29" s="117"/>
      <c r="YT29" s="117"/>
      <c r="YU29" s="117"/>
      <c r="YV29" s="117"/>
      <c r="YW29" s="117"/>
      <c r="YX29" s="117"/>
      <c r="YY29" s="117"/>
      <c r="YZ29" s="117"/>
      <c r="ZA29" s="117"/>
      <c r="ZB29" s="117"/>
      <c r="ZC29" s="117"/>
      <c r="ZD29" s="117"/>
      <c r="ZE29" s="117"/>
      <c r="ZF29" s="117"/>
      <c r="ZG29" s="117"/>
      <c r="ZH29" s="117"/>
      <c r="ZI29" s="117"/>
      <c r="ZJ29" s="117"/>
      <c r="ZK29" s="117"/>
      <c r="ZL29" s="117"/>
      <c r="ZM29" s="117"/>
      <c r="ZN29" s="117"/>
      <c r="ZO29" s="117"/>
      <c r="ZP29" s="117"/>
      <c r="ZQ29" s="117"/>
      <c r="ZR29" s="117"/>
      <c r="ZS29" s="117"/>
      <c r="ZT29" s="117"/>
      <c r="ZU29" s="117"/>
      <c r="ZV29" s="117"/>
      <c r="ZW29" s="117"/>
      <c r="ZX29" s="117"/>
      <c r="ZY29" s="117"/>
      <c r="ZZ29" s="117"/>
    </row>
    <row r="30" spans="1:702" hidden="1" outlineLevel="1">
      <c r="A30" s="9">
        <v>41122</v>
      </c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  <c r="EA30" s="117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17"/>
      <c r="EU30" s="117"/>
      <c r="EV30" s="117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117"/>
      <c r="FP30" s="117"/>
      <c r="FQ30" s="117"/>
      <c r="FR30" s="117"/>
      <c r="FS30" s="117"/>
      <c r="FT30" s="117"/>
      <c r="FU30" s="117"/>
      <c r="FV30" s="117"/>
      <c r="FW30" s="117"/>
      <c r="FX30" s="117"/>
      <c r="FY30" s="117"/>
      <c r="FZ30" s="117"/>
      <c r="GA30" s="117"/>
      <c r="GB30" s="117"/>
      <c r="GC30" s="117"/>
      <c r="GD30" s="117"/>
      <c r="GE30" s="117"/>
      <c r="GF30" s="117"/>
      <c r="GG30" s="117"/>
      <c r="GH30" s="117"/>
      <c r="GI30" s="117"/>
      <c r="GJ30" s="117"/>
      <c r="GK30" s="117"/>
      <c r="GL30" s="117"/>
      <c r="GM30" s="117"/>
      <c r="GN30" s="117"/>
      <c r="GO30" s="117"/>
      <c r="GP30" s="117"/>
      <c r="GQ30" s="117"/>
      <c r="GR30" s="117"/>
      <c r="GS30" s="117"/>
      <c r="GT30" s="117"/>
      <c r="GU30" s="117"/>
      <c r="GV30" s="117"/>
      <c r="GW30" s="117"/>
      <c r="GX30" s="117"/>
      <c r="GY30" s="117"/>
      <c r="GZ30" s="117"/>
      <c r="HA30" s="117"/>
      <c r="HB30" s="117"/>
      <c r="HC30" s="117"/>
      <c r="HD30" s="117"/>
      <c r="HE30" s="117"/>
      <c r="HF30" s="117"/>
      <c r="HG30" s="117"/>
      <c r="HH30" s="117"/>
      <c r="HI30" s="117"/>
      <c r="HJ30" s="117"/>
      <c r="HK30" s="117"/>
      <c r="HL30" s="117"/>
      <c r="HM30" s="117"/>
      <c r="HN30" s="117"/>
      <c r="HO30" s="117"/>
      <c r="HP30" s="117"/>
      <c r="HQ30" s="117"/>
      <c r="HR30" s="117"/>
      <c r="HS30" s="117"/>
      <c r="HT30" s="117"/>
      <c r="HU30" s="117"/>
      <c r="HV30" s="117"/>
      <c r="HW30" s="117"/>
      <c r="HX30" s="117"/>
      <c r="HY30" s="117"/>
      <c r="HZ30" s="117"/>
      <c r="IA30" s="117"/>
      <c r="IB30" s="117"/>
      <c r="IC30" s="117"/>
      <c r="ID30" s="117"/>
      <c r="IE30" s="117"/>
      <c r="IF30" s="117"/>
      <c r="IG30" s="117"/>
      <c r="IH30" s="117"/>
      <c r="II30" s="117"/>
      <c r="IJ30" s="117"/>
      <c r="IK30" s="117"/>
      <c r="IL30" s="117"/>
      <c r="IM30" s="117"/>
      <c r="IN30" s="117"/>
      <c r="IO30" s="117"/>
      <c r="IP30" s="117"/>
      <c r="IQ30" s="117"/>
      <c r="IR30" s="117"/>
      <c r="IS30" s="117"/>
      <c r="IT30" s="117"/>
      <c r="IU30" s="117"/>
      <c r="IV30" s="117"/>
      <c r="IW30" s="117"/>
      <c r="IX30" s="117"/>
      <c r="IY30" s="117"/>
      <c r="IZ30" s="117"/>
      <c r="JA30" s="117"/>
      <c r="JB30" s="117"/>
      <c r="JC30" s="117"/>
      <c r="JD30" s="117"/>
      <c r="JE30" s="117"/>
      <c r="JF30" s="117"/>
      <c r="JG30" s="117"/>
      <c r="JH30" s="117"/>
      <c r="JI30" s="117"/>
      <c r="JJ30" s="117"/>
      <c r="JK30" s="117"/>
      <c r="JL30" s="117"/>
      <c r="JM30" s="117"/>
      <c r="JN30" s="117"/>
      <c r="JO30" s="117"/>
      <c r="JP30" s="117"/>
      <c r="JQ30" s="117"/>
      <c r="JR30" s="117"/>
      <c r="JS30" s="117"/>
      <c r="JT30" s="117"/>
      <c r="JU30" s="117"/>
      <c r="JV30" s="117"/>
      <c r="JW30" s="117"/>
      <c r="JX30" s="117"/>
      <c r="JY30" s="117"/>
      <c r="JZ30" s="117"/>
      <c r="KA30" s="117"/>
      <c r="KB30" s="117"/>
      <c r="KC30" s="117"/>
      <c r="KD30" s="117"/>
      <c r="KE30" s="117"/>
      <c r="KF30" s="117"/>
      <c r="KG30" s="117"/>
      <c r="KH30" s="117"/>
      <c r="KI30" s="117"/>
      <c r="KJ30" s="117"/>
      <c r="KK30" s="117"/>
      <c r="KL30" s="117"/>
      <c r="KM30" s="117"/>
      <c r="KN30" s="117"/>
      <c r="KO30" s="117"/>
      <c r="KP30" s="117"/>
      <c r="KQ30" s="117"/>
      <c r="KR30" s="117"/>
      <c r="KS30" s="117"/>
      <c r="KT30" s="117"/>
      <c r="KU30" s="117"/>
      <c r="KV30" s="117"/>
      <c r="KW30" s="117"/>
      <c r="KX30" s="117"/>
      <c r="KY30" s="117"/>
      <c r="KZ30" s="117"/>
      <c r="LA30" s="117"/>
      <c r="LB30" s="117"/>
      <c r="LC30" s="117"/>
      <c r="LD30" s="117"/>
      <c r="LE30" s="117"/>
      <c r="LF30" s="117"/>
      <c r="LG30" s="117"/>
      <c r="LH30" s="117"/>
      <c r="LI30" s="117"/>
      <c r="LJ30" s="117"/>
      <c r="LK30" s="117"/>
      <c r="LL30" s="117"/>
      <c r="LM30" s="117"/>
      <c r="LN30" s="117"/>
      <c r="LO30" s="117"/>
      <c r="LP30" s="117"/>
      <c r="LQ30" s="117"/>
      <c r="LR30" s="117"/>
      <c r="LS30" s="117"/>
      <c r="LT30" s="117"/>
      <c r="LU30" s="117"/>
      <c r="LV30" s="117"/>
      <c r="LW30" s="117"/>
      <c r="LX30" s="117"/>
      <c r="LY30" s="117"/>
      <c r="LZ30" s="117"/>
      <c r="MA30" s="117"/>
      <c r="MB30" s="117"/>
      <c r="MC30" s="117"/>
      <c r="MD30" s="117"/>
      <c r="ME30" s="117"/>
      <c r="MF30" s="117"/>
      <c r="MG30" s="117"/>
      <c r="MH30" s="117"/>
      <c r="MI30" s="117"/>
      <c r="MJ30" s="117"/>
      <c r="MK30" s="117"/>
      <c r="ML30" s="117"/>
      <c r="MM30" s="117"/>
      <c r="MN30" s="117"/>
      <c r="MO30" s="117"/>
      <c r="MP30" s="117"/>
      <c r="MQ30" s="117"/>
      <c r="MR30" s="117"/>
      <c r="MS30" s="117"/>
      <c r="MT30" s="117"/>
      <c r="MU30" s="117"/>
      <c r="MV30" s="117"/>
      <c r="MW30" s="117"/>
      <c r="MX30" s="117"/>
      <c r="MY30" s="117"/>
      <c r="MZ30" s="117"/>
      <c r="NA30" s="117"/>
      <c r="NB30" s="117"/>
      <c r="NC30" s="117"/>
      <c r="ND30" s="117"/>
      <c r="NE30" s="117"/>
      <c r="NF30" s="117"/>
      <c r="NG30" s="117"/>
      <c r="NH30" s="117"/>
      <c r="NI30" s="117"/>
      <c r="NJ30" s="117"/>
      <c r="NK30" s="117"/>
      <c r="NL30" s="117"/>
      <c r="NM30" s="117"/>
      <c r="NN30" s="117"/>
      <c r="NO30" s="117"/>
      <c r="NP30" s="117"/>
      <c r="NQ30" s="117"/>
      <c r="NR30" s="117"/>
      <c r="NS30" s="117"/>
      <c r="NT30" s="117"/>
      <c r="NU30" s="117"/>
      <c r="NV30" s="117"/>
      <c r="NW30" s="117"/>
      <c r="NX30" s="117"/>
      <c r="NY30" s="117"/>
      <c r="NZ30" s="117"/>
      <c r="OA30" s="117"/>
      <c r="OB30" s="117"/>
      <c r="OC30" s="117"/>
      <c r="OD30" s="117"/>
      <c r="OE30" s="117"/>
      <c r="OF30" s="117"/>
      <c r="OG30" s="117"/>
      <c r="OH30" s="117"/>
      <c r="OI30" s="117"/>
      <c r="OJ30" s="117"/>
      <c r="OK30" s="117"/>
      <c r="OL30" s="117"/>
      <c r="OM30" s="117"/>
      <c r="ON30" s="117"/>
      <c r="OO30" s="117"/>
      <c r="OP30" s="117"/>
      <c r="OQ30" s="117"/>
      <c r="OR30" s="117"/>
      <c r="OS30" s="117"/>
      <c r="OT30" s="117"/>
      <c r="OU30" s="117"/>
      <c r="OV30" s="117"/>
      <c r="OW30" s="117"/>
      <c r="OX30" s="117"/>
      <c r="OY30" s="117"/>
      <c r="OZ30" s="117"/>
      <c r="PA30" s="117"/>
      <c r="PB30" s="117"/>
      <c r="PC30" s="117"/>
      <c r="PD30" s="117"/>
      <c r="PE30" s="117"/>
      <c r="PF30" s="117"/>
      <c r="PG30" s="117"/>
      <c r="PH30" s="117"/>
      <c r="PI30" s="117"/>
      <c r="PJ30" s="117"/>
      <c r="PK30" s="117"/>
      <c r="PL30" s="117"/>
      <c r="PM30" s="117"/>
      <c r="PN30" s="117"/>
      <c r="PO30" s="117"/>
      <c r="PP30" s="117"/>
      <c r="PQ30" s="117"/>
      <c r="PR30" s="117"/>
      <c r="PS30" s="117"/>
      <c r="PT30" s="117"/>
      <c r="PU30" s="117"/>
      <c r="PV30" s="117"/>
      <c r="PW30" s="117"/>
      <c r="PX30" s="117"/>
      <c r="PY30" s="117"/>
      <c r="PZ30" s="117"/>
      <c r="QA30" s="117"/>
      <c r="QB30" s="117"/>
      <c r="QC30" s="117"/>
      <c r="QD30" s="117"/>
      <c r="QE30" s="117"/>
      <c r="QF30" s="117"/>
      <c r="QG30" s="117"/>
      <c r="QH30" s="117"/>
      <c r="QI30" s="117"/>
      <c r="QJ30" s="117"/>
      <c r="QK30" s="117"/>
      <c r="QL30" s="117"/>
      <c r="QM30" s="117"/>
      <c r="QN30" s="117"/>
      <c r="QO30" s="117"/>
      <c r="QP30" s="117"/>
      <c r="QQ30" s="117"/>
      <c r="QR30" s="117"/>
      <c r="QS30" s="117"/>
      <c r="QT30" s="117"/>
      <c r="QU30" s="117"/>
      <c r="QV30" s="117"/>
      <c r="QW30" s="117"/>
      <c r="QX30" s="117"/>
      <c r="QY30" s="117"/>
      <c r="QZ30" s="117"/>
      <c r="RA30" s="117"/>
      <c r="RB30" s="117"/>
      <c r="RC30" s="117"/>
      <c r="RD30" s="117"/>
      <c r="RE30" s="117"/>
      <c r="RF30" s="117"/>
      <c r="RG30" s="117"/>
      <c r="RH30" s="117"/>
      <c r="RI30" s="117"/>
      <c r="RJ30" s="117"/>
      <c r="RK30" s="117"/>
      <c r="RL30" s="117"/>
      <c r="RM30" s="117"/>
      <c r="RN30" s="117"/>
      <c r="RO30" s="117"/>
      <c r="RP30" s="117"/>
      <c r="RQ30" s="117"/>
      <c r="RR30" s="117"/>
      <c r="RS30" s="117"/>
      <c r="RT30" s="117"/>
      <c r="RU30" s="117"/>
      <c r="RV30" s="117"/>
      <c r="RW30" s="117"/>
      <c r="RX30" s="117"/>
      <c r="RY30" s="117"/>
      <c r="RZ30" s="117"/>
      <c r="SA30" s="117"/>
      <c r="SB30" s="117"/>
      <c r="SC30" s="117"/>
      <c r="SD30" s="117"/>
      <c r="SE30" s="117"/>
      <c r="SF30" s="117"/>
      <c r="SG30" s="117"/>
      <c r="SH30" s="117"/>
      <c r="SI30" s="117"/>
      <c r="SJ30" s="117"/>
      <c r="SK30" s="117"/>
      <c r="SL30" s="117"/>
      <c r="SM30" s="117"/>
      <c r="SN30" s="117"/>
      <c r="SO30" s="117"/>
      <c r="SP30" s="117"/>
      <c r="SQ30" s="117"/>
      <c r="SR30" s="117"/>
      <c r="SS30" s="117"/>
      <c r="ST30" s="117"/>
      <c r="SU30" s="117"/>
      <c r="SV30" s="117"/>
      <c r="SW30" s="117"/>
      <c r="SX30" s="117"/>
      <c r="SY30" s="117"/>
      <c r="SZ30" s="117"/>
      <c r="TA30" s="117"/>
      <c r="TB30" s="117"/>
      <c r="TC30" s="117"/>
      <c r="TD30" s="117"/>
      <c r="TE30" s="117"/>
      <c r="TF30" s="117"/>
      <c r="TG30" s="117"/>
      <c r="TH30" s="117"/>
      <c r="TI30" s="117"/>
      <c r="TJ30" s="117"/>
      <c r="TK30" s="117"/>
      <c r="TL30" s="117"/>
      <c r="TM30" s="117"/>
      <c r="TN30" s="117"/>
      <c r="TO30" s="117"/>
      <c r="TP30" s="117"/>
      <c r="TQ30" s="117"/>
      <c r="TR30" s="117"/>
      <c r="TS30" s="117"/>
      <c r="TT30" s="117"/>
      <c r="TU30" s="117"/>
      <c r="TV30" s="117"/>
      <c r="TW30" s="117"/>
      <c r="TX30" s="117"/>
      <c r="TY30" s="117"/>
      <c r="TZ30" s="117"/>
      <c r="UA30" s="117"/>
      <c r="UB30" s="117"/>
      <c r="UC30" s="117"/>
      <c r="UD30" s="117"/>
      <c r="UE30" s="117"/>
      <c r="UF30" s="117"/>
      <c r="UG30" s="117"/>
      <c r="UH30" s="117"/>
      <c r="UI30" s="117"/>
      <c r="UJ30" s="117"/>
      <c r="UK30" s="117"/>
      <c r="UL30" s="117"/>
      <c r="UM30" s="117"/>
      <c r="UN30" s="117"/>
      <c r="UO30" s="117"/>
      <c r="UP30" s="117"/>
      <c r="UQ30" s="117"/>
      <c r="UR30" s="117"/>
      <c r="US30" s="117"/>
      <c r="UT30" s="117"/>
      <c r="UU30" s="117"/>
      <c r="UV30" s="117"/>
      <c r="UW30" s="117"/>
      <c r="UX30" s="117"/>
      <c r="UY30" s="117"/>
      <c r="UZ30" s="117"/>
      <c r="VA30" s="117"/>
      <c r="VB30" s="117"/>
      <c r="VC30" s="117"/>
      <c r="VD30" s="117"/>
      <c r="VE30" s="117"/>
      <c r="VF30" s="117"/>
      <c r="VG30" s="117"/>
      <c r="VH30" s="117"/>
      <c r="VI30" s="117"/>
      <c r="VJ30" s="117"/>
      <c r="VK30" s="117"/>
      <c r="VL30" s="117"/>
      <c r="VM30" s="117"/>
      <c r="VN30" s="117"/>
      <c r="VO30" s="117"/>
      <c r="VP30" s="117"/>
      <c r="VQ30" s="117"/>
      <c r="VR30" s="117"/>
      <c r="VS30" s="117"/>
      <c r="VT30" s="117"/>
      <c r="VU30" s="117"/>
      <c r="VV30" s="117"/>
      <c r="VW30" s="117"/>
      <c r="VX30" s="117"/>
      <c r="VY30" s="117"/>
      <c r="VZ30" s="117"/>
      <c r="WA30" s="117"/>
      <c r="WB30" s="117"/>
      <c r="WC30" s="117"/>
      <c r="WD30" s="117"/>
      <c r="WE30" s="117"/>
      <c r="WF30" s="117"/>
      <c r="WG30" s="117"/>
      <c r="WH30" s="117"/>
      <c r="WI30" s="117"/>
      <c r="WJ30" s="117"/>
      <c r="WK30" s="117"/>
      <c r="WL30" s="117"/>
      <c r="WM30" s="117"/>
      <c r="WN30" s="117"/>
      <c r="WO30" s="117"/>
      <c r="WP30" s="117"/>
      <c r="WQ30" s="117"/>
      <c r="WR30" s="117"/>
      <c r="WS30" s="117"/>
      <c r="WT30" s="117"/>
      <c r="WU30" s="117"/>
      <c r="WV30" s="117"/>
      <c r="WW30" s="117"/>
      <c r="WX30" s="117"/>
      <c r="WY30" s="117"/>
      <c r="WZ30" s="117"/>
      <c r="XA30" s="117"/>
      <c r="XB30" s="117"/>
      <c r="XC30" s="117"/>
      <c r="XD30" s="117"/>
      <c r="XE30" s="117"/>
      <c r="XF30" s="117"/>
      <c r="XG30" s="117"/>
      <c r="XH30" s="117"/>
      <c r="XI30" s="117"/>
      <c r="XJ30" s="117"/>
      <c r="XK30" s="117"/>
      <c r="XL30" s="117"/>
      <c r="XM30" s="117"/>
      <c r="XN30" s="117"/>
      <c r="XO30" s="117"/>
      <c r="XP30" s="117"/>
      <c r="XQ30" s="117"/>
      <c r="XR30" s="117"/>
      <c r="XS30" s="117"/>
      <c r="XT30" s="117"/>
      <c r="XU30" s="117"/>
      <c r="XV30" s="117"/>
      <c r="XW30" s="117"/>
      <c r="XX30" s="117"/>
      <c r="XY30" s="117"/>
      <c r="XZ30" s="117"/>
      <c r="YA30" s="117"/>
      <c r="YB30" s="117"/>
      <c r="YC30" s="117"/>
      <c r="YD30" s="117"/>
      <c r="YE30" s="117"/>
      <c r="YF30" s="117"/>
      <c r="YG30" s="117"/>
      <c r="YH30" s="117"/>
      <c r="YI30" s="117"/>
      <c r="YJ30" s="117"/>
      <c r="YK30" s="117"/>
      <c r="YL30" s="117"/>
      <c r="YM30" s="117"/>
      <c r="YN30" s="117"/>
      <c r="YO30" s="117"/>
      <c r="YP30" s="117"/>
      <c r="YQ30" s="117"/>
      <c r="YR30" s="117"/>
      <c r="YS30" s="117"/>
      <c r="YT30" s="117"/>
      <c r="YU30" s="117"/>
      <c r="YV30" s="117"/>
      <c r="YW30" s="117"/>
      <c r="YX30" s="117"/>
      <c r="YY30" s="117"/>
      <c r="YZ30" s="117"/>
      <c r="ZA30" s="117"/>
      <c r="ZB30" s="117"/>
      <c r="ZC30" s="117"/>
      <c r="ZD30" s="117"/>
      <c r="ZE30" s="117"/>
      <c r="ZF30" s="117"/>
      <c r="ZG30" s="117"/>
      <c r="ZH30" s="117"/>
      <c r="ZI30" s="117"/>
      <c r="ZJ30" s="117"/>
      <c r="ZK30" s="117"/>
      <c r="ZL30" s="117"/>
      <c r="ZM30" s="117"/>
      <c r="ZN30" s="117"/>
      <c r="ZO30" s="117"/>
      <c r="ZP30" s="117"/>
      <c r="ZQ30" s="117"/>
      <c r="ZR30" s="117"/>
      <c r="ZS30" s="117"/>
      <c r="ZT30" s="117"/>
      <c r="ZU30" s="117"/>
      <c r="ZV30" s="117"/>
      <c r="ZW30" s="117"/>
      <c r="ZX30" s="117"/>
      <c r="ZY30" s="117"/>
      <c r="ZZ30" s="117"/>
    </row>
    <row r="31" spans="1:702" hidden="1" outlineLevel="1">
      <c r="A31" s="9">
        <v>41153</v>
      </c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  <c r="EB31" s="117"/>
      <c r="EC31" s="117"/>
      <c r="ED31" s="117"/>
      <c r="EE31" s="117"/>
      <c r="EF31" s="117"/>
      <c r="EG31" s="117"/>
      <c r="EH31" s="117"/>
      <c r="EI31" s="117"/>
      <c r="EJ31" s="117"/>
      <c r="EK31" s="117"/>
      <c r="EL31" s="117"/>
      <c r="EM31" s="117"/>
      <c r="EN31" s="117"/>
      <c r="EO31" s="117"/>
      <c r="EP31" s="117"/>
      <c r="EQ31" s="117"/>
      <c r="ER31" s="117"/>
      <c r="ES31" s="117"/>
      <c r="ET31" s="117"/>
      <c r="EU31" s="117"/>
      <c r="EV31" s="117"/>
      <c r="EW31" s="117"/>
      <c r="EX31" s="117"/>
      <c r="EY31" s="117"/>
      <c r="EZ31" s="117"/>
      <c r="FA31" s="117"/>
      <c r="FB31" s="117"/>
      <c r="FC31" s="117"/>
      <c r="FD31" s="117"/>
      <c r="FE31" s="117"/>
      <c r="FF31" s="117"/>
      <c r="FG31" s="117"/>
      <c r="FH31" s="117"/>
      <c r="FI31" s="117"/>
      <c r="FJ31" s="117"/>
      <c r="FK31" s="117"/>
      <c r="FL31" s="117"/>
      <c r="FM31" s="117"/>
      <c r="FN31" s="117"/>
      <c r="FO31" s="117"/>
      <c r="FP31" s="117"/>
      <c r="FQ31" s="117"/>
      <c r="FR31" s="117"/>
      <c r="FS31" s="117"/>
      <c r="FT31" s="117"/>
      <c r="FU31" s="117"/>
      <c r="FV31" s="117"/>
      <c r="FW31" s="117"/>
      <c r="FX31" s="117"/>
      <c r="FY31" s="117"/>
      <c r="FZ31" s="117"/>
      <c r="GA31" s="117"/>
      <c r="GB31" s="117"/>
      <c r="GC31" s="117"/>
      <c r="GD31" s="117"/>
      <c r="GE31" s="117"/>
      <c r="GF31" s="117"/>
      <c r="GG31" s="117"/>
      <c r="GH31" s="117"/>
      <c r="GI31" s="117"/>
      <c r="GJ31" s="117"/>
      <c r="GK31" s="117"/>
      <c r="GL31" s="117"/>
      <c r="GM31" s="117"/>
      <c r="GN31" s="117"/>
      <c r="GO31" s="117"/>
      <c r="GP31" s="117"/>
      <c r="GQ31" s="117"/>
      <c r="GR31" s="117"/>
      <c r="GS31" s="117"/>
      <c r="GT31" s="117"/>
      <c r="GU31" s="117"/>
      <c r="GV31" s="117"/>
      <c r="GW31" s="117"/>
      <c r="GX31" s="117"/>
      <c r="GY31" s="117"/>
      <c r="GZ31" s="117"/>
      <c r="HA31" s="117"/>
      <c r="HB31" s="117"/>
      <c r="HC31" s="117"/>
      <c r="HD31" s="117"/>
      <c r="HE31" s="117"/>
      <c r="HF31" s="117"/>
      <c r="HG31" s="117"/>
      <c r="HH31" s="117"/>
      <c r="HI31" s="117"/>
      <c r="HJ31" s="117"/>
      <c r="HK31" s="117"/>
      <c r="HL31" s="117"/>
      <c r="HM31" s="117"/>
      <c r="HN31" s="117"/>
      <c r="HO31" s="117"/>
      <c r="HP31" s="117"/>
      <c r="HQ31" s="117"/>
      <c r="HR31" s="117"/>
      <c r="HS31" s="117"/>
      <c r="HT31" s="117"/>
      <c r="HU31" s="117"/>
      <c r="HV31" s="117"/>
      <c r="HW31" s="117"/>
      <c r="HX31" s="117"/>
      <c r="HY31" s="117"/>
      <c r="HZ31" s="117"/>
      <c r="IA31" s="117"/>
      <c r="IB31" s="117"/>
      <c r="IC31" s="117"/>
      <c r="ID31" s="117"/>
      <c r="IE31" s="117"/>
      <c r="IF31" s="117"/>
      <c r="IG31" s="117"/>
      <c r="IH31" s="117"/>
      <c r="II31" s="117"/>
      <c r="IJ31" s="117"/>
      <c r="IK31" s="117"/>
      <c r="IL31" s="117"/>
      <c r="IM31" s="117"/>
      <c r="IN31" s="117"/>
      <c r="IO31" s="117"/>
      <c r="IP31" s="117"/>
      <c r="IQ31" s="117"/>
      <c r="IR31" s="117"/>
      <c r="IS31" s="117"/>
      <c r="IT31" s="117"/>
      <c r="IU31" s="117"/>
      <c r="IV31" s="117"/>
      <c r="IW31" s="117"/>
      <c r="IX31" s="117"/>
      <c r="IY31" s="117"/>
      <c r="IZ31" s="117"/>
      <c r="JA31" s="117"/>
      <c r="JB31" s="117"/>
      <c r="JC31" s="117"/>
      <c r="JD31" s="117"/>
      <c r="JE31" s="117"/>
      <c r="JF31" s="117"/>
      <c r="JG31" s="117"/>
      <c r="JH31" s="117"/>
      <c r="JI31" s="117"/>
      <c r="JJ31" s="117"/>
      <c r="JK31" s="117"/>
      <c r="JL31" s="117"/>
      <c r="JM31" s="117"/>
      <c r="JN31" s="117"/>
      <c r="JO31" s="117"/>
      <c r="JP31" s="117"/>
      <c r="JQ31" s="117"/>
      <c r="JR31" s="117"/>
      <c r="JS31" s="117"/>
      <c r="JT31" s="117"/>
      <c r="JU31" s="117"/>
      <c r="JV31" s="117"/>
      <c r="JW31" s="117"/>
      <c r="JX31" s="117"/>
      <c r="JY31" s="117"/>
      <c r="JZ31" s="117"/>
      <c r="KA31" s="117"/>
      <c r="KB31" s="117"/>
      <c r="KC31" s="117"/>
      <c r="KD31" s="117"/>
      <c r="KE31" s="117"/>
      <c r="KF31" s="117"/>
      <c r="KG31" s="117"/>
      <c r="KH31" s="117"/>
      <c r="KI31" s="117"/>
      <c r="KJ31" s="117"/>
      <c r="KK31" s="117"/>
      <c r="KL31" s="117"/>
      <c r="KM31" s="117"/>
      <c r="KN31" s="117"/>
      <c r="KO31" s="117"/>
      <c r="KP31" s="117"/>
      <c r="KQ31" s="117"/>
      <c r="KR31" s="117"/>
      <c r="KS31" s="117"/>
      <c r="KT31" s="117"/>
      <c r="KU31" s="117"/>
      <c r="KV31" s="117"/>
      <c r="KW31" s="117"/>
      <c r="KX31" s="117"/>
      <c r="KY31" s="117"/>
      <c r="KZ31" s="117"/>
      <c r="LA31" s="117"/>
      <c r="LB31" s="117"/>
      <c r="LC31" s="117"/>
      <c r="LD31" s="117"/>
      <c r="LE31" s="117"/>
      <c r="LF31" s="117"/>
      <c r="LG31" s="117"/>
      <c r="LH31" s="117"/>
      <c r="LI31" s="117"/>
      <c r="LJ31" s="117"/>
      <c r="LK31" s="117"/>
      <c r="LL31" s="117"/>
      <c r="LM31" s="117"/>
      <c r="LN31" s="117"/>
      <c r="LO31" s="117"/>
      <c r="LP31" s="117"/>
      <c r="LQ31" s="117"/>
      <c r="LR31" s="117"/>
      <c r="LS31" s="117"/>
      <c r="LT31" s="117"/>
      <c r="LU31" s="117"/>
      <c r="LV31" s="117"/>
      <c r="LW31" s="117"/>
      <c r="LX31" s="117"/>
      <c r="LY31" s="117"/>
      <c r="LZ31" s="117"/>
      <c r="MA31" s="117"/>
      <c r="MB31" s="117"/>
      <c r="MC31" s="117"/>
      <c r="MD31" s="117"/>
      <c r="ME31" s="117"/>
      <c r="MF31" s="117"/>
      <c r="MG31" s="117"/>
      <c r="MH31" s="117"/>
      <c r="MI31" s="117"/>
      <c r="MJ31" s="117"/>
      <c r="MK31" s="117"/>
      <c r="ML31" s="117"/>
      <c r="MM31" s="117"/>
      <c r="MN31" s="117"/>
      <c r="MO31" s="117"/>
      <c r="MP31" s="117"/>
      <c r="MQ31" s="117"/>
      <c r="MR31" s="117"/>
      <c r="MS31" s="117"/>
      <c r="MT31" s="117"/>
      <c r="MU31" s="117"/>
      <c r="MV31" s="117"/>
      <c r="MW31" s="117"/>
      <c r="MX31" s="117"/>
      <c r="MY31" s="117"/>
      <c r="MZ31" s="117"/>
      <c r="NA31" s="117"/>
      <c r="NB31" s="117"/>
      <c r="NC31" s="117"/>
      <c r="ND31" s="117"/>
      <c r="NE31" s="117"/>
      <c r="NF31" s="117"/>
      <c r="NG31" s="117"/>
      <c r="NH31" s="117"/>
      <c r="NI31" s="117"/>
      <c r="NJ31" s="117"/>
      <c r="NK31" s="117"/>
      <c r="NL31" s="117"/>
      <c r="NM31" s="117"/>
      <c r="NN31" s="117"/>
      <c r="NO31" s="117"/>
      <c r="NP31" s="117"/>
      <c r="NQ31" s="117"/>
      <c r="NR31" s="117"/>
      <c r="NS31" s="117"/>
      <c r="NT31" s="117"/>
      <c r="NU31" s="117"/>
      <c r="NV31" s="117"/>
      <c r="NW31" s="117"/>
      <c r="NX31" s="117"/>
      <c r="NY31" s="117"/>
      <c r="NZ31" s="117"/>
      <c r="OA31" s="117"/>
      <c r="OB31" s="117"/>
      <c r="OC31" s="117"/>
      <c r="OD31" s="117"/>
      <c r="OE31" s="117"/>
      <c r="OF31" s="117"/>
      <c r="OG31" s="117"/>
      <c r="OH31" s="117"/>
      <c r="OI31" s="117"/>
      <c r="OJ31" s="117"/>
      <c r="OK31" s="117"/>
      <c r="OL31" s="117"/>
      <c r="OM31" s="117"/>
      <c r="ON31" s="117"/>
      <c r="OO31" s="117"/>
      <c r="OP31" s="117"/>
      <c r="OQ31" s="117"/>
      <c r="OR31" s="117"/>
      <c r="OS31" s="117"/>
      <c r="OT31" s="117"/>
      <c r="OU31" s="117"/>
      <c r="OV31" s="117"/>
      <c r="OW31" s="117"/>
      <c r="OX31" s="117"/>
      <c r="OY31" s="117"/>
      <c r="OZ31" s="117"/>
      <c r="PA31" s="117"/>
      <c r="PB31" s="117"/>
      <c r="PC31" s="117"/>
      <c r="PD31" s="117"/>
      <c r="PE31" s="117"/>
      <c r="PF31" s="117"/>
      <c r="PG31" s="117"/>
      <c r="PH31" s="117"/>
      <c r="PI31" s="117"/>
      <c r="PJ31" s="117"/>
      <c r="PK31" s="117"/>
      <c r="PL31" s="117"/>
      <c r="PM31" s="117"/>
      <c r="PN31" s="117"/>
      <c r="PO31" s="117"/>
      <c r="PP31" s="117"/>
      <c r="PQ31" s="117"/>
      <c r="PR31" s="117"/>
      <c r="PS31" s="117"/>
      <c r="PT31" s="117"/>
      <c r="PU31" s="117"/>
      <c r="PV31" s="117"/>
      <c r="PW31" s="117"/>
      <c r="PX31" s="117"/>
      <c r="PY31" s="117"/>
      <c r="PZ31" s="117"/>
      <c r="QA31" s="117"/>
      <c r="QB31" s="117"/>
      <c r="QC31" s="117"/>
      <c r="QD31" s="117"/>
      <c r="QE31" s="117"/>
      <c r="QF31" s="117"/>
      <c r="QG31" s="117"/>
      <c r="QH31" s="117"/>
      <c r="QI31" s="117"/>
      <c r="QJ31" s="117"/>
      <c r="QK31" s="117"/>
      <c r="QL31" s="117"/>
      <c r="QM31" s="117"/>
      <c r="QN31" s="117"/>
      <c r="QO31" s="117"/>
      <c r="QP31" s="117"/>
      <c r="QQ31" s="117"/>
      <c r="QR31" s="117"/>
      <c r="QS31" s="117"/>
      <c r="QT31" s="117"/>
      <c r="QU31" s="117"/>
      <c r="QV31" s="117"/>
      <c r="QW31" s="117"/>
      <c r="QX31" s="117"/>
      <c r="QY31" s="117"/>
      <c r="QZ31" s="117"/>
      <c r="RA31" s="117"/>
      <c r="RB31" s="117"/>
      <c r="RC31" s="117"/>
      <c r="RD31" s="117"/>
      <c r="RE31" s="117"/>
      <c r="RF31" s="117"/>
      <c r="RG31" s="117"/>
      <c r="RH31" s="117"/>
      <c r="RI31" s="117"/>
      <c r="RJ31" s="117"/>
      <c r="RK31" s="117"/>
      <c r="RL31" s="117"/>
      <c r="RM31" s="117"/>
      <c r="RN31" s="117"/>
      <c r="RO31" s="117"/>
      <c r="RP31" s="117"/>
      <c r="RQ31" s="117"/>
      <c r="RR31" s="117"/>
      <c r="RS31" s="117"/>
      <c r="RT31" s="117"/>
      <c r="RU31" s="117"/>
      <c r="RV31" s="117"/>
      <c r="RW31" s="117"/>
      <c r="RX31" s="117"/>
      <c r="RY31" s="117"/>
      <c r="RZ31" s="117"/>
      <c r="SA31" s="117"/>
      <c r="SB31" s="117"/>
      <c r="SC31" s="117"/>
      <c r="SD31" s="117"/>
      <c r="SE31" s="117"/>
      <c r="SF31" s="117"/>
      <c r="SG31" s="117"/>
      <c r="SH31" s="117"/>
      <c r="SI31" s="117"/>
      <c r="SJ31" s="117"/>
      <c r="SK31" s="117"/>
      <c r="SL31" s="117"/>
      <c r="SM31" s="117"/>
      <c r="SN31" s="117"/>
      <c r="SO31" s="117"/>
      <c r="SP31" s="117"/>
      <c r="SQ31" s="117"/>
      <c r="SR31" s="117"/>
      <c r="SS31" s="117"/>
      <c r="ST31" s="117"/>
      <c r="SU31" s="117"/>
      <c r="SV31" s="117"/>
      <c r="SW31" s="117"/>
      <c r="SX31" s="117"/>
      <c r="SY31" s="117"/>
      <c r="SZ31" s="117"/>
      <c r="TA31" s="117"/>
      <c r="TB31" s="117"/>
      <c r="TC31" s="117"/>
      <c r="TD31" s="117"/>
      <c r="TE31" s="117"/>
      <c r="TF31" s="117"/>
      <c r="TG31" s="117"/>
      <c r="TH31" s="117"/>
      <c r="TI31" s="117"/>
      <c r="TJ31" s="117"/>
      <c r="TK31" s="117"/>
      <c r="TL31" s="117"/>
      <c r="TM31" s="117"/>
      <c r="TN31" s="117"/>
      <c r="TO31" s="117"/>
      <c r="TP31" s="117"/>
      <c r="TQ31" s="117"/>
      <c r="TR31" s="117"/>
      <c r="TS31" s="117"/>
      <c r="TT31" s="117"/>
      <c r="TU31" s="117"/>
      <c r="TV31" s="117"/>
      <c r="TW31" s="117"/>
      <c r="TX31" s="117"/>
      <c r="TY31" s="117"/>
      <c r="TZ31" s="117"/>
      <c r="UA31" s="117"/>
      <c r="UB31" s="117"/>
      <c r="UC31" s="117"/>
      <c r="UD31" s="117"/>
      <c r="UE31" s="117"/>
      <c r="UF31" s="117"/>
      <c r="UG31" s="117"/>
      <c r="UH31" s="117"/>
      <c r="UI31" s="117"/>
      <c r="UJ31" s="117"/>
      <c r="UK31" s="117"/>
      <c r="UL31" s="117"/>
      <c r="UM31" s="117"/>
      <c r="UN31" s="117"/>
      <c r="UO31" s="117"/>
      <c r="UP31" s="117"/>
      <c r="UQ31" s="117"/>
      <c r="UR31" s="117"/>
      <c r="US31" s="117"/>
      <c r="UT31" s="117"/>
      <c r="UU31" s="117"/>
      <c r="UV31" s="117"/>
      <c r="UW31" s="117"/>
      <c r="UX31" s="117"/>
      <c r="UY31" s="117"/>
      <c r="UZ31" s="117"/>
      <c r="VA31" s="117"/>
      <c r="VB31" s="117"/>
      <c r="VC31" s="117"/>
      <c r="VD31" s="117"/>
      <c r="VE31" s="117"/>
      <c r="VF31" s="117"/>
      <c r="VG31" s="117"/>
      <c r="VH31" s="117"/>
      <c r="VI31" s="117"/>
      <c r="VJ31" s="117"/>
      <c r="VK31" s="117"/>
      <c r="VL31" s="117"/>
      <c r="VM31" s="117"/>
      <c r="VN31" s="117"/>
      <c r="VO31" s="117"/>
      <c r="VP31" s="117"/>
      <c r="VQ31" s="117"/>
      <c r="VR31" s="117"/>
      <c r="VS31" s="117"/>
      <c r="VT31" s="117"/>
      <c r="VU31" s="117"/>
      <c r="VV31" s="117"/>
      <c r="VW31" s="117"/>
      <c r="VX31" s="117"/>
      <c r="VY31" s="117"/>
      <c r="VZ31" s="117"/>
      <c r="WA31" s="117"/>
      <c r="WB31" s="117"/>
      <c r="WC31" s="117"/>
      <c r="WD31" s="117"/>
      <c r="WE31" s="117"/>
      <c r="WF31" s="117"/>
      <c r="WG31" s="117"/>
      <c r="WH31" s="117"/>
      <c r="WI31" s="117"/>
      <c r="WJ31" s="117"/>
      <c r="WK31" s="117"/>
      <c r="WL31" s="117"/>
      <c r="WM31" s="117"/>
      <c r="WN31" s="117"/>
      <c r="WO31" s="117"/>
      <c r="WP31" s="117"/>
      <c r="WQ31" s="117"/>
      <c r="WR31" s="117"/>
      <c r="WS31" s="117"/>
      <c r="WT31" s="117"/>
      <c r="WU31" s="117"/>
      <c r="WV31" s="117"/>
      <c r="WW31" s="117"/>
      <c r="WX31" s="117"/>
      <c r="WY31" s="117"/>
      <c r="WZ31" s="117"/>
      <c r="XA31" s="117"/>
      <c r="XB31" s="117"/>
      <c r="XC31" s="117"/>
      <c r="XD31" s="117"/>
      <c r="XE31" s="117"/>
      <c r="XF31" s="117"/>
      <c r="XG31" s="117"/>
      <c r="XH31" s="117"/>
      <c r="XI31" s="117"/>
      <c r="XJ31" s="117"/>
      <c r="XK31" s="117"/>
      <c r="XL31" s="117"/>
      <c r="XM31" s="117"/>
      <c r="XN31" s="117"/>
      <c r="XO31" s="117"/>
      <c r="XP31" s="117"/>
      <c r="XQ31" s="117"/>
      <c r="XR31" s="117"/>
      <c r="XS31" s="117"/>
      <c r="XT31" s="117"/>
      <c r="XU31" s="117"/>
      <c r="XV31" s="117"/>
      <c r="XW31" s="117"/>
      <c r="XX31" s="117"/>
      <c r="XY31" s="117"/>
      <c r="XZ31" s="117"/>
      <c r="YA31" s="117"/>
      <c r="YB31" s="117"/>
      <c r="YC31" s="117"/>
      <c r="YD31" s="117"/>
      <c r="YE31" s="117"/>
      <c r="YF31" s="117"/>
      <c r="YG31" s="117"/>
      <c r="YH31" s="117"/>
      <c r="YI31" s="117"/>
      <c r="YJ31" s="117"/>
      <c r="YK31" s="117"/>
      <c r="YL31" s="117"/>
      <c r="YM31" s="117"/>
      <c r="YN31" s="117"/>
      <c r="YO31" s="117"/>
      <c r="YP31" s="117"/>
      <c r="YQ31" s="117"/>
      <c r="YR31" s="117"/>
      <c r="YS31" s="117"/>
      <c r="YT31" s="117"/>
      <c r="YU31" s="117"/>
      <c r="YV31" s="117"/>
      <c r="YW31" s="117"/>
      <c r="YX31" s="117"/>
      <c r="YY31" s="117"/>
      <c r="YZ31" s="117"/>
      <c r="ZA31" s="117"/>
      <c r="ZB31" s="117"/>
      <c r="ZC31" s="117"/>
      <c r="ZD31" s="117"/>
      <c r="ZE31" s="117"/>
      <c r="ZF31" s="117"/>
      <c r="ZG31" s="117"/>
      <c r="ZH31" s="117"/>
      <c r="ZI31" s="117"/>
      <c r="ZJ31" s="117"/>
      <c r="ZK31" s="117"/>
      <c r="ZL31" s="117"/>
      <c r="ZM31" s="117"/>
      <c r="ZN31" s="117"/>
      <c r="ZO31" s="117"/>
      <c r="ZP31" s="117"/>
      <c r="ZQ31" s="117"/>
      <c r="ZR31" s="117"/>
      <c r="ZS31" s="117"/>
      <c r="ZT31" s="117"/>
      <c r="ZU31" s="117"/>
      <c r="ZV31" s="117"/>
      <c r="ZW31" s="117"/>
      <c r="ZX31" s="117"/>
      <c r="ZY31" s="117"/>
      <c r="ZZ31" s="117"/>
    </row>
    <row r="32" spans="1:702" hidden="1" outlineLevel="1">
      <c r="A32" s="9">
        <v>41183</v>
      </c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7"/>
      <c r="EH32" s="117"/>
      <c r="EI32" s="117"/>
      <c r="EJ32" s="117"/>
      <c r="EK32" s="117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117"/>
      <c r="FP32" s="117"/>
      <c r="FQ32" s="117"/>
      <c r="FR32" s="117"/>
      <c r="FS32" s="117"/>
      <c r="FT32" s="117"/>
      <c r="FU32" s="117"/>
      <c r="FV32" s="117"/>
      <c r="FW32" s="117"/>
      <c r="FX32" s="117"/>
      <c r="FY32" s="117"/>
      <c r="FZ32" s="117"/>
      <c r="GA32" s="117"/>
      <c r="GB32" s="117"/>
      <c r="GC32" s="117"/>
      <c r="GD32" s="117"/>
      <c r="GE32" s="117"/>
      <c r="GF32" s="117"/>
      <c r="GG32" s="117"/>
      <c r="GH32" s="117"/>
      <c r="GI32" s="117"/>
      <c r="GJ32" s="117"/>
      <c r="GK32" s="117"/>
      <c r="GL32" s="117"/>
      <c r="GM32" s="117"/>
      <c r="GN32" s="117"/>
      <c r="GO32" s="117"/>
      <c r="GP32" s="117"/>
      <c r="GQ32" s="117"/>
      <c r="GR32" s="117"/>
      <c r="GS32" s="117"/>
      <c r="GT32" s="117"/>
      <c r="GU32" s="117"/>
      <c r="GV32" s="117"/>
      <c r="GW32" s="117"/>
      <c r="GX32" s="117"/>
      <c r="GY32" s="117"/>
      <c r="GZ32" s="117"/>
      <c r="HA32" s="117"/>
      <c r="HB32" s="117"/>
      <c r="HC32" s="117"/>
      <c r="HD32" s="117"/>
      <c r="HE32" s="117"/>
      <c r="HF32" s="117"/>
      <c r="HG32" s="117"/>
      <c r="HH32" s="117"/>
      <c r="HI32" s="117"/>
      <c r="HJ32" s="117"/>
      <c r="HK32" s="117"/>
      <c r="HL32" s="117"/>
      <c r="HM32" s="117"/>
      <c r="HN32" s="117"/>
      <c r="HO32" s="117"/>
      <c r="HP32" s="117"/>
      <c r="HQ32" s="117"/>
      <c r="HR32" s="117"/>
      <c r="HS32" s="117"/>
      <c r="HT32" s="117"/>
      <c r="HU32" s="117"/>
      <c r="HV32" s="117"/>
      <c r="HW32" s="117"/>
      <c r="HX32" s="117"/>
      <c r="HY32" s="117"/>
      <c r="HZ32" s="117"/>
      <c r="IA32" s="117"/>
      <c r="IB32" s="117"/>
      <c r="IC32" s="117"/>
      <c r="ID32" s="117"/>
      <c r="IE32" s="117"/>
      <c r="IF32" s="117"/>
      <c r="IG32" s="117"/>
      <c r="IH32" s="117"/>
      <c r="II32" s="117"/>
      <c r="IJ32" s="117"/>
      <c r="IK32" s="117"/>
      <c r="IL32" s="117"/>
      <c r="IM32" s="117"/>
      <c r="IN32" s="117"/>
      <c r="IO32" s="117"/>
      <c r="IP32" s="117"/>
      <c r="IQ32" s="117"/>
      <c r="IR32" s="117"/>
      <c r="IS32" s="117"/>
      <c r="IT32" s="117"/>
      <c r="IU32" s="117"/>
      <c r="IV32" s="117"/>
      <c r="IW32" s="117"/>
      <c r="IX32" s="117"/>
      <c r="IY32" s="117"/>
      <c r="IZ32" s="117"/>
      <c r="JA32" s="117"/>
      <c r="JB32" s="117"/>
      <c r="JC32" s="117"/>
      <c r="JD32" s="117"/>
      <c r="JE32" s="117"/>
      <c r="JF32" s="117"/>
      <c r="JG32" s="117"/>
      <c r="JH32" s="117"/>
      <c r="JI32" s="117"/>
      <c r="JJ32" s="117"/>
      <c r="JK32" s="117"/>
      <c r="JL32" s="117"/>
      <c r="JM32" s="117"/>
      <c r="JN32" s="117"/>
      <c r="JO32" s="117"/>
      <c r="JP32" s="117"/>
      <c r="JQ32" s="117"/>
      <c r="JR32" s="117"/>
      <c r="JS32" s="117"/>
      <c r="JT32" s="117"/>
      <c r="JU32" s="117"/>
      <c r="JV32" s="117"/>
      <c r="JW32" s="117"/>
      <c r="JX32" s="117"/>
      <c r="JY32" s="117"/>
      <c r="JZ32" s="117"/>
      <c r="KA32" s="117"/>
      <c r="KB32" s="117"/>
      <c r="KC32" s="117"/>
      <c r="KD32" s="117"/>
      <c r="KE32" s="117"/>
      <c r="KF32" s="117"/>
      <c r="KG32" s="117"/>
      <c r="KH32" s="117"/>
      <c r="KI32" s="117"/>
      <c r="KJ32" s="117"/>
      <c r="KK32" s="117"/>
      <c r="KL32" s="117"/>
      <c r="KM32" s="117"/>
      <c r="KN32" s="117"/>
      <c r="KO32" s="117"/>
      <c r="KP32" s="117"/>
      <c r="KQ32" s="117"/>
      <c r="KR32" s="117"/>
      <c r="KS32" s="117"/>
      <c r="KT32" s="117"/>
      <c r="KU32" s="117"/>
      <c r="KV32" s="117"/>
      <c r="KW32" s="117"/>
      <c r="KX32" s="117"/>
      <c r="KY32" s="117"/>
      <c r="KZ32" s="117"/>
      <c r="LA32" s="117"/>
      <c r="LB32" s="117"/>
      <c r="LC32" s="117"/>
      <c r="LD32" s="117"/>
      <c r="LE32" s="117"/>
      <c r="LF32" s="117"/>
      <c r="LG32" s="117"/>
      <c r="LH32" s="117"/>
      <c r="LI32" s="117"/>
      <c r="LJ32" s="117"/>
      <c r="LK32" s="117"/>
      <c r="LL32" s="117"/>
      <c r="LM32" s="117"/>
      <c r="LN32" s="117"/>
      <c r="LO32" s="117"/>
      <c r="LP32" s="117"/>
      <c r="LQ32" s="117"/>
      <c r="LR32" s="117"/>
      <c r="LS32" s="117"/>
      <c r="LT32" s="117"/>
      <c r="LU32" s="117"/>
      <c r="LV32" s="117"/>
      <c r="LW32" s="117"/>
      <c r="LX32" s="117"/>
      <c r="LY32" s="117"/>
      <c r="LZ32" s="117"/>
      <c r="MA32" s="117"/>
      <c r="MB32" s="117"/>
      <c r="MC32" s="117"/>
      <c r="MD32" s="117"/>
      <c r="ME32" s="117"/>
      <c r="MF32" s="117"/>
      <c r="MG32" s="117"/>
      <c r="MH32" s="117"/>
      <c r="MI32" s="117"/>
      <c r="MJ32" s="117"/>
      <c r="MK32" s="117"/>
      <c r="ML32" s="117"/>
      <c r="MM32" s="117"/>
      <c r="MN32" s="117"/>
      <c r="MO32" s="117"/>
      <c r="MP32" s="117"/>
      <c r="MQ32" s="117"/>
      <c r="MR32" s="117"/>
      <c r="MS32" s="117"/>
      <c r="MT32" s="117"/>
      <c r="MU32" s="117"/>
      <c r="MV32" s="117"/>
      <c r="MW32" s="117"/>
      <c r="MX32" s="117"/>
      <c r="MY32" s="117"/>
      <c r="MZ32" s="117"/>
      <c r="NA32" s="117"/>
      <c r="NB32" s="117"/>
      <c r="NC32" s="117"/>
      <c r="ND32" s="117"/>
      <c r="NE32" s="117"/>
      <c r="NF32" s="117"/>
      <c r="NG32" s="117"/>
      <c r="NH32" s="117"/>
      <c r="NI32" s="117"/>
      <c r="NJ32" s="117"/>
      <c r="NK32" s="117"/>
      <c r="NL32" s="117"/>
      <c r="NM32" s="117"/>
      <c r="NN32" s="117"/>
      <c r="NO32" s="117"/>
      <c r="NP32" s="117"/>
      <c r="NQ32" s="117"/>
      <c r="NR32" s="117"/>
      <c r="NS32" s="117"/>
      <c r="NT32" s="117"/>
      <c r="NU32" s="117"/>
      <c r="NV32" s="117"/>
      <c r="NW32" s="117"/>
      <c r="NX32" s="117"/>
      <c r="NY32" s="117"/>
      <c r="NZ32" s="117"/>
      <c r="OA32" s="117"/>
      <c r="OB32" s="117"/>
      <c r="OC32" s="117"/>
      <c r="OD32" s="117"/>
      <c r="OE32" s="117"/>
      <c r="OF32" s="117"/>
      <c r="OG32" s="117"/>
      <c r="OH32" s="117"/>
      <c r="OI32" s="117"/>
      <c r="OJ32" s="117"/>
      <c r="OK32" s="117"/>
      <c r="OL32" s="117"/>
      <c r="OM32" s="117"/>
      <c r="ON32" s="117"/>
      <c r="OO32" s="117"/>
      <c r="OP32" s="117"/>
      <c r="OQ32" s="117"/>
      <c r="OR32" s="117"/>
      <c r="OS32" s="117"/>
      <c r="OT32" s="117"/>
      <c r="OU32" s="117"/>
      <c r="OV32" s="117"/>
      <c r="OW32" s="117"/>
      <c r="OX32" s="117"/>
      <c r="OY32" s="117"/>
      <c r="OZ32" s="117"/>
      <c r="PA32" s="117"/>
      <c r="PB32" s="117"/>
      <c r="PC32" s="117"/>
      <c r="PD32" s="117"/>
      <c r="PE32" s="117"/>
      <c r="PF32" s="117"/>
      <c r="PG32" s="117"/>
      <c r="PH32" s="117"/>
      <c r="PI32" s="117"/>
      <c r="PJ32" s="117"/>
      <c r="PK32" s="117"/>
      <c r="PL32" s="117"/>
      <c r="PM32" s="117"/>
      <c r="PN32" s="117"/>
      <c r="PO32" s="117"/>
      <c r="PP32" s="117"/>
      <c r="PQ32" s="117"/>
      <c r="PR32" s="117"/>
      <c r="PS32" s="117"/>
      <c r="PT32" s="117"/>
      <c r="PU32" s="117"/>
      <c r="PV32" s="117"/>
      <c r="PW32" s="117"/>
      <c r="PX32" s="117"/>
      <c r="PY32" s="117"/>
      <c r="PZ32" s="117"/>
      <c r="QA32" s="117"/>
      <c r="QB32" s="117"/>
      <c r="QC32" s="117"/>
      <c r="QD32" s="117"/>
      <c r="QE32" s="117"/>
      <c r="QF32" s="117"/>
      <c r="QG32" s="117"/>
      <c r="QH32" s="117"/>
      <c r="QI32" s="117"/>
      <c r="QJ32" s="117"/>
      <c r="QK32" s="117"/>
      <c r="QL32" s="117"/>
      <c r="QM32" s="117"/>
      <c r="QN32" s="117"/>
      <c r="QO32" s="117"/>
      <c r="QP32" s="117"/>
      <c r="QQ32" s="117"/>
      <c r="QR32" s="117"/>
      <c r="QS32" s="117"/>
      <c r="QT32" s="117"/>
      <c r="QU32" s="117"/>
      <c r="QV32" s="117"/>
      <c r="QW32" s="117"/>
      <c r="QX32" s="117"/>
      <c r="QY32" s="117"/>
      <c r="QZ32" s="117"/>
      <c r="RA32" s="117"/>
      <c r="RB32" s="117"/>
      <c r="RC32" s="117"/>
      <c r="RD32" s="117"/>
      <c r="RE32" s="117"/>
      <c r="RF32" s="117"/>
      <c r="RG32" s="117"/>
      <c r="RH32" s="117"/>
      <c r="RI32" s="117"/>
      <c r="RJ32" s="117"/>
      <c r="RK32" s="117"/>
      <c r="RL32" s="117"/>
      <c r="RM32" s="117"/>
      <c r="RN32" s="117"/>
      <c r="RO32" s="117"/>
      <c r="RP32" s="117"/>
      <c r="RQ32" s="117"/>
      <c r="RR32" s="117"/>
      <c r="RS32" s="117"/>
      <c r="RT32" s="117"/>
      <c r="RU32" s="117"/>
      <c r="RV32" s="117"/>
      <c r="RW32" s="117"/>
      <c r="RX32" s="117"/>
      <c r="RY32" s="117"/>
      <c r="RZ32" s="117"/>
      <c r="SA32" s="117"/>
      <c r="SB32" s="117"/>
      <c r="SC32" s="117"/>
      <c r="SD32" s="117"/>
      <c r="SE32" s="117"/>
      <c r="SF32" s="117"/>
      <c r="SG32" s="117"/>
      <c r="SH32" s="117"/>
      <c r="SI32" s="117"/>
      <c r="SJ32" s="117"/>
      <c r="SK32" s="117"/>
      <c r="SL32" s="117"/>
      <c r="SM32" s="117"/>
      <c r="SN32" s="117"/>
      <c r="SO32" s="117"/>
      <c r="SP32" s="117"/>
      <c r="SQ32" s="117"/>
      <c r="SR32" s="117"/>
      <c r="SS32" s="117"/>
      <c r="ST32" s="117"/>
      <c r="SU32" s="117"/>
      <c r="SV32" s="117"/>
      <c r="SW32" s="117"/>
      <c r="SX32" s="117"/>
      <c r="SY32" s="117"/>
      <c r="SZ32" s="117"/>
      <c r="TA32" s="117"/>
      <c r="TB32" s="117"/>
      <c r="TC32" s="117"/>
      <c r="TD32" s="117"/>
      <c r="TE32" s="117"/>
      <c r="TF32" s="117"/>
      <c r="TG32" s="117"/>
      <c r="TH32" s="117"/>
      <c r="TI32" s="117"/>
      <c r="TJ32" s="117"/>
      <c r="TK32" s="117"/>
      <c r="TL32" s="117"/>
      <c r="TM32" s="117"/>
      <c r="TN32" s="117"/>
      <c r="TO32" s="117"/>
      <c r="TP32" s="117"/>
      <c r="TQ32" s="117"/>
      <c r="TR32" s="117"/>
      <c r="TS32" s="117"/>
      <c r="TT32" s="117"/>
      <c r="TU32" s="117"/>
      <c r="TV32" s="117"/>
      <c r="TW32" s="117"/>
      <c r="TX32" s="117"/>
      <c r="TY32" s="117"/>
      <c r="TZ32" s="117"/>
      <c r="UA32" s="117"/>
      <c r="UB32" s="117"/>
      <c r="UC32" s="117"/>
      <c r="UD32" s="117"/>
      <c r="UE32" s="117"/>
      <c r="UF32" s="117"/>
      <c r="UG32" s="117"/>
      <c r="UH32" s="117"/>
      <c r="UI32" s="117"/>
      <c r="UJ32" s="117"/>
      <c r="UK32" s="117"/>
      <c r="UL32" s="117"/>
      <c r="UM32" s="117"/>
      <c r="UN32" s="117"/>
      <c r="UO32" s="117"/>
      <c r="UP32" s="117"/>
      <c r="UQ32" s="117"/>
      <c r="UR32" s="117"/>
      <c r="US32" s="117"/>
      <c r="UT32" s="117"/>
      <c r="UU32" s="117"/>
      <c r="UV32" s="117"/>
      <c r="UW32" s="117"/>
      <c r="UX32" s="117"/>
      <c r="UY32" s="117"/>
      <c r="UZ32" s="117"/>
      <c r="VA32" s="117"/>
      <c r="VB32" s="117"/>
      <c r="VC32" s="117"/>
      <c r="VD32" s="117"/>
      <c r="VE32" s="117"/>
      <c r="VF32" s="117"/>
      <c r="VG32" s="117"/>
      <c r="VH32" s="117"/>
      <c r="VI32" s="117"/>
      <c r="VJ32" s="117"/>
      <c r="VK32" s="117"/>
      <c r="VL32" s="117"/>
      <c r="VM32" s="117"/>
      <c r="VN32" s="117"/>
      <c r="VO32" s="117"/>
      <c r="VP32" s="117"/>
      <c r="VQ32" s="117"/>
      <c r="VR32" s="117"/>
      <c r="VS32" s="117"/>
      <c r="VT32" s="117"/>
      <c r="VU32" s="117"/>
      <c r="VV32" s="117"/>
      <c r="VW32" s="117"/>
      <c r="VX32" s="117"/>
      <c r="VY32" s="117"/>
      <c r="VZ32" s="117"/>
      <c r="WA32" s="117"/>
      <c r="WB32" s="117"/>
      <c r="WC32" s="117"/>
      <c r="WD32" s="117"/>
      <c r="WE32" s="117"/>
      <c r="WF32" s="117"/>
      <c r="WG32" s="117"/>
      <c r="WH32" s="117"/>
      <c r="WI32" s="117"/>
      <c r="WJ32" s="117"/>
      <c r="WK32" s="117"/>
      <c r="WL32" s="117"/>
      <c r="WM32" s="117"/>
      <c r="WN32" s="117"/>
      <c r="WO32" s="117"/>
      <c r="WP32" s="117"/>
      <c r="WQ32" s="117"/>
      <c r="WR32" s="117"/>
      <c r="WS32" s="117"/>
      <c r="WT32" s="117"/>
      <c r="WU32" s="117"/>
      <c r="WV32" s="117"/>
      <c r="WW32" s="117"/>
      <c r="WX32" s="117"/>
      <c r="WY32" s="117"/>
      <c r="WZ32" s="117"/>
      <c r="XA32" s="117"/>
      <c r="XB32" s="117"/>
      <c r="XC32" s="117"/>
      <c r="XD32" s="117"/>
      <c r="XE32" s="117"/>
      <c r="XF32" s="117"/>
      <c r="XG32" s="117"/>
      <c r="XH32" s="117"/>
      <c r="XI32" s="117"/>
      <c r="XJ32" s="117"/>
      <c r="XK32" s="117"/>
      <c r="XL32" s="117"/>
      <c r="XM32" s="117"/>
      <c r="XN32" s="117"/>
      <c r="XO32" s="117"/>
      <c r="XP32" s="117"/>
      <c r="XQ32" s="117"/>
      <c r="XR32" s="117"/>
      <c r="XS32" s="117"/>
      <c r="XT32" s="117"/>
      <c r="XU32" s="117"/>
      <c r="XV32" s="117"/>
      <c r="XW32" s="117"/>
      <c r="XX32" s="117"/>
      <c r="XY32" s="117"/>
      <c r="XZ32" s="117"/>
      <c r="YA32" s="117"/>
      <c r="YB32" s="117"/>
      <c r="YC32" s="117"/>
      <c r="YD32" s="117"/>
      <c r="YE32" s="117"/>
      <c r="YF32" s="117"/>
      <c r="YG32" s="117"/>
      <c r="YH32" s="117"/>
      <c r="YI32" s="117"/>
      <c r="YJ32" s="117"/>
      <c r="YK32" s="117"/>
      <c r="YL32" s="117"/>
      <c r="YM32" s="117"/>
      <c r="YN32" s="117"/>
      <c r="YO32" s="117"/>
      <c r="YP32" s="117"/>
      <c r="YQ32" s="117"/>
      <c r="YR32" s="117"/>
      <c r="YS32" s="117"/>
      <c r="YT32" s="117"/>
      <c r="YU32" s="117"/>
      <c r="YV32" s="117"/>
      <c r="YW32" s="117"/>
      <c r="YX32" s="117"/>
      <c r="YY32" s="117"/>
      <c r="YZ32" s="117"/>
      <c r="ZA32" s="117"/>
      <c r="ZB32" s="117"/>
      <c r="ZC32" s="117"/>
      <c r="ZD32" s="117"/>
      <c r="ZE32" s="117"/>
      <c r="ZF32" s="117"/>
      <c r="ZG32" s="117"/>
      <c r="ZH32" s="117"/>
      <c r="ZI32" s="117"/>
      <c r="ZJ32" s="117"/>
      <c r="ZK32" s="117"/>
      <c r="ZL32" s="117"/>
      <c r="ZM32" s="117"/>
      <c r="ZN32" s="117"/>
      <c r="ZO32" s="117"/>
      <c r="ZP32" s="117"/>
      <c r="ZQ32" s="117"/>
      <c r="ZR32" s="117"/>
      <c r="ZS32" s="117"/>
      <c r="ZT32" s="117"/>
      <c r="ZU32" s="117"/>
      <c r="ZV32" s="117"/>
      <c r="ZW32" s="117"/>
      <c r="ZX32" s="117"/>
      <c r="ZY32" s="117"/>
      <c r="ZZ32" s="117"/>
    </row>
    <row r="33" spans="1:702" hidden="1" outlineLevel="1">
      <c r="A33" s="9">
        <v>41214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117"/>
      <c r="CK33" s="117"/>
      <c r="CL33" s="117"/>
      <c r="CM33" s="117"/>
      <c r="CN33" s="117"/>
      <c r="CO33" s="117"/>
      <c r="CP33" s="117"/>
      <c r="CQ33" s="117"/>
      <c r="CR33" s="117"/>
      <c r="CS33" s="117"/>
      <c r="CT33" s="117"/>
      <c r="CU33" s="117"/>
      <c r="CV33" s="117"/>
      <c r="CW33" s="117"/>
      <c r="CX33" s="117"/>
      <c r="CY33" s="117"/>
      <c r="CZ33" s="117"/>
      <c r="DA33" s="117"/>
      <c r="DB33" s="117"/>
      <c r="DC33" s="117"/>
      <c r="DD33" s="117"/>
      <c r="DE33" s="117"/>
      <c r="DF33" s="117"/>
      <c r="DG33" s="117"/>
      <c r="DH33" s="117"/>
      <c r="DI33" s="117"/>
      <c r="DJ33" s="117"/>
      <c r="DK33" s="117"/>
      <c r="DL33" s="117"/>
      <c r="DM33" s="117"/>
      <c r="DN33" s="117"/>
      <c r="DO33" s="117"/>
      <c r="DP33" s="117"/>
      <c r="DQ33" s="117"/>
      <c r="DR33" s="117"/>
      <c r="DS33" s="117"/>
      <c r="DT33" s="117"/>
      <c r="DU33" s="117"/>
      <c r="DV33" s="117"/>
      <c r="DW33" s="117"/>
      <c r="DX33" s="117"/>
      <c r="DY33" s="117"/>
      <c r="DZ33" s="117"/>
      <c r="EA33" s="117"/>
      <c r="EB33" s="117"/>
      <c r="EC33" s="117"/>
      <c r="ED33" s="117"/>
      <c r="EE33" s="117"/>
      <c r="EF33" s="117"/>
      <c r="EG33" s="117"/>
      <c r="EH33" s="117"/>
      <c r="EI33" s="117"/>
      <c r="EJ33" s="117"/>
      <c r="EK33" s="117"/>
      <c r="EL33" s="117"/>
      <c r="EM33" s="117"/>
      <c r="EN33" s="117"/>
      <c r="EO33" s="117"/>
      <c r="EP33" s="117"/>
      <c r="EQ33" s="117"/>
      <c r="ER33" s="117"/>
      <c r="ES33" s="117"/>
      <c r="ET33" s="117"/>
      <c r="EU33" s="117"/>
      <c r="EV33" s="117"/>
      <c r="EW33" s="117"/>
      <c r="EX33" s="117"/>
      <c r="EY33" s="117"/>
      <c r="EZ33" s="117"/>
      <c r="FA33" s="117"/>
      <c r="FB33" s="117"/>
      <c r="FC33" s="117"/>
      <c r="FD33" s="117"/>
      <c r="FE33" s="117"/>
      <c r="FF33" s="117"/>
      <c r="FG33" s="117"/>
      <c r="FH33" s="117"/>
      <c r="FI33" s="117"/>
      <c r="FJ33" s="117"/>
      <c r="FK33" s="117"/>
      <c r="FL33" s="117"/>
      <c r="FM33" s="117"/>
      <c r="FN33" s="117"/>
      <c r="FO33" s="117"/>
      <c r="FP33" s="117"/>
      <c r="FQ33" s="117"/>
      <c r="FR33" s="117"/>
      <c r="FS33" s="117"/>
      <c r="FT33" s="117"/>
      <c r="FU33" s="117"/>
      <c r="FV33" s="117"/>
      <c r="FW33" s="117"/>
      <c r="FX33" s="117"/>
      <c r="FY33" s="117"/>
      <c r="FZ33" s="117"/>
      <c r="GA33" s="117"/>
      <c r="GB33" s="117"/>
      <c r="GC33" s="117"/>
      <c r="GD33" s="117"/>
      <c r="GE33" s="117"/>
      <c r="GF33" s="117"/>
      <c r="GG33" s="117"/>
      <c r="GH33" s="117"/>
      <c r="GI33" s="117"/>
      <c r="GJ33" s="117"/>
      <c r="GK33" s="117"/>
      <c r="GL33" s="117"/>
      <c r="GM33" s="117"/>
      <c r="GN33" s="117"/>
      <c r="GO33" s="117"/>
      <c r="GP33" s="117"/>
      <c r="GQ33" s="117"/>
      <c r="GR33" s="117"/>
      <c r="GS33" s="117"/>
      <c r="GT33" s="117"/>
      <c r="GU33" s="117"/>
      <c r="GV33" s="117"/>
      <c r="GW33" s="117"/>
      <c r="GX33" s="117"/>
      <c r="GY33" s="117"/>
      <c r="GZ33" s="117"/>
      <c r="HA33" s="117"/>
      <c r="HB33" s="117"/>
      <c r="HC33" s="117"/>
      <c r="HD33" s="117"/>
      <c r="HE33" s="117"/>
      <c r="HF33" s="117"/>
      <c r="HG33" s="117"/>
      <c r="HH33" s="117"/>
      <c r="HI33" s="117"/>
      <c r="HJ33" s="117"/>
      <c r="HK33" s="117"/>
      <c r="HL33" s="117"/>
      <c r="HM33" s="117"/>
      <c r="HN33" s="117"/>
      <c r="HO33" s="117"/>
      <c r="HP33" s="117"/>
      <c r="HQ33" s="117"/>
      <c r="HR33" s="117"/>
      <c r="HS33" s="117"/>
      <c r="HT33" s="117"/>
      <c r="HU33" s="117"/>
      <c r="HV33" s="117"/>
      <c r="HW33" s="117"/>
      <c r="HX33" s="117"/>
      <c r="HY33" s="117"/>
      <c r="HZ33" s="117"/>
      <c r="IA33" s="117"/>
      <c r="IB33" s="117"/>
      <c r="IC33" s="117"/>
      <c r="ID33" s="117"/>
      <c r="IE33" s="117"/>
      <c r="IF33" s="117"/>
      <c r="IG33" s="117"/>
      <c r="IH33" s="117"/>
      <c r="II33" s="117"/>
      <c r="IJ33" s="117"/>
      <c r="IK33" s="117"/>
      <c r="IL33" s="117"/>
      <c r="IM33" s="117"/>
      <c r="IN33" s="117"/>
      <c r="IO33" s="117"/>
      <c r="IP33" s="117"/>
      <c r="IQ33" s="117"/>
      <c r="IR33" s="117"/>
      <c r="IS33" s="117"/>
      <c r="IT33" s="117"/>
      <c r="IU33" s="117"/>
      <c r="IV33" s="117"/>
      <c r="IW33" s="117"/>
      <c r="IX33" s="117"/>
      <c r="IY33" s="117"/>
      <c r="IZ33" s="117"/>
      <c r="JA33" s="117"/>
      <c r="JB33" s="117"/>
      <c r="JC33" s="117"/>
      <c r="JD33" s="117"/>
      <c r="JE33" s="117"/>
      <c r="JF33" s="117"/>
      <c r="JG33" s="117"/>
      <c r="JH33" s="117"/>
      <c r="JI33" s="117"/>
      <c r="JJ33" s="117"/>
      <c r="JK33" s="117"/>
      <c r="JL33" s="117"/>
      <c r="JM33" s="117"/>
      <c r="JN33" s="117"/>
      <c r="JO33" s="117"/>
      <c r="JP33" s="117"/>
      <c r="JQ33" s="117"/>
      <c r="JR33" s="117"/>
      <c r="JS33" s="117"/>
      <c r="JT33" s="117"/>
      <c r="JU33" s="117"/>
      <c r="JV33" s="117"/>
      <c r="JW33" s="117"/>
      <c r="JX33" s="117"/>
      <c r="JY33" s="117"/>
      <c r="JZ33" s="117"/>
      <c r="KA33" s="117"/>
      <c r="KB33" s="117"/>
      <c r="KC33" s="117"/>
      <c r="KD33" s="117"/>
      <c r="KE33" s="117"/>
      <c r="KF33" s="117"/>
      <c r="KG33" s="117"/>
      <c r="KH33" s="117"/>
      <c r="KI33" s="117"/>
      <c r="KJ33" s="117"/>
      <c r="KK33" s="117"/>
      <c r="KL33" s="117"/>
      <c r="KM33" s="117"/>
      <c r="KN33" s="117"/>
      <c r="KO33" s="117"/>
      <c r="KP33" s="117"/>
      <c r="KQ33" s="117"/>
      <c r="KR33" s="117"/>
      <c r="KS33" s="117"/>
      <c r="KT33" s="117"/>
      <c r="KU33" s="117"/>
      <c r="KV33" s="117"/>
      <c r="KW33" s="117"/>
      <c r="KX33" s="117"/>
      <c r="KY33" s="117"/>
      <c r="KZ33" s="117"/>
      <c r="LA33" s="117"/>
      <c r="LB33" s="117"/>
      <c r="LC33" s="117"/>
      <c r="LD33" s="117"/>
      <c r="LE33" s="117"/>
      <c r="LF33" s="117"/>
      <c r="LG33" s="117"/>
      <c r="LH33" s="117"/>
      <c r="LI33" s="117"/>
      <c r="LJ33" s="117"/>
      <c r="LK33" s="117"/>
      <c r="LL33" s="117"/>
      <c r="LM33" s="117"/>
      <c r="LN33" s="117"/>
      <c r="LO33" s="117"/>
      <c r="LP33" s="117"/>
      <c r="LQ33" s="117"/>
      <c r="LR33" s="117"/>
      <c r="LS33" s="117"/>
      <c r="LT33" s="117"/>
      <c r="LU33" s="117"/>
      <c r="LV33" s="117"/>
      <c r="LW33" s="117"/>
      <c r="LX33" s="117"/>
      <c r="LY33" s="117"/>
      <c r="LZ33" s="117"/>
      <c r="MA33" s="117"/>
      <c r="MB33" s="117"/>
      <c r="MC33" s="117"/>
      <c r="MD33" s="117"/>
      <c r="ME33" s="117"/>
      <c r="MF33" s="117"/>
      <c r="MG33" s="117"/>
      <c r="MH33" s="117"/>
      <c r="MI33" s="117"/>
      <c r="MJ33" s="117"/>
      <c r="MK33" s="117"/>
      <c r="ML33" s="117"/>
      <c r="MM33" s="117"/>
      <c r="MN33" s="117"/>
      <c r="MO33" s="117"/>
      <c r="MP33" s="117"/>
      <c r="MQ33" s="117"/>
      <c r="MR33" s="117"/>
      <c r="MS33" s="117"/>
      <c r="MT33" s="117"/>
      <c r="MU33" s="117"/>
      <c r="MV33" s="117"/>
      <c r="MW33" s="117"/>
      <c r="MX33" s="117"/>
      <c r="MY33" s="117"/>
      <c r="MZ33" s="117"/>
      <c r="NA33" s="117"/>
      <c r="NB33" s="117"/>
      <c r="NC33" s="117"/>
      <c r="ND33" s="117"/>
      <c r="NE33" s="117"/>
      <c r="NF33" s="117"/>
      <c r="NG33" s="117"/>
      <c r="NH33" s="117"/>
      <c r="NI33" s="117"/>
      <c r="NJ33" s="117"/>
      <c r="NK33" s="117"/>
      <c r="NL33" s="117"/>
      <c r="NM33" s="117"/>
      <c r="NN33" s="117"/>
      <c r="NO33" s="117"/>
      <c r="NP33" s="117"/>
      <c r="NQ33" s="117"/>
      <c r="NR33" s="117"/>
      <c r="NS33" s="117"/>
      <c r="NT33" s="117"/>
      <c r="NU33" s="117"/>
      <c r="NV33" s="117"/>
      <c r="NW33" s="117"/>
      <c r="NX33" s="117"/>
      <c r="NY33" s="117"/>
      <c r="NZ33" s="117"/>
      <c r="OA33" s="117"/>
      <c r="OB33" s="117"/>
      <c r="OC33" s="117"/>
      <c r="OD33" s="117"/>
      <c r="OE33" s="117"/>
      <c r="OF33" s="117"/>
      <c r="OG33" s="117"/>
      <c r="OH33" s="117"/>
      <c r="OI33" s="117"/>
      <c r="OJ33" s="117"/>
      <c r="OK33" s="117"/>
      <c r="OL33" s="117"/>
      <c r="OM33" s="117"/>
      <c r="ON33" s="117"/>
      <c r="OO33" s="117"/>
      <c r="OP33" s="117"/>
      <c r="OQ33" s="117"/>
      <c r="OR33" s="117"/>
      <c r="OS33" s="117"/>
      <c r="OT33" s="117"/>
      <c r="OU33" s="117"/>
      <c r="OV33" s="117"/>
      <c r="OW33" s="117"/>
      <c r="OX33" s="117"/>
      <c r="OY33" s="117"/>
      <c r="OZ33" s="117"/>
      <c r="PA33" s="117"/>
      <c r="PB33" s="117"/>
      <c r="PC33" s="117"/>
      <c r="PD33" s="117"/>
      <c r="PE33" s="117"/>
      <c r="PF33" s="117"/>
      <c r="PG33" s="117"/>
      <c r="PH33" s="117"/>
      <c r="PI33" s="117"/>
      <c r="PJ33" s="117"/>
      <c r="PK33" s="117"/>
      <c r="PL33" s="117"/>
      <c r="PM33" s="117"/>
      <c r="PN33" s="117"/>
      <c r="PO33" s="117"/>
      <c r="PP33" s="117"/>
      <c r="PQ33" s="117"/>
      <c r="PR33" s="117"/>
      <c r="PS33" s="117"/>
      <c r="PT33" s="117"/>
      <c r="PU33" s="117"/>
      <c r="PV33" s="117"/>
      <c r="PW33" s="117"/>
      <c r="PX33" s="117"/>
      <c r="PY33" s="117"/>
      <c r="PZ33" s="117"/>
      <c r="QA33" s="117"/>
      <c r="QB33" s="117"/>
      <c r="QC33" s="117"/>
      <c r="QD33" s="117"/>
      <c r="QE33" s="117"/>
      <c r="QF33" s="117"/>
      <c r="QG33" s="117"/>
      <c r="QH33" s="117"/>
      <c r="QI33" s="117"/>
      <c r="QJ33" s="117"/>
      <c r="QK33" s="117"/>
      <c r="QL33" s="117"/>
      <c r="QM33" s="117"/>
      <c r="QN33" s="117"/>
      <c r="QO33" s="117"/>
      <c r="QP33" s="117"/>
      <c r="QQ33" s="117"/>
      <c r="QR33" s="117"/>
      <c r="QS33" s="117"/>
      <c r="QT33" s="117"/>
      <c r="QU33" s="117"/>
      <c r="QV33" s="117"/>
      <c r="QW33" s="117"/>
      <c r="QX33" s="117"/>
      <c r="QY33" s="117"/>
      <c r="QZ33" s="117"/>
      <c r="RA33" s="117"/>
      <c r="RB33" s="117"/>
      <c r="RC33" s="117"/>
      <c r="RD33" s="117"/>
      <c r="RE33" s="117"/>
      <c r="RF33" s="117"/>
      <c r="RG33" s="117"/>
      <c r="RH33" s="117"/>
      <c r="RI33" s="117"/>
      <c r="RJ33" s="117"/>
      <c r="RK33" s="117"/>
      <c r="RL33" s="117"/>
      <c r="RM33" s="117"/>
      <c r="RN33" s="117"/>
      <c r="RO33" s="117"/>
      <c r="RP33" s="117"/>
      <c r="RQ33" s="117"/>
      <c r="RR33" s="117"/>
      <c r="RS33" s="117"/>
      <c r="RT33" s="117"/>
      <c r="RU33" s="117"/>
      <c r="RV33" s="117"/>
      <c r="RW33" s="117"/>
      <c r="RX33" s="117"/>
      <c r="RY33" s="117"/>
      <c r="RZ33" s="117"/>
      <c r="SA33" s="117"/>
      <c r="SB33" s="117"/>
      <c r="SC33" s="117"/>
      <c r="SD33" s="117"/>
      <c r="SE33" s="117"/>
      <c r="SF33" s="117"/>
      <c r="SG33" s="117"/>
      <c r="SH33" s="117"/>
      <c r="SI33" s="117"/>
      <c r="SJ33" s="117"/>
      <c r="SK33" s="117"/>
      <c r="SL33" s="117"/>
      <c r="SM33" s="117"/>
      <c r="SN33" s="117"/>
      <c r="SO33" s="117"/>
      <c r="SP33" s="117"/>
      <c r="SQ33" s="117"/>
      <c r="SR33" s="117"/>
      <c r="SS33" s="117"/>
      <c r="ST33" s="117"/>
      <c r="SU33" s="117"/>
      <c r="SV33" s="117"/>
      <c r="SW33" s="117"/>
      <c r="SX33" s="117"/>
      <c r="SY33" s="117"/>
      <c r="SZ33" s="117"/>
      <c r="TA33" s="117"/>
      <c r="TB33" s="117"/>
      <c r="TC33" s="117"/>
      <c r="TD33" s="117"/>
      <c r="TE33" s="117"/>
      <c r="TF33" s="117"/>
      <c r="TG33" s="117"/>
      <c r="TH33" s="117"/>
      <c r="TI33" s="117"/>
      <c r="TJ33" s="117"/>
      <c r="TK33" s="117"/>
      <c r="TL33" s="117"/>
      <c r="TM33" s="117"/>
      <c r="TN33" s="117"/>
      <c r="TO33" s="117"/>
      <c r="TP33" s="117"/>
      <c r="TQ33" s="117"/>
      <c r="TR33" s="117"/>
      <c r="TS33" s="117"/>
      <c r="TT33" s="117"/>
      <c r="TU33" s="117"/>
      <c r="TV33" s="117"/>
      <c r="TW33" s="117"/>
      <c r="TX33" s="117"/>
      <c r="TY33" s="117"/>
      <c r="TZ33" s="117"/>
      <c r="UA33" s="117"/>
      <c r="UB33" s="117"/>
      <c r="UC33" s="117"/>
      <c r="UD33" s="117"/>
      <c r="UE33" s="117"/>
      <c r="UF33" s="117"/>
      <c r="UG33" s="117"/>
      <c r="UH33" s="117"/>
      <c r="UI33" s="117"/>
      <c r="UJ33" s="117"/>
      <c r="UK33" s="117"/>
      <c r="UL33" s="117"/>
      <c r="UM33" s="117"/>
      <c r="UN33" s="117"/>
      <c r="UO33" s="117"/>
      <c r="UP33" s="117"/>
      <c r="UQ33" s="117"/>
      <c r="UR33" s="117"/>
      <c r="US33" s="117"/>
      <c r="UT33" s="117"/>
      <c r="UU33" s="117"/>
      <c r="UV33" s="117"/>
      <c r="UW33" s="117"/>
      <c r="UX33" s="117"/>
      <c r="UY33" s="117"/>
      <c r="UZ33" s="117"/>
      <c r="VA33" s="117"/>
      <c r="VB33" s="117"/>
      <c r="VC33" s="117"/>
      <c r="VD33" s="117"/>
      <c r="VE33" s="117"/>
      <c r="VF33" s="117"/>
      <c r="VG33" s="117"/>
      <c r="VH33" s="117"/>
      <c r="VI33" s="117"/>
      <c r="VJ33" s="117"/>
      <c r="VK33" s="117"/>
      <c r="VL33" s="117"/>
      <c r="VM33" s="117"/>
      <c r="VN33" s="117"/>
      <c r="VO33" s="117"/>
      <c r="VP33" s="117"/>
      <c r="VQ33" s="117"/>
      <c r="VR33" s="117"/>
      <c r="VS33" s="117"/>
      <c r="VT33" s="117"/>
      <c r="VU33" s="117"/>
      <c r="VV33" s="117"/>
      <c r="VW33" s="117"/>
      <c r="VX33" s="117"/>
      <c r="VY33" s="117"/>
      <c r="VZ33" s="117"/>
      <c r="WA33" s="117"/>
      <c r="WB33" s="117"/>
      <c r="WC33" s="117"/>
      <c r="WD33" s="117"/>
      <c r="WE33" s="117"/>
      <c r="WF33" s="117"/>
      <c r="WG33" s="117"/>
      <c r="WH33" s="117"/>
      <c r="WI33" s="117"/>
      <c r="WJ33" s="117"/>
      <c r="WK33" s="117"/>
      <c r="WL33" s="117"/>
      <c r="WM33" s="117"/>
      <c r="WN33" s="117"/>
      <c r="WO33" s="117"/>
      <c r="WP33" s="117"/>
      <c r="WQ33" s="117"/>
      <c r="WR33" s="117"/>
      <c r="WS33" s="117"/>
      <c r="WT33" s="117"/>
      <c r="WU33" s="117"/>
      <c r="WV33" s="117"/>
      <c r="WW33" s="117"/>
      <c r="WX33" s="117"/>
      <c r="WY33" s="117"/>
      <c r="WZ33" s="117"/>
      <c r="XA33" s="117"/>
      <c r="XB33" s="117"/>
      <c r="XC33" s="117"/>
      <c r="XD33" s="117"/>
      <c r="XE33" s="117"/>
      <c r="XF33" s="117"/>
      <c r="XG33" s="117"/>
      <c r="XH33" s="117"/>
      <c r="XI33" s="117"/>
      <c r="XJ33" s="117"/>
      <c r="XK33" s="117"/>
      <c r="XL33" s="117"/>
      <c r="XM33" s="117"/>
      <c r="XN33" s="117"/>
      <c r="XO33" s="117"/>
      <c r="XP33" s="117"/>
      <c r="XQ33" s="117"/>
      <c r="XR33" s="117"/>
      <c r="XS33" s="117"/>
      <c r="XT33" s="117"/>
      <c r="XU33" s="117"/>
      <c r="XV33" s="117"/>
      <c r="XW33" s="117"/>
      <c r="XX33" s="117"/>
      <c r="XY33" s="117"/>
      <c r="XZ33" s="117"/>
      <c r="YA33" s="117"/>
      <c r="YB33" s="117"/>
      <c r="YC33" s="117"/>
      <c r="YD33" s="117"/>
      <c r="YE33" s="117"/>
      <c r="YF33" s="117"/>
      <c r="YG33" s="117"/>
      <c r="YH33" s="117"/>
      <c r="YI33" s="117"/>
      <c r="YJ33" s="117"/>
      <c r="YK33" s="117"/>
      <c r="YL33" s="117"/>
      <c r="YM33" s="117"/>
      <c r="YN33" s="117"/>
      <c r="YO33" s="117"/>
      <c r="YP33" s="117"/>
      <c r="YQ33" s="117"/>
      <c r="YR33" s="117"/>
      <c r="YS33" s="117"/>
      <c r="YT33" s="117"/>
      <c r="YU33" s="117"/>
      <c r="YV33" s="117"/>
      <c r="YW33" s="117"/>
      <c r="YX33" s="117"/>
      <c r="YY33" s="117"/>
      <c r="YZ33" s="117"/>
      <c r="ZA33" s="117"/>
      <c r="ZB33" s="117"/>
      <c r="ZC33" s="117"/>
      <c r="ZD33" s="117"/>
      <c r="ZE33" s="117"/>
      <c r="ZF33" s="117"/>
      <c r="ZG33" s="117"/>
      <c r="ZH33" s="117"/>
      <c r="ZI33" s="117"/>
      <c r="ZJ33" s="117"/>
      <c r="ZK33" s="117"/>
      <c r="ZL33" s="117"/>
      <c r="ZM33" s="117"/>
      <c r="ZN33" s="117"/>
      <c r="ZO33" s="117"/>
      <c r="ZP33" s="117"/>
      <c r="ZQ33" s="117"/>
      <c r="ZR33" s="117"/>
      <c r="ZS33" s="117"/>
      <c r="ZT33" s="117"/>
      <c r="ZU33" s="117"/>
      <c r="ZV33" s="117"/>
      <c r="ZW33" s="117"/>
      <c r="ZX33" s="117"/>
      <c r="ZY33" s="117"/>
      <c r="ZZ33" s="117"/>
    </row>
    <row r="34" spans="1:702" hidden="1" outlineLevel="1">
      <c r="A34" s="9">
        <v>41244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7"/>
      <c r="GF34" s="117"/>
      <c r="GG34" s="117"/>
      <c r="GH34" s="117"/>
      <c r="GI34" s="117"/>
      <c r="GJ34" s="117"/>
      <c r="GK34" s="117"/>
      <c r="GL34" s="117"/>
      <c r="GM34" s="117"/>
      <c r="GN34" s="117"/>
      <c r="GO34" s="117"/>
      <c r="GP34" s="117"/>
      <c r="GQ34" s="117"/>
      <c r="GR34" s="117"/>
      <c r="GS34" s="117"/>
      <c r="GT34" s="117"/>
      <c r="GU34" s="117"/>
      <c r="GV34" s="117"/>
      <c r="GW34" s="117"/>
      <c r="GX34" s="117"/>
      <c r="GY34" s="117"/>
      <c r="GZ34" s="117"/>
      <c r="HA34" s="117"/>
      <c r="HB34" s="117"/>
      <c r="HC34" s="117"/>
      <c r="HD34" s="117"/>
      <c r="HE34" s="117"/>
      <c r="HF34" s="117"/>
      <c r="HG34" s="117"/>
      <c r="HH34" s="117"/>
      <c r="HI34" s="117"/>
      <c r="HJ34" s="117"/>
      <c r="HK34" s="117"/>
      <c r="HL34" s="117"/>
      <c r="HM34" s="117"/>
      <c r="HN34" s="117"/>
      <c r="HO34" s="117"/>
      <c r="HP34" s="117"/>
      <c r="HQ34" s="117"/>
      <c r="HR34" s="117"/>
      <c r="HS34" s="117"/>
      <c r="HT34" s="117"/>
      <c r="HU34" s="117"/>
      <c r="HV34" s="117"/>
      <c r="HW34" s="117"/>
      <c r="HX34" s="117"/>
      <c r="HY34" s="117"/>
      <c r="HZ34" s="117"/>
      <c r="IA34" s="117"/>
      <c r="IB34" s="117"/>
      <c r="IC34" s="117"/>
      <c r="ID34" s="117"/>
      <c r="IE34" s="117"/>
      <c r="IF34" s="117"/>
      <c r="IG34" s="117"/>
      <c r="IH34" s="117"/>
      <c r="II34" s="117"/>
      <c r="IJ34" s="117"/>
      <c r="IK34" s="117"/>
      <c r="IL34" s="117"/>
      <c r="IM34" s="117"/>
      <c r="IN34" s="117"/>
      <c r="IO34" s="117"/>
      <c r="IP34" s="117"/>
      <c r="IQ34" s="117"/>
      <c r="IR34" s="117"/>
      <c r="IS34" s="117"/>
      <c r="IT34" s="117"/>
      <c r="IU34" s="117"/>
      <c r="IV34" s="117"/>
      <c r="IW34" s="117"/>
      <c r="IX34" s="117"/>
      <c r="IY34" s="117"/>
      <c r="IZ34" s="117"/>
      <c r="JA34" s="117"/>
      <c r="JB34" s="117"/>
      <c r="JC34" s="117"/>
      <c r="JD34" s="117"/>
      <c r="JE34" s="117"/>
      <c r="JF34" s="117"/>
      <c r="JG34" s="117"/>
      <c r="JH34" s="117"/>
      <c r="JI34" s="117"/>
      <c r="JJ34" s="117"/>
      <c r="JK34" s="117"/>
      <c r="JL34" s="117"/>
      <c r="JM34" s="117"/>
      <c r="JN34" s="117"/>
      <c r="JO34" s="117"/>
      <c r="JP34" s="117"/>
      <c r="JQ34" s="117"/>
      <c r="JR34" s="117"/>
      <c r="JS34" s="117"/>
      <c r="JT34" s="117"/>
      <c r="JU34" s="117"/>
      <c r="JV34" s="117"/>
      <c r="JW34" s="117"/>
      <c r="JX34" s="117"/>
      <c r="JY34" s="117"/>
      <c r="JZ34" s="117"/>
      <c r="KA34" s="117"/>
      <c r="KB34" s="117"/>
      <c r="KC34" s="117"/>
      <c r="KD34" s="117"/>
      <c r="KE34" s="117"/>
      <c r="KF34" s="117"/>
      <c r="KG34" s="117"/>
      <c r="KH34" s="117"/>
      <c r="KI34" s="117"/>
      <c r="KJ34" s="117"/>
      <c r="KK34" s="117"/>
      <c r="KL34" s="117"/>
      <c r="KM34" s="117"/>
      <c r="KN34" s="117"/>
      <c r="KO34" s="117"/>
      <c r="KP34" s="117"/>
      <c r="KQ34" s="117"/>
      <c r="KR34" s="117"/>
      <c r="KS34" s="117"/>
      <c r="KT34" s="117"/>
      <c r="KU34" s="117"/>
      <c r="KV34" s="117"/>
      <c r="KW34" s="117"/>
      <c r="KX34" s="117"/>
      <c r="KY34" s="117"/>
      <c r="KZ34" s="117"/>
      <c r="LA34" s="117"/>
      <c r="LB34" s="117"/>
      <c r="LC34" s="117"/>
      <c r="LD34" s="117"/>
      <c r="LE34" s="117"/>
      <c r="LF34" s="117"/>
      <c r="LG34" s="117"/>
      <c r="LH34" s="117"/>
      <c r="LI34" s="117"/>
      <c r="LJ34" s="117"/>
      <c r="LK34" s="117"/>
      <c r="LL34" s="117"/>
      <c r="LM34" s="117"/>
      <c r="LN34" s="117"/>
      <c r="LO34" s="117"/>
      <c r="LP34" s="117"/>
      <c r="LQ34" s="117"/>
      <c r="LR34" s="117"/>
      <c r="LS34" s="117"/>
      <c r="LT34" s="117"/>
      <c r="LU34" s="117"/>
      <c r="LV34" s="117"/>
      <c r="LW34" s="117"/>
      <c r="LX34" s="117"/>
      <c r="LY34" s="117"/>
      <c r="LZ34" s="117"/>
      <c r="MA34" s="117"/>
      <c r="MB34" s="117"/>
      <c r="MC34" s="117"/>
      <c r="MD34" s="117"/>
      <c r="ME34" s="117"/>
      <c r="MF34" s="117"/>
      <c r="MG34" s="117"/>
      <c r="MH34" s="117"/>
      <c r="MI34" s="117"/>
      <c r="MJ34" s="117"/>
      <c r="MK34" s="117"/>
      <c r="ML34" s="117"/>
      <c r="MM34" s="117"/>
      <c r="MN34" s="117"/>
      <c r="MO34" s="117"/>
      <c r="MP34" s="117"/>
      <c r="MQ34" s="117"/>
      <c r="MR34" s="117"/>
      <c r="MS34" s="117"/>
      <c r="MT34" s="117"/>
      <c r="MU34" s="117"/>
      <c r="MV34" s="117"/>
      <c r="MW34" s="117"/>
      <c r="MX34" s="117"/>
      <c r="MY34" s="117"/>
      <c r="MZ34" s="117"/>
      <c r="NA34" s="117"/>
      <c r="NB34" s="117"/>
      <c r="NC34" s="117"/>
      <c r="ND34" s="117"/>
      <c r="NE34" s="117"/>
      <c r="NF34" s="117"/>
      <c r="NG34" s="117"/>
      <c r="NH34" s="117"/>
      <c r="NI34" s="117"/>
      <c r="NJ34" s="117"/>
      <c r="NK34" s="117"/>
      <c r="NL34" s="117"/>
      <c r="NM34" s="117"/>
      <c r="NN34" s="117"/>
      <c r="NO34" s="117"/>
      <c r="NP34" s="117"/>
      <c r="NQ34" s="117"/>
      <c r="NR34" s="117"/>
      <c r="NS34" s="117"/>
      <c r="NT34" s="117"/>
      <c r="NU34" s="117"/>
      <c r="NV34" s="117"/>
      <c r="NW34" s="117"/>
      <c r="NX34" s="117"/>
      <c r="NY34" s="117"/>
      <c r="NZ34" s="117"/>
      <c r="OA34" s="117"/>
      <c r="OB34" s="117"/>
      <c r="OC34" s="117"/>
      <c r="OD34" s="117"/>
      <c r="OE34" s="117"/>
      <c r="OF34" s="117"/>
      <c r="OG34" s="117"/>
      <c r="OH34" s="117"/>
      <c r="OI34" s="117"/>
      <c r="OJ34" s="117"/>
      <c r="OK34" s="117"/>
      <c r="OL34" s="117"/>
      <c r="OM34" s="117"/>
      <c r="ON34" s="117"/>
      <c r="OO34" s="117"/>
      <c r="OP34" s="117"/>
      <c r="OQ34" s="117"/>
      <c r="OR34" s="117"/>
      <c r="OS34" s="117"/>
      <c r="OT34" s="117"/>
      <c r="OU34" s="117"/>
      <c r="OV34" s="117"/>
      <c r="OW34" s="117"/>
      <c r="OX34" s="117"/>
      <c r="OY34" s="117"/>
      <c r="OZ34" s="117"/>
      <c r="PA34" s="117"/>
      <c r="PB34" s="117"/>
      <c r="PC34" s="117"/>
      <c r="PD34" s="117"/>
      <c r="PE34" s="117"/>
      <c r="PF34" s="117"/>
      <c r="PG34" s="117"/>
      <c r="PH34" s="117"/>
      <c r="PI34" s="117"/>
      <c r="PJ34" s="117"/>
      <c r="PK34" s="117"/>
      <c r="PL34" s="117"/>
      <c r="PM34" s="117"/>
      <c r="PN34" s="117"/>
      <c r="PO34" s="117"/>
      <c r="PP34" s="117"/>
      <c r="PQ34" s="117"/>
      <c r="PR34" s="117"/>
      <c r="PS34" s="117"/>
      <c r="PT34" s="117"/>
      <c r="PU34" s="117"/>
      <c r="PV34" s="117"/>
      <c r="PW34" s="117"/>
      <c r="PX34" s="117"/>
      <c r="PY34" s="117"/>
      <c r="PZ34" s="117"/>
      <c r="QA34" s="117"/>
      <c r="QB34" s="117"/>
      <c r="QC34" s="117"/>
      <c r="QD34" s="117"/>
      <c r="QE34" s="117"/>
      <c r="QF34" s="117"/>
      <c r="QG34" s="117"/>
      <c r="QH34" s="117"/>
      <c r="QI34" s="117"/>
      <c r="QJ34" s="117"/>
      <c r="QK34" s="117"/>
      <c r="QL34" s="117"/>
      <c r="QM34" s="117"/>
      <c r="QN34" s="117"/>
      <c r="QO34" s="117"/>
      <c r="QP34" s="117"/>
      <c r="QQ34" s="117"/>
      <c r="QR34" s="117"/>
      <c r="QS34" s="117"/>
      <c r="QT34" s="117"/>
      <c r="QU34" s="117"/>
      <c r="QV34" s="117"/>
      <c r="QW34" s="117"/>
      <c r="QX34" s="117"/>
      <c r="QY34" s="117"/>
      <c r="QZ34" s="117"/>
      <c r="RA34" s="117"/>
      <c r="RB34" s="117"/>
      <c r="RC34" s="117"/>
      <c r="RD34" s="117"/>
      <c r="RE34" s="117"/>
      <c r="RF34" s="117"/>
      <c r="RG34" s="117"/>
      <c r="RH34" s="117"/>
      <c r="RI34" s="117"/>
      <c r="RJ34" s="117"/>
      <c r="RK34" s="117"/>
      <c r="RL34" s="117"/>
      <c r="RM34" s="117"/>
      <c r="RN34" s="117"/>
      <c r="RO34" s="117"/>
      <c r="RP34" s="117"/>
      <c r="RQ34" s="117"/>
      <c r="RR34" s="117"/>
      <c r="RS34" s="117"/>
      <c r="RT34" s="117"/>
      <c r="RU34" s="117"/>
      <c r="RV34" s="117"/>
      <c r="RW34" s="117"/>
      <c r="RX34" s="117"/>
      <c r="RY34" s="117"/>
      <c r="RZ34" s="117"/>
      <c r="SA34" s="117"/>
      <c r="SB34" s="117"/>
      <c r="SC34" s="117"/>
      <c r="SD34" s="117"/>
      <c r="SE34" s="117"/>
      <c r="SF34" s="117"/>
      <c r="SG34" s="117"/>
      <c r="SH34" s="117"/>
      <c r="SI34" s="117"/>
      <c r="SJ34" s="117"/>
      <c r="SK34" s="117"/>
      <c r="SL34" s="117"/>
      <c r="SM34" s="117"/>
      <c r="SN34" s="117"/>
      <c r="SO34" s="117"/>
      <c r="SP34" s="117"/>
      <c r="SQ34" s="117"/>
      <c r="SR34" s="117"/>
      <c r="SS34" s="117"/>
      <c r="ST34" s="117"/>
      <c r="SU34" s="117"/>
      <c r="SV34" s="117"/>
      <c r="SW34" s="117"/>
      <c r="SX34" s="117"/>
      <c r="SY34" s="117"/>
      <c r="SZ34" s="117"/>
      <c r="TA34" s="117"/>
      <c r="TB34" s="117"/>
      <c r="TC34" s="117"/>
      <c r="TD34" s="117"/>
      <c r="TE34" s="117"/>
      <c r="TF34" s="117"/>
      <c r="TG34" s="117"/>
      <c r="TH34" s="117"/>
      <c r="TI34" s="117"/>
      <c r="TJ34" s="117"/>
      <c r="TK34" s="117"/>
      <c r="TL34" s="117"/>
      <c r="TM34" s="117"/>
      <c r="TN34" s="117"/>
      <c r="TO34" s="117"/>
      <c r="TP34" s="117"/>
      <c r="TQ34" s="117"/>
      <c r="TR34" s="117"/>
      <c r="TS34" s="117"/>
      <c r="TT34" s="117"/>
      <c r="TU34" s="117"/>
      <c r="TV34" s="117"/>
      <c r="TW34" s="117"/>
      <c r="TX34" s="117"/>
      <c r="TY34" s="117"/>
      <c r="TZ34" s="117"/>
      <c r="UA34" s="117"/>
      <c r="UB34" s="117"/>
      <c r="UC34" s="117"/>
      <c r="UD34" s="117"/>
      <c r="UE34" s="117"/>
      <c r="UF34" s="117"/>
      <c r="UG34" s="117"/>
      <c r="UH34" s="117"/>
      <c r="UI34" s="117"/>
      <c r="UJ34" s="117"/>
      <c r="UK34" s="117"/>
      <c r="UL34" s="117"/>
      <c r="UM34" s="117"/>
      <c r="UN34" s="117"/>
      <c r="UO34" s="117"/>
      <c r="UP34" s="117"/>
      <c r="UQ34" s="117"/>
      <c r="UR34" s="117"/>
      <c r="US34" s="117"/>
      <c r="UT34" s="117"/>
      <c r="UU34" s="117"/>
      <c r="UV34" s="117"/>
      <c r="UW34" s="117"/>
      <c r="UX34" s="117"/>
      <c r="UY34" s="117"/>
      <c r="UZ34" s="117"/>
      <c r="VA34" s="117"/>
      <c r="VB34" s="117"/>
      <c r="VC34" s="117"/>
      <c r="VD34" s="117"/>
      <c r="VE34" s="117"/>
      <c r="VF34" s="117"/>
      <c r="VG34" s="117"/>
      <c r="VH34" s="117"/>
      <c r="VI34" s="117"/>
      <c r="VJ34" s="117"/>
      <c r="VK34" s="117"/>
      <c r="VL34" s="117"/>
      <c r="VM34" s="117"/>
      <c r="VN34" s="117"/>
      <c r="VO34" s="117"/>
      <c r="VP34" s="117"/>
      <c r="VQ34" s="117"/>
      <c r="VR34" s="117"/>
      <c r="VS34" s="117"/>
      <c r="VT34" s="117"/>
      <c r="VU34" s="117"/>
      <c r="VV34" s="117"/>
      <c r="VW34" s="117"/>
      <c r="VX34" s="117"/>
      <c r="VY34" s="117"/>
      <c r="VZ34" s="117"/>
      <c r="WA34" s="117"/>
      <c r="WB34" s="117"/>
      <c r="WC34" s="117"/>
      <c r="WD34" s="117"/>
      <c r="WE34" s="117"/>
      <c r="WF34" s="117"/>
      <c r="WG34" s="117"/>
      <c r="WH34" s="117"/>
      <c r="WI34" s="117"/>
      <c r="WJ34" s="117"/>
      <c r="WK34" s="117"/>
      <c r="WL34" s="117"/>
      <c r="WM34" s="117"/>
      <c r="WN34" s="117"/>
      <c r="WO34" s="117"/>
      <c r="WP34" s="117"/>
      <c r="WQ34" s="117"/>
      <c r="WR34" s="117"/>
      <c r="WS34" s="117"/>
      <c r="WT34" s="117"/>
      <c r="WU34" s="117"/>
      <c r="WV34" s="117"/>
      <c r="WW34" s="117"/>
      <c r="WX34" s="117"/>
      <c r="WY34" s="117"/>
      <c r="WZ34" s="117"/>
      <c r="XA34" s="117"/>
      <c r="XB34" s="117"/>
      <c r="XC34" s="117"/>
      <c r="XD34" s="117"/>
      <c r="XE34" s="117"/>
      <c r="XF34" s="117"/>
      <c r="XG34" s="117"/>
      <c r="XH34" s="117"/>
      <c r="XI34" s="117"/>
      <c r="XJ34" s="117"/>
      <c r="XK34" s="117"/>
      <c r="XL34" s="117"/>
      <c r="XM34" s="117"/>
      <c r="XN34" s="117"/>
      <c r="XO34" s="117"/>
      <c r="XP34" s="117"/>
      <c r="XQ34" s="117"/>
      <c r="XR34" s="117"/>
      <c r="XS34" s="117"/>
      <c r="XT34" s="117"/>
      <c r="XU34" s="117"/>
      <c r="XV34" s="117"/>
      <c r="XW34" s="117"/>
      <c r="XX34" s="117"/>
      <c r="XY34" s="117"/>
      <c r="XZ34" s="117"/>
      <c r="YA34" s="117"/>
      <c r="YB34" s="117"/>
      <c r="YC34" s="117"/>
      <c r="YD34" s="117"/>
      <c r="YE34" s="117"/>
      <c r="YF34" s="117"/>
      <c r="YG34" s="117"/>
      <c r="YH34" s="117"/>
      <c r="YI34" s="117"/>
      <c r="YJ34" s="117"/>
      <c r="YK34" s="117"/>
      <c r="YL34" s="117"/>
      <c r="YM34" s="117"/>
      <c r="YN34" s="117"/>
      <c r="YO34" s="117"/>
      <c r="YP34" s="117"/>
      <c r="YQ34" s="117"/>
      <c r="YR34" s="117"/>
      <c r="YS34" s="117"/>
      <c r="YT34" s="117"/>
      <c r="YU34" s="117"/>
      <c r="YV34" s="117"/>
      <c r="YW34" s="117"/>
      <c r="YX34" s="117"/>
      <c r="YY34" s="117"/>
      <c r="YZ34" s="117"/>
      <c r="ZA34" s="117"/>
      <c r="ZB34" s="117"/>
      <c r="ZC34" s="117"/>
      <c r="ZD34" s="117"/>
      <c r="ZE34" s="117"/>
      <c r="ZF34" s="117"/>
      <c r="ZG34" s="117"/>
      <c r="ZH34" s="117"/>
      <c r="ZI34" s="117"/>
      <c r="ZJ34" s="117"/>
      <c r="ZK34" s="117"/>
      <c r="ZL34" s="117"/>
      <c r="ZM34" s="117"/>
      <c r="ZN34" s="117"/>
      <c r="ZO34" s="117"/>
      <c r="ZP34" s="117"/>
      <c r="ZQ34" s="117"/>
      <c r="ZR34" s="117"/>
      <c r="ZS34" s="117"/>
      <c r="ZT34" s="117"/>
      <c r="ZU34" s="117"/>
      <c r="ZV34" s="117"/>
      <c r="ZW34" s="117"/>
      <c r="ZX34" s="117"/>
      <c r="ZY34" s="117"/>
      <c r="ZZ34" s="117"/>
    </row>
    <row r="35" spans="1:702" hidden="1" outlineLevel="1">
      <c r="A35" s="9">
        <v>41275</v>
      </c>
      <c r="B35" s="117">
        <v>329967.18393104</v>
      </c>
      <c r="C35" s="117">
        <v>19432.770130690002</v>
      </c>
      <c r="D35" s="117">
        <v>8690.0652951500015</v>
      </c>
      <c r="E35" s="117">
        <v>68656.812048740001</v>
      </c>
      <c r="F35" s="117">
        <v>15194.001771499999</v>
      </c>
      <c r="G35" s="117">
        <v>1329.5565721200001</v>
      </c>
      <c r="H35" s="117">
        <v>30891.105936249998</v>
      </c>
      <c r="I35" s="117">
        <v>84363.979105920007</v>
      </c>
      <c r="J35" s="117">
        <v>13846.25730843</v>
      </c>
      <c r="K35" s="117">
        <v>2756.79385594</v>
      </c>
      <c r="L35" s="117">
        <v>5739.33846928</v>
      </c>
      <c r="M35" s="168" t="s">
        <v>189</v>
      </c>
      <c r="N35" s="117">
        <v>30184.171224469999</v>
      </c>
      <c r="O35" s="117">
        <v>41774.359632300002</v>
      </c>
      <c r="P35" s="117">
        <v>5044.1070533399998</v>
      </c>
      <c r="Q35" s="117">
        <v>144.78686397000001</v>
      </c>
      <c r="R35" s="117">
        <v>453.28322777999995</v>
      </c>
      <c r="S35" s="117">
        <v>1019.44178221</v>
      </c>
      <c r="T35" s="117">
        <v>446.35365294999997</v>
      </c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  <c r="FV35" s="117"/>
      <c r="FW35" s="117"/>
      <c r="FX35" s="117"/>
      <c r="FY35" s="117"/>
      <c r="FZ35" s="117"/>
      <c r="GA35" s="117"/>
      <c r="GB35" s="117"/>
      <c r="GC35" s="117"/>
      <c r="GD35" s="117"/>
      <c r="GE35" s="117"/>
      <c r="GF35" s="117"/>
      <c r="GG35" s="117"/>
      <c r="GH35" s="117"/>
      <c r="GI35" s="117"/>
      <c r="GJ35" s="117"/>
      <c r="GK35" s="117"/>
      <c r="GL35" s="117"/>
      <c r="GM35" s="117"/>
      <c r="GN35" s="117"/>
      <c r="GO35" s="117"/>
      <c r="GP35" s="117"/>
      <c r="GQ35" s="117"/>
      <c r="GR35" s="117"/>
      <c r="GS35" s="117"/>
      <c r="GT35" s="117"/>
      <c r="GU35" s="117"/>
      <c r="GV35" s="117"/>
      <c r="GW35" s="117"/>
      <c r="GX35" s="117"/>
      <c r="GY35" s="117"/>
      <c r="GZ35" s="117"/>
      <c r="HA35" s="117"/>
      <c r="HB35" s="117"/>
      <c r="HC35" s="117"/>
      <c r="HD35" s="117"/>
      <c r="HE35" s="117"/>
      <c r="HF35" s="117"/>
      <c r="HG35" s="117"/>
      <c r="HH35" s="117"/>
      <c r="HI35" s="117"/>
      <c r="HJ35" s="117"/>
      <c r="HK35" s="117"/>
      <c r="HL35" s="117"/>
      <c r="HM35" s="117"/>
      <c r="HN35" s="117"/>
      <c r="HO35" s="117"/>
      <c r="HP35" s="117"/>
      <c r="HQ35" s="117"/>
      <c r="HR35" s="117"/>
      <c r="HS35" s="117"/>
      <c r="HT35" s="117"/>
      <c r="HU35" s="117"/>
      <c r="HV35" s="117"/>
      <c r="HW35" s="117"/>
      <c r="HX35" s="117"/>
      <c r="HY35" s="117"/>
      <c r="HZ35" s="117"/>
      <c r="IA35" s="117"/>
      <c r="IB35" s="117"/>
      <c r="IC35" s="117"/>
      <c r="ID35" s="117"/>
      <c r="IE35" s="117"/>
      <c r="IF35" s="117"/>
      <c r="IG35" s="117"/>
      <c r="IH35" s="117"/>
      <c r="II35" s="117"/>
      <c r="IJ35" s="117"/>
      <c r="IK35" s="117"/>
      <c r="IL35" s="117"/>
      <c r="IM35" s="117"/>
      <c r="IN35" s="117"/>
      <c r="IO35" s="117"/>
      <c r="IP35" s="117"/>
      <c r="IQ35" s="117"/>
      <c r="IR35" s="117"/>
      <c r="IS35" s="117"/>
      <c r="IT35" s="117"/>
      <c r="IU35" s="117"/>
      <c r="IV35" s="117"/>
      <c r="IW35" s="117"/>
      <c r="IX35" s="117"/>
      <c r="IY35" s="117"/>
      <c r="IZ35" s="117"/>
      <c r="JA35" s="117"/>
      <c r="JB35" s="117"/>
      <c r="JC35" s="117"/>
      <c r="JD35" s="117"/>
      <c r="JE35" s="117"/>
      <c r="JF35" s="117"/>
      <c r="JG35" s="117"/>
      <c r="JH35" s="117"/>
      <c r="JI35" s="117"/>
      <c r="JJ35" s="117"/>
      <c r="JK35" s="117"/>
      <c r="JL35" s="117"/>
      <c r="JM35" s="117"/>
      <c r="JN35" s="117"/>
      <c r="JO35" s="117"/>
      <c r="JP35" s="117"/>
      <c r="JQ35" s="117"/>
      <c r="JR35" s="117"/>
      <c r="JS35" s="117"/>
      <c r="JT35" s="117"/>
      <c r="JU35" s="117"/>
      <c r="JV35" s="117"/>
      <c r="JW35" s="117"/>
      <c r="JX35" s="117"/>
      <c r="JY35" s="117"/>
      <c r="JZ35" s="117"/>
      <c r="KA35" s="117"/>
      <c r="KB35" s="117"/>
      <c r="KC35" s="117"/>
      <c r="KD35" s="117"/>
      <c r="KE35" s="117"/>
      <c r="KF35" s="117"/>
      <c r="KG35" s="117"/>
      <c r="KH35" s="117"/>
      <c r="KI35" s="117"/>
      <c r="KJ35" s="117"/>
      <c r="KK35" s="117"/>
      <c r="KL35" s="117"/>
      <c r="KM35" s="117"/>
      <c r="KN35" s="117"/>
      <c r="KO35" s="117"/>
      <c r="KP35" s="117"/>
      <c r="KQ35" s="117"/>
      <c r="KR35" s="117"/>
      <c r="KS35" s="117"/>
      <c r="KT35" s="117"/>
      <c r="KU35" s="117"/>
      <c r="KV35" s="117"/>
      <c r="KW35" s="117"/>
      <c r="KX35" s="117"/>
      <c r="KY35" s="117"/>
      <c r="KZ35" s="117"/>
      <c r="LA35" s="117"/>
      <c r="LB35" s="117"/>
      <c r="LC35" s="117"/>
      <c r="LD35" s="117"/>
      <c r="LE35" s="117"/>
      <c r="LF35" s="117"/>
      <c r="LG35" s="117"/>
      <c r="LH35" s="117"/>
      <c r="LI35" s="117"/>
      <c r="LJ35" s="117"/>
      <c r="LK35" s="117"/>
      <c r="LL35" s="117"/>
      <c r="LM35" s="117"/>
      <c r="LN35" s="117"/>
      <c r="LO35" s="117"/>
      <c r="LP35" s="117"/>
      <c r="LQ35" s="117"/>
      <c r="LR35" s="117"/>
      <c r="LS35" s="117"/>
      <c r="LT35" s="117"/>
      <c r="LU35" s="117"/>
      <c r="LV35" s="117"/>
      <c r="LW35" s="117"/>
      <c r="LX35" s="117"/>
      <c r="LY35" s="117"/>
      <c r="LZ35" s="117"/>
      <c r="MA35" s="117"/>
      <c r="MB35" s="117"/>
      <c r="MC35" s="117"/>
      <c r="MD35" s="117"/>
      <c r="ME35" s="117"/>
      <c r="MF35" s="117"/>
      <c r="MG35" s="117"/>
      <c r="MH35" s="117"/>
      <c r="MI35" s="117"/>
      <c r="MJ35" s="117"/>
      <c r="MK35" s="117"/>
      <c r="ML35" s="117"/>
      <c r="MM35" s="117"/>
      <c r="MN35" s="117"/>
      <c r="MO35" s="117"/>
      <c r="MP35" s="117"/>
      <c r="MQ35" s="117"/>
      <c r="MR35" s="117"/>
      <c r="MS35" s="117"/>
      <c r="MT35" s="117"/>
      <c r="MU35" s="117"/>
      <c r="MV35" s="117"/>
      <c r="MW35" s="117"/>
      <c r="MX35" s="117"/>
      <c r="MY35" s="117"/>
      <c r="MZ35" s="117"/>
      <c r="NA35" s="117"/>
      <c r="NB35" s="117"/>
      <c r="NC35" s="117"/>
      <c r="ND35" s="117"/>
      <c r="NE35" s="117"/>
      <c r="NF35" s="117"/>
      <c r="NG35" s="117"/>
      <c r="NH35" s="117"/>
      <c r="NI35" s="117"/>
      <c r="NJ35" s="117"/>
      <c r="NK35" s="117"/>
      <c r="NL35" s="117"/>
      <c r="NM35" s="117"/>
      <c r="NN35" s="117"/>
      <c r="NO35" s="117"/>
      <c r="NP35" s="117"/>
      <c r="NQ35" s="117"/>
      <c r="NR35" s="117"/>
      <c r="NS35" s="117"/>
      <c r="NT35" s="117"/>
      <c r="NU35" s="117"/>
      <c r="NV35" s="117"/>
      <c r="NW35" s="117"/>
      <c r="NX35" s="117"/>
      <c r="NY35" s="117"/>
      <c r="NZ35" s="117"/>
      <c r="OA35" s="117"/>
      <c r="OB35" s="117"/>
      <c r="OC35" s="117"/>
      <c r="OD35" s="117"/>
      <c r="OE35" s="117"/>
      <c r="OF35" s="117"/>
      <c r="OG35" s="117"/>
      <c r="OH35" s="117"/>
      <c r="OI35" s="117"/>
      <c r="OJ35" s="117"/>
      <c r="OK35" s="117"/>
      <c r="OL35" s="117"/>
      <c r="OM35" s="117"/>
      <c r="ON35" s="117"/>
      <c r="OO35" s="117"/>
      <c r="OP35" s="117"/>
      <c r="OQ35" s="117"/>
      <c r="OR35" s="117"/>
      <c r="OS35" s="117"/>
      <c r="OT35" s="117"/>
      <c r="OU35" s="117"/>
      <c r="OV35" s="117"/>
      <c r="OW35" s="117"/>
      <c r="OX35" s="117"/>
      <c r="OY35" s="117"/>
      <c r="OZ35" s="117"/>
      <c r="PA35" s="117"/>
      <c r="PB35" s="117"/>
      <c r="PC35" s="117"/>
      <c r="PD35" s="117"/>
      <c r="PE35" s="117"/>
      <c r="PF35" s="117"/>
      <c r="PG35" s="117"/>
      <c r="PH35" s="117"/>
      <c r="PI35" s="117"/>
      <c r="PJ35" s="117"/>
      <c r="PK35" s="117"/>
      <c r="PL35" s="117"/>
      <c r="PM35" s="117"/>
      <c r="PN35" s="117"/>
      <c r="PO35" s="117"/>
      <c r="PP35" s="117"/>
      <c r="PQ35" s="117"/>
      <c r="PR35" s="117"/>
      <c r="PS35" s="117"/>
      <c r="PT35" s="117"/>
      <c r="PU35" s="117"/>
      <c r="PV35" s="117"/>
      <c r="PW35" s="117"/>
      <c r="PX35" s="117"/>
      <c r="PY35" s="117"/>
      <c r="PZ35" s="117"/>
      <c r="QA35" s="117"/>
      <c r="QB35" s="117"/>
      <c r="QC35" s="117"/>
      <c r="QD35" s="117"/>
      <c r="QE35" s="117"/>
      <c r="QF35" s="117"/>
      <c r="QG35" s="117"/>
      <c r="QH35" s="117"/>
      <c r="QI35" s="117"/>
      <c r="QJ35" s="117"/>
      <c r="QK35" s="117"/>
      <c r="QL35" s="117"/>
      <c r="QM35" s="117"/>
      <c r="QN35" s="117"/>
      <c r="QO35" s="117"/>
      <c r="QP35" s="117"/>
      <c r="QQ35" s="117"/>
      <c r="QR35" s="117"/>
      <c r="QS35" s="117"/>
      <c r="QT35" s="117"/>
      <c r="QU35" s="117"/>
      <c r="QV35" s="117"/>
      <c r="QW35" s="117"/>
      <c r="QX35" s="117"/>
      <c r="QY35" s="117"/>
      <c r="QZ35" s="117"/>
      <c r="RA35" s="117"/>
      <c r="RB35" s="117"/>
      <c r="RC35" s="117"/>
      <c r="RD35" s="117"/>
      <c r="RE35" s="117"/>
      <c r="RF35" s="117"/>
      <c r="RG35" s="117"/>
      <c r="RH35" s="117"/>
      <c r="RI35" s="117"/>
      <c r="RJ35" s="117"/>
      <c r="RK35" s="117"/>
      <c r="RL35" s="117"/>
      <c r="RM35" s="117"/>
      <c r="RN35" s="117"/>
      <c r="RO35" s="117"/>
      <c r="RP35" s="117"/>
      <c r="RQ35" s="117"/>
      <c r="RR35" s="117"/>
      <c r="RS35" s="117"/>
      <c r="RT35" s="117"/>
      <c r="RU35" s="117"/>
      <c r="RV35" s="117"/>
      <c r="RW35" s="117"/>
      <c r="RX35" s="117"/>
      <c r="RY35" s="117"/>
      <c r="RZ35" s="117"/>
      <c r="SA35" s="117"/>
      <c r="SB35" s="117"/>
      <c r="SC35" s="117"/>
      <c r="SD35" s="117"/>
      <c r="SE35" s="117"/>
      <c r="SF35" s="117"/>
      <c r="SG35" s="117"/>
      <c r="SH35" s="117"/>
      <c r="SI35" s="117"/>
      <c r="SJ35" s="117"/>
      <c r="SK35" s="117"/>
      <c r="SL35" s="117"/>
      <c r="SM35" s="117"/>
      <c r="SN35" s="117"/>
      <c r="SO35" s="117"/>
      <c r="SP35" s="117"/>
      <c r="SQ35" s="117"/>
      <c r="SR35" s="117"/>
      <c r="SS35" s="117"/>
      <c r="ST35" s="117"/>
      <c r="SU35" s="117"/>
      <c r="SV35" s="117"/>
      <c r="SW35" s="117"/>
      <c r="SX35" s="117"/>
      <c r="SY35" s="117"/>
      <c r="SZ35" s="117"/>
      <c r="TA35" s="117"/>
      <c r="TB35" s="117"/>
      <c r="TC35" s="117"/>
      <c r="TD35" s="117"/>
      <c r="TE35" s="117"/>
      <c r="TF35" s="117"/>
      <c r="TG35" s="117"/>
      <c r="TH35" s="117"/>
      <c r="TI35" s="117"/>
      <c r="TJ35" s="117"/>
      <c r="TK35" s="117"/>
      <c r="TL35" s="117"/>
      <c r="TM35" s="117"/>
      <c r="TN35" s="117"/>
      <c r="TO35" s="117"/>
      <c r="TP35" s="117"/>
      <c r="TQ35" s="117"/>
      <c r="TR35" s="117"/>
      <c r="TS35" s="117"/>
      <c r="TT35" s="117"/>
      <c r="TU35" s="117"/>
      <c r="TV35" s="117"/>
      <c r="TW35" s="117"/>
      <c r="TX35" s="117"/>
      <c r="TY35" s="117"/>
      <c r="TZ35" s="117"/>
      <c r="UA35" s="117"/>
      <c r="UB35" s="117"/>
      <c r="UC35" s="117"/>
      <c r="UD35" s="117"/>
      <c r="UE35" s="117"/>
      <c r="UF35" s="117"/>
      <c r="UG35" s="117"/>
      <c r="UH35" s="117"/>
      <c r="UI35" s="117"/>
      <c r="UJ35" s="117"/>
      <c r="UK35" s="117"/>
      <c r="UL35" s="117"/>
      <c r="UM35" s="117"/>
      <c r="UN35" s="117"/>
      <c r="UO35" s="117"/>
      <c r="UP35" s="117"/>
      <c r="UQ35" s="117"/>
      <c r="UR35" s="117"/>
      <c r="US35" s="117"/>
      <c r="UT35" s="117"/>
      <c r="UU35" s="117"/>
      <c r="UV35" s="117"/>
      <c r="UW35" s="117"/>
      <c r="UX35" s="117"/>
      <c r="UY35" s="117"/>
      <c r="UZ35" s="117"/>
      <c r="VA35" s="117"/>
      <c r="VB35" s="117"/>
      <c r="VC35" s="117"/>
      <c r="VD35" s="117"/>
      <c r="VE35" s="117"/>
      <c r="VF35" s="117"/>
      <c r="VG35" s="117"/>
      <c r="VH35" s="117"/>
      <c r="VI35" s="117"/>
      <c r="VJ35" s="117"/>
      <c r="VK35" s="117"/>
      <c r="VL35" s="117"/>
      <c r="VM35" s="117"/>
      <c r="VN35" s="117"/>
      <c r="VO35" s="117"/>
      <c r="VP35" s="117"/>
      <c r="VQ35" s="117"/>
      <c r="VR35" s="117"/>
      <c r="VS35" s="117"/>
      <c r="VT35" s="117"/>
      <c r="VU35" s="117"/>
      <c r="VV35" s="117"/>
      <c r="VW35" s="117"/>
      <c r="VX35" s="117"/>
      <c r="VY35" s="117"/>
      <c r="VZ35" s="117"/>
      <c r="WA35" s="117"/>
      <c r="WB35" s="117"/>
      <c r="WC35" s="117"/>
      <c r="WD35" s="117"/>
      <c r="WE35" s="117"/>
      <c r="WF35" s="117"/>
      <c r="WG35" s="117"/>
      <c r="WH35" s="117"/>
      <c r="WI35" s="117"/>
      <c r="WJ35" s="117"/>
      <c r="WK35" s="117"/>
      <c r="WL35" s="117"/>
      <c r="WM35" s="117"/>
      <c r="WN35" s="117"/>
      <c r="WO35" s="117"/>
      <c r="WP35" s="117"/>
      <c r="WQ35" s="117"/>
      <c r="WR35" s="117"/>
      <c r="WS35" s="117"/>
      <c r="WT35" s="117"/>
      <c r="WU35" s="117"/>
      <c r="WV35" s="117"/>
      <c r="WW35" s="117"/>
      <c r="WX35" s="117"/>
      <c r="WY35" s="117"/>
      <c r="WZ35" s="117"/>
      <c r="XA35" s="117"/>
      <c r="XB35" s="117"/>
      <c r="XC35" s="117"/>
      <c r="XD35" s="117"/>
      <c r="XE35" s="117"/>
      <c r="XF35" s="117"/>
      <c r="XG35" s="117"/>
      <c r="XH35" s="117"/>
      <c r="XI35" s="117"/>
      <c r="XJ35" s="117"/>
      <c r="XK35" s="117"/>
      <c r="XL35" s="117"/>
      <c r="XM35" s="117"/>
      <c r="XN35" s="117"/>
      <c r="XO35" s="117"/>
      <c r="XP35" s="117"/>
      <c r="XQ35" s="117"/>
      <c r="XR35" s="117"/>
      <c r="XS35" s="117"/>
      <c r="XT35" s="117"/>
      <c r="XU35" s="117"/>
      <c r="XV35" s="117"/>
      <c r="XW35" s="117"/>
      <c r="XX35" s="117"/>
      <c r="XY35" s="117"/>
      <c r="XZ35" s="117"/>
      <c r="YA35" s="117"/>
      <c r="YB35" s="117"/>
      <c r="YC35" s="117"/>
      <c r="YD35" s="117"/>
      <c r="YE35" s="117"/>
      <c r="YF35" s="117"/>
      <c r="YG35" s="117"/>
      <c r="YH35" s="117"/>
      <c r="YI35" s="117"/>
      <c r="YJ35" s="117"/>
      <c r="YK35" s="117"/>
      <c r="YL35" s="117"/>
      <c r="YM35" s="117"/>
      <c r="YN35" s="117"/>
      <c r="YO35" s="117"/>
      <c r="YP35" s="117"/>
      <c r="YQ35" s="117"/>
      <c r="YR35" s="117"/>
      <c r="YS35" s="117"/>
      <c r="YT35" s="117"/>
      <c r="YU35" s="117"/>
      <c r="YV35" s="117"/>
      <c r="YW35" s="117"/>
      <c r="YX35" s="117"/>
      <c r="YY35" s="117"/>
      <c r="YZ35" s="117"/>
      <c r="ZA35" s="117"/>
      <c r="ZB35" s="117"/>
      <c r="ZC35" s="117"/>
      <c r="ZD35" s="117"/>
      <c r="ZE35" s="117"/>
      <c r="ZF35" s="117"/>
      <c r="ZG35" s="117"/>
      <c r="ZH35" s="117"/>
      <c r="ZI35" s="117"/>
      <c r="ZJ35" s="117"/>
      <c r="ZK35" s="117"/>
      <c r="ZL35" s="117"/>
      <c r="ZM35" s="117"/>
      <c r="ZN35" s="117"/>
      <c r="ZO35" s="117"/>
      <c r="ZP35" s="117"/>
      <c r="ZQ35" s="117"/>
      <c r="ZR35" s="117"/>
      <c r="ZS35" s="117"/>
      <c r="ZT35" s="117"/>
      <c r="ZU35" s="117"/>
      <c r="ZV35" s="117"/>
      <c r="ZW35" s="117"/>
      <c r="ZX35" s="117"/>
      <c r="ZY35" s="117"/>
      <c r="ZZ35" s="117"/>
    </row>
    <row r="36" spans="1:702" hidden="1" outlineLevel="1">
      <c r="A36" s="9">
        <v>41306</v>
      </c>
      <c r="B36" s="117">
        <v>335616.79737714003</v>
      </c>
      <c r="C36" s="117">
        <v>19602.788021920001</v>
      </c>
      <c r="D36" s="117">
        <v>8995.7779345700001</v>
      </c>
      <c r="E36" s="117">
        <v>71296.447267240001</v>
      </c>
      <c r="F36" s="117">
        <v>15503.116213269999</v>
      </c>
      <c r="G36" s="117">
        <v>1314.7953285799999</v>
      </c>
      <c r="H36" s="117">
        <v>31511.9696343</v>
      </c>
      <c r="I36" s="117">
        <v>85790.403621260004</v>
      </c>
      <c r="J36" s="117">
        <v>13211.04100574</v>
      </c>
      <c r="K36" s="117">
        <v>2758.0921758099998</v>
      </c>
      <c r="L36" s="117">
        <v>5287.8601777399999</v>
      </c>
      <c r="M36" s="168" t="s">
        <v>189</v>
      </c>
      <c r="N36" s="117">
        <v>31808.220381720002</v>
      </c>
      <c r="O36" s="117">
        <v>40754.444561259996</v>
      </c>
      <c r="P36" s="117">
        <v>5548.1476602499997</v>
      </c>
      <c r="Q36" s="117">
        <v>94.421873869999999</v>
      </c>
      <c r="R36" s="117">
        <v>492.70290996999995</v>
      </c>
      <c r="S36" s="117">
        <v>1205.8118617</v>
      </c>
      <c r="T36" s="117">
        <v>440.75674793999997</v>
      </c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117"/>
      <c r="FP36" s="117"/>
      <c r="FQ36" s="117"/>
      <c r="FR36" s="117"/>
      <c r="FS36" s="117"/>
      <c r="FT36" s="117"/>
      <c r="FU36" s="117"/>
      <c r="FV36" s="117"/>
      <c r="FW36" s="117"/>
      <c r="FX36" s="117"/>
      <c r="FY36" s="117"/>
      <c r="FZ36" s="117"/>
      <c r="GA36" s="117"/>
      <c r="GB36" s="117"/>
      <c r="GC36" s="117"/>
      <c r="GD36" s="117"/>
      <c r="GE36" s="117"/>
      <c r="GF36" s="117"/>
      <c r="GG36" s="117"/>
      <c r="GH36" s="117"/>
      <c r="GI36" s="117"/>
      <c r="GJ36" s="117"/>
      <c r="GK36" s="117"/>
      <c r="GL36" s="117"/>
      <c r="GM36" s="117"/>
      <c r="GN36" s="117"/>
      <c r="GO36" s="117"/>
      <c r="GP36" s="117"/>
      <c r="GQ36" s="117"/>
      <c r="GR36" s="117"/>
      <c r="GS36" s="117"/>
      <c r="GT36" s="117"/>
      <c r="GU36" s="117"/>
      <c r="GV36" s="117"/>
      <c r="GW36" s="117"/>
      <c r="GX36" s="117"/>
      <c r="GY36" s="117"/>
      <c r="GZ36" s="117"/>
      <c r="HA36" s="117"/>
      <c r="HB36" s="117"/>
      <c r="HC36" s="117"/>
      <c r="HD36" s="117"/>
      <c r="HE36" s="117"/>
      <c r="HF36" s="117"/>
      <c r="HG36" s="117"/>
      <c r="HH36" s="117"/>
      <c r="HI36" s="117"/>
      <c r="HJ36" s="117"/>
      <c r="HK36" s="117"/>
      <c r="HL36" s="117"/>
      <c r="HM36" s="117"/>
      <c r="HN36" s="117"/>
      <c r="HO36" s="117"/>
      <c r="HP36" s="117"/>
      <c r="HQ36" s="117"/>
      <c r="HR36" s="117"/>
      <c r="HS36" s="117"/>
      <c r="HT36" s="117"/>
      <c r="HU36" s="117"/>
      <c r="HV36" s="117"/>
      <c r="HW36" s="117"/>
      <c r="HX36" s="117"/>
      <c r="HY36" s="117"/>
      <c r="HZ36" s="117"/>
      <c r="IA36" s="117"/>
      <c r="IB36" s="117"/>
      <c r="IC36" s="117"/>
      <c r="ID36" s="117"/>
      <c r="IE36" s="117"/>
      <c r="IF36" s="117"/>
      <c r="IG36" s="117"/>
      <c r="IH36" s="117"/>
      <c r="II36" s="117"/>
      <c r="IJ36" s="117"/>
      <c r="IK36" s="117"/>
      <c r="IL36" s="117"/>
      <c r="IM36" s="117"/>
      <c r="IN36" s="117"/>
      <c r="IO36" s="117"/>
      <c r="IP36" s="117"/>
      <c r="IQ36" s="117"/>
      <c r="IR36" s="117"/>
      <c r="IS36" s="117"/>
      <c r="IT36" s="117"/>
      <c r="IU36" s="117"/>
      <c r="IV36" s="117"/>
      <c r="IW36" s="117"/>
      <c r="IX36" s="117"/>
      <c r="IY36" s="117"/>
      <c r="IZ36" s="117"/>
      <c r="JA36" s="117"/>
      <c r="JB36" s="117"/>
      <c r="JC36" s="117"/>
      <c r="JD36" s="117"/>
      <c r="JE36" s="117"/>
      <c r="JF36" s="117"/>
      <c r="JG36" s="117"/>
      <c r="JH36" s="117"/>
      <c r="JI36" s="117"/>
      <c r="JJ36" s="117"/>
      <c r="JK36" s="117"/>
      <c r="JL36" s="117"/>
      <c r="JM36" s="117"/>
      <c r="JN36" s="117"/>
      <c r="JO36" s="117"/>
      <c r="JP36" s="117"/>
      <c r="JQ36" s="117"/>
      <c r="JR36" s="117"/>
      <c r="JS36" s="117"/>
      <c r="JT36" s="117"/>
      <c r="JU36" s="117"/>
      <c r="JV36" s="117"/>
      <c r="JW36" s="117"/>
      <c r="JX36" s="117"/>
      <c r="JY36" s="117"/>
      <c r="JZ36" s="117"/>
      <c r="KA36" s="117"/>
      <c r="KB36" s="117"/>
      <c r="KC36" s="117"/>
      <c r="KD36" s="117"/>
      <c r="KE36" s="117"/>
      <c r="KF36" s="117"/>
      <c r="KG36" s="117"/>
      <c r="KH36" s="117"/>
      <c r="KI36" s="117"/>
      <c r="KJ36" s="117"/>
      <c r="KK36" s="117"/>
      <c r="KL36" s="117"/>
      <c r="KM36" s="117"/>
      <c r="KN36" s="117"/>
      <c r="KO36" s="117"/>
      <c r="KP36" s="117"/>
      <c r="KQ36" s="117"/>
      <c r="KR36" s="117"/>
      <c r="KS36" s="117"/>
      <c r="KT36" s="117"/>
      <c r="KU36" s="117"/>
      <c r="KV36" s="117"/>
      <c r="KW36" s="117"/>
      <c r="KX36" s="117"/>
      <c r="KY36" s="117"/>
      <c r="KZ36" s="117"/>
      <c r="LA36" s="117"/>
      <c r="LB36" s="117"/>
      <c r="LC36" s="117"/>
      <c r="LD36" s="117"/>
      <c r="LE36" s="117"/>
      <c r="LF36" s="117"/>
      <c r="LG36" s="117"/>
      <c r="LH36" s="117"/>
      <c r="LI36" s="117"/>
      <c r="LJ36" s="117"/>
      <c r="LK36" s="117"/>
      <c r="LL36" s="117"/>
      <c r="LM36" s="117"/>
      <c r="LN36" s="117"/>
      <c r="LO36" s="117"/>
      <c r="LP36" s="117"/>
      <c r="LQ36" s="117"/>
      <c r="LR36" s="117"/>
      <c r="LS36" s="117"/>
      <c r="LT36" s="117"/>
      <c r="LU36" s="117"/>
      <c r="LV36" s="117"/>
      <c r="LW36" s="117"/>
      <c r="LX36" s="117"/>
      <c r="LY36" s="117"/>
      <c r="LZ36" s="117"/>
      <c r="MA36" s="117"/>
      <c r="MB36" s="117"/>
      <c r="MC36" s="117"/>
      <c r="MD36" s="117"/>
      <c r="ME36" s="117"/>
      <c r="MF36" s="117"/>
      <c r="MG36" s="117"/>
      <c r="MH36" s="117"/>
      <c r="MI36" s="117"/>
      <c r="MJ36" s="117"/>
      <c r="MK36" s="117"/>
      <c r="ML36" s="117"/>
      <c r="MM36" s="117"/>
      <c r="MN36" s="117"/>
      <c r="MO36" s="117"/>
      <c r="MP36" s="117"/>
      <c r="MQ36" s="117"/>
      <c r="MR36" s="117"/>
      <c r="MS36" s="117"/>
      <c r="MT36" s="117"/>
      <c r="MU36" s="117"/>
      <c r="MV36" s="117"/>
      <c r="MW36" s="117"/>
      <c r="MX36" s="117"/>
      <c r="MY36" s="117"/>
      <c r="MZ36" s="117"/>
      <c r="NA36" s="117"/>
      <c r="NB36" s="117"/>
      <c r="NC36" s="117"/>
      <c r="ND36" s="117"/>
      <c r="NE36" s="117"/>
      <c r="NF36" s="117"/>
      <c r="NG36" s="117"/>
      <c r="NH36" s="117"/>
      <c r="NI36" s="117"/>
      <c r="NJ36" s="117"/>
      <c r="NK36" s="117"/>
      <c r="NL36" s="117"/>
      <c r="NM36" s="117"/>
      <c r="NN36" s="117"/>
      <c r="NO36" s="117"/>
      <c r="NP36" s="117"/>
      <c r="NQ36" s="117"/>
      <c r="NR36" s="117"/>
      <c r="NS36" s="117"/>
      <c r="NT36" s="117"/>
      <c r="NU36" s="117"/>
      <c r="NV36" s="117"/>
      <c r="NW36" s="117"/>
      <c r="NX36" s="117"/>
      <c r="NY36" s="117"/>
      <c r="NZ36" s="117"/>
      <c r="OA36" s="117"/>
      <c r="OB36" s="117"/>
      <c r="OC36" s="117"/>
      <c r="OD36" s="117"/>
      <c r="OE36" s="117"/>
      <c r="OF36" s="117"/>
      <c r="OG36" s="117"/>
      <c r="OH36" s="117"/>
      <c r="OI36" s="117"/>
      <c r="OJ36" s="117"/>
      <c r="OK36" s="117"/>
      <c r="OL36" s="117"/>
      <c r="OM36" s="117"/>
      <c r="ON36" s="117"/>
      <c r="OO36" s="117"/>
      <c r="OP36" s="117"/>
      <c r="OQ36" s="117"/>
      <c r="OR36" s="117"/>
      <c r="OS36" s="117"/>
      <c r="OT36" s="117"/>
      <c r="OU36" s="117"/>
      <c r="OV36" s="117"/>
      <c r="OW36" s="117"/>
      <c r="OX36" s="117"/>
      <c r="OY36" s="117"/>
      <c r="OZ36" s="117"/>
      <c r="PA36" s="117"/>
      <c r="PB36" s="117"/>
      <c r="PC36" s="117"/>
      <c r="PD36" s="117"/>
      <c r="PE36" s="117"/>
      <c r="PF36" s="117"/>
      <c r="PG36" s="117"/>
      <c r="PH36" s="117"/>
      <c r="PI36" s="117"/>
      <c r="PJ36" s="117"/>
      <c r="PK36" s="117"/>
      <c r="PL36" s="117"/>
      <c r="PM36" s="117"/>
      <c r="PN36" s="117"/>
      <c r="PO36" s="117"/>
      <c r="PP36" s="117"/>
      <c r="PQ36" s="117"/>
      <c r="PR36" s="117"/>
      <c r="PS36" s="117"/>
      <c r="PT36" s="117"/>
      <c r="PU36" s="117"/>
      <c r="PV36" s="117"/>
      <c r="PW36" s="117"/>
      <c r="PX36" s="117"/>
      <c r="PY36" s="117"/>
      <c r="PZ36" s="117"/>
      <c r="QA36" s="117"/>
      <c r="QB36" s="117"/>
      <c r="QC36" s="117"/>
      <c r="QD36" s="117"/>
      <c r="QE36" s="117"/>
      <c r="QF36" s="117"/>
      <c r="QG36" s="117"/>
      <c r="QH36" s="117"/>
      <c r="QI36" s="117"/>
      <c r="QJ36" s="117"/>
      <c r="QK36" s="117"/>
      <c r="QL36" s="117"/>
      <c r="QM36" s="117"/>
      <c r="QN36" s="117"/>
      <c r="QO36" s="117"/>
      <c r="QP36" s="117"/>
      <c r="QQ36" s="117"/>
      <c r="QR36" s="117"/>
      <c r="QS36" s="117"/>
      <c r="QT36" s="117"/>
      <c r="QU36" s="117"/>
      <c r="QV36" s="117"/>
      <c r="QW36" s="117"/>
      <c r="QX36" s="117"/>
      <c r="QY36" s="117"/>
      <c r="QZ36" s="117"/>
      <c r="RA36" s="117"/>
      <c r="RB36" s="117"/>
      <c r="RC36" s="117"/>
      <c r="RD36" s="117"/>
      <c r="RE36" s="117"/>
      <c r="RF36" s="117"/>
      <c r="RG36" s="117"/>
      <c r="RH36" s="117"/>
      <c r="RI36" s="117"/>
      <c r="RJ36" s="117"/>
      <c r="RK36" s="117"/>
      <c r="RL36" s="117"/>
      <c r="RM36" s="117"/>
      <c r="RN36" s="117"/>
      <c r="RO36" s="117"/>
      <c r="RP36" s="117"/>
      <c r="RQ36" s="117"/>
      <c r="RR36" s="117"/>
      <c r="RS36" s="117"/>
      <c r="RT36" s="117"/>
      <c r="RU36" s="117"/>
      <c r="RV36" s="117"/>
      <c r="RW36" s="117"/>
      <c r="RX36" s="117"/>
      <c r="RY36" s="117"/>
      <c r="RZ36" s="117"/>
      <c r="SA36" s="117"/>
      <c r="SB36" s="117"/>
      <c r="SC36" s="117"/>
      <c r="SD36" s="117"/>
      <c r="SE36" s="117"/>
      <c r="SF36" s="117"/>
      <c r="SG36" s="117"/>
      <c r="SH36" s="117"/>
      <c r="SI36" s="117"/>
      <c r="SJ36" s="117"/>
      <c r="SK36" s="117"/>
      <c r="SL36" s="117"/>
      <c r="SM36" s="117"/>
      <c r="SN36" s="117"/>
      <c r="SO36" s="117"/>
      <c r="SP36" s="117"/>
      <c r="SQ36" s="117"/>
      <c r="SR36" s="117"/>
      <c r="SS36" s="117"/>
      <c r="ST36" s="117"/>
      <c r="SU36" s="117"/>
      <c r="SV36" s="117"/>
      <c r="SW36" s="117"/>
      <c r="SX36" s="117"/>
      <c r="SY36" s="117"/>
      <c r="SZ36" s="117"/>
      <c r="TA36" s="117"/>
      <c r="TB36" s="117"/>
      <c r="TC36" s="117"/>
      <c r="TD36" s="117"/>
      <c r="TE36" s="117"/>
      <c r="TF36" s="117"/>
      <c r="TG36" s="117"/>
      <c r="TH36" s="117"/>
      <c r="TI36" s="117"/>
      <c r="TJ36" s="117"/>
      <c r="TK36" s="117"/>
      <c r="TL36" s="117"/>
      <c r="TM36" s="117"/>
      <c r="TN36" s="117"/>
      <c r="TO36" s="117"/>
      <c r="TP36" s="117"/>
      <c r="TQ36" s="117"/>
      <c r="TR36" s="117"/>
      <c r="TS36" s="117"/>
      <c r="TT36" s="117"/>
      <c r="TU36" s="117"/>
      <c r="TV36" s="117"/>
      <c r="TW36" s="117"/>
      <c r="TX36" s="117"/>
      <c r="TY36" s="117"/>
      <c r="TZ36" s="117"/>
      <c r="UA36" s="117"/>
      <c r="UB36" s="117"/>
      <c r="UC36" s="117"/>
      <c r="UD36" s="117"/>
      <c r="UE36" s="117"/>
      <c r="UF36" s="117"/>
      <c r="UG36" s="117"/>
      <c r="UH36" s="117"/>
      <c r="UI36" s="117"/>
      <c r="UJ36" s="117"/>
      <c r="UK36" s="117"/>
      <c r="UL36" s="117"/>
      <c r="UM36" s="117"/>
      <c r="UN36" s="117"/>
      <c r="UO36" s="117"/>
      <c r="UP36" s="117"/>
      <c r="UQ36" s="117"/>
      <c r="UR36" s="117"/>
      <c r="US36" s="117"/>
      <c r="UT36" s="117"/>
      <c r="UU36" s="117"/>
      <c r="UV36" s="117"/>
      <c r="UW36" s="117"/>
      <c r="UX36" s="117"/>
      <c r="UY36" s="117"/>
      <c r="UZ36" s="117"/>
      <c r="VA36" s="117"/>
      <c r="VB36" s="117"/>
      <c r="VC36" s="117"/>
      <c r="VD36" s="117"/>
      <c r="VE36" s="117"/>
      <c r="VF36" s="117"/>
      <c r="VG36" s="117"/>
      <c r="VH36" s="117"/>
      <c r="VI36" s="117"/>
      <c r="VJ36" s="117"/>
      <c r="VK36" s="117"/>
      <c r="VL36" s="117"/>
      <c r="VM36" s="117"/>
      <c r="VN36" s="117"/>
      <c r="VO36" s="117"/>
      <c r="VP36" s="117"/>
      <c r="VQ36" s="117"/>
      <c r="VR36" s="117"/>
      <c r="VS36" s="117"/>
      <c r="VT36" s="117"/>
      <c r="VU36" s="117"/>
      <c r="VV36" s="117"/>
      <c r="VW36" s="117"/>
      <c r="VX36" s="117"/>
      <c r="VY36" s="117"/>
      <c r="VZ36" s="117"/>
      <c r="WA36" s="117"/>
      <c r="WB36" s="117"/>
      <c r="WC36" s="117"/>
      <c r="WD36" s="117"/>
      <c r="WE36" s="117"/>
      <c r="WF36" s="117"/>
      <c r="WG36" s="117"/>
      <c r="WH36" s="117"/>
      <c r="WI36" s="117"/>
      <c r="WJ36" s="117"/>
      <c r="WK36" s="117"/>
      <c r="WL36" s="117"/>
      <c r="WM36" s="117"/>
      <c r="WN36" s="117"/>
      <c r="WO36" s="117"/>
      <c r="WP36" s="117"/>
      <c r="WQ36" s="117"/>
      <c r="WR36" s="117"/>
      <c r="WS36" s="117"/>
      <c r="WT36" s="117"/>
      <c r="WU36" s="117"/>
      <c r="WV36" s="117"/>
      <c r="WW36" s="117"/>
      <c r="WX36" s="117"/>
      <c r="WY36" s="117"/>
      <c r="WZ36" s="117"/>
      <c r="XA36" s="117"/>
      <c r="XB36" s="117"/>
      <c r="XC36" s="117"/>
      <c r="XD36" s="117"/>
      <c r="XE36" s="117"/>
      <c r="XF36" s="117"/>
      <c r="XG36" s="117"/>
      <c r="XH36" s="117"/>
      <c r="XI36" s="117"/>
      <c r="XJ36" s="117"/>
      <c r="XK36" s="117"/>
      <c r="XL36" s="117"/>
      <c r="XM36" s="117"/>
      <c r="XN36" s="117"/>
      <c r="XO36" s="117"/>
      <c r="XP36" s="117"/>
      <c r="XQ36" s="117"/>
      <c r="XR36" s="117"/>
      <c r="XS36" s="117"/>
      <c r="XT36" s="117"/>
      <c r="XU36" s="117"/>
      <c r="XV36" s="117"/>
      <c r="XW36" s="117"/>
      <c r="XX36" s="117"/>
      <c r="XY36" s="117"/>
      <c r="XZ36" s="117"/>
      <c r="YA36" s="117"/>
      <c r="YB36" s="117"/>
      <c r="YC36" s="117"/>
      <c r="YD36" s="117"/>
      <c r="YE36" s="117"/>
      <c r="YF36" s="117"/>
      <c r="YG36" s="117"/>
      <c r="YH36" s="117"/>
      <c r="YI36" s="117"/>
      <c r="YJ36" s="117"/>
      <c r="YK36" s="117"/>
      <c r="YL36" s="117"/>
      <c r="YM36" s="117"/>
      <c r="YN36" s="117"/>
      <c r="YO36" s="117"/>
      <c r="YP36" s="117"/>
      <c r="YQ36" s="117"/>
      <c r="YR36" s="117"/>
      <c r="YS36" s="117"/>
      <c r="YT36" s="117"/>
      <c r="YU36" s="117"/>
      <c r="YV36" s="117"/>
      <c r="YW36" s="117"/>
      <c r="YX36" s="117"/>
      <c r="YY36" s="117"/>
      <c r="YZ36" s="117"/>
      <c r="ZA36" s="117"/>
      <c r="ZB36" s="117"/>
      <c r="ZC36" s="117"/>
      <c r="ZD36" s="117"/>
      <c r="ZE36" s="117"/>
      <c r="ZF36" s="117"/>
      <c r="ZG36" s="117"/>
      <c r="ZH36" s="117"/>
      <c r="ZI36" s="117"/>
      <c r="ZJ36" s="117"/>
      <c r="ZK36" s="117"/>
      <c r="ZL36" s="117"/>
      <c r="ZM36" s="117"/>
      <c r="ZN36" s="117"/>
      <c r="ZO36" s="117"/>
      <c r="ZP36" s="117"/>
      <c r="ZQ36" s="117"/>
      <c r="ZR36" s="117"/>
      <c r="ZS36" s="117"/>
      <c r="ZT36" s="117"/>
      <c r="ZU36" s="117"/>
      <c r="ZV36" s="117"/>
      <c r="ZW36" s="117"/>
      <c r="ZX36" s="117"/>
      <c r="ZY36" s="117"/>
      <c r="ZZ36" s="117"/>
    </row>
    <row r="37" spans="1:702" hidden="1" outlineLevel="1">
      <c r="A37" s="9">
        <v>41334</v>
      </c>
      <c r="B37" s="117">
        <v>335575.23038177</v>
      </c>
      <c r="C37" s="117">
        <v>19995.089693440001</v>
      </c>
      <c r="D37" s="117">
        <v>8243.7533347199987</v>
      </c>
      <c r="E37" s="117">
        <v>73566.375640959988</v>
      </c>
      <c r="F37" s="117">
        <v>14834.463629010001</v>
      </c>
      <c r="G37" s="117">
        <v>1322.26761403</v>
      </c>
      <c r="H37" s="117">
        <v>29987.465702130001</v>
      </c>
      <c r="I37" s="117">
        <v>86287.230497670011</v>
      </c>
      <c r="J37" s="117">
        <v>12899.53678156</v>
      </c>
      <c r="K37" s="117">
        <v>2940.98601091</v>
      </c>
      <c r="L37" s="117">
        <v>5244.2736925399995</v>
      </c>
      <c r="M37" s="168" t="s">
        <v>189</v>
      </c>
      <c r="N37" s="117">
        <v>30322.255470730001</v>
      </c>
      <c r="O37" s="117">
        <v>41472.03924256</v>
      </c>
      <c r="P37" s="117">
        <v>6325.6599144399997</v>
      </c>
      <c r="Q37" s="117">
        <v>99.086510480000001</v>
      </c>
      <c r="R37" s="117">
        <v>496.38760010999999</v>
      </c>
      <c r="S37" s="117">
        <v>1220.1483948</v>
      </c>
      <c r="T37" s="117">
        <v>318.21065168000001</v>
      </c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  <c r="FZ37" s="117"/>
      <c r="GA37" s="117"/>
      <c r="GB37" s="117"/>
      <c r="GC37" s="117"/>
      <c r="GD37" s="117"/>
      <c r="GE37" s="117"/>
      <c r="GF37" s="117"/>
      <c r="GG37" s="117"/>
      <c r="GH37" s="117"/>
      <c r="GI37" s="117"/>
      <c r="GJ37" s="117"/>
      <c r="GK37" s="117"/>
      <c r="GL37" s="117"/>
      <c r="GM37" s="117"/>
      <c r="GN37" s="117"/>
      <c r="GO37" s="117"/>
      <c r="GP37" s="117"/>
      <c r="GQ37" s="117"/>
      <c r="GR37" s="117"/>
      <c r="GS37" s="117"/>
      <c r="GT37" s="117"/>
      <c r="GU37" s="117"/>
      <c r="GV37" s="117"/>
      <c r="GW37" s="117"/>
      <c r="GX37" s="117"/>
      <c r="GY37" s="117"/>
      <c r="GZ37" s="117"/>
      <c r="HA37" s="117"/>
      <c r="HB37" s="117"/>
      <c r="HC37" s="117"/>
      <c r="HD37" s="117"/>
      <c r="HE37" s="117"/>
      <c r="HF37" s="117"/>
      <c r="HG37" s="117"/>
      <c r="HH37" s="117"/>
      <c r="HI37" s="117"/>
      <c r="HJ37" s="117"/>
      <c r="HK37" s="117"/>
      <c r="HL37" s="117"/>
      <c r="HM37" s="117"/>
      <c r="HN37" s="117"/>
      <c r="HO37" s="117"/>
      <c r="HP37" s="117"/>
      <c r="HQ37" s="117"/>
      <c r="HR37" s="117"/>
      <c r="HS37" s="117"/>
      <c r="HT37" s="117"/>
      <c r="HU37" s="117"/>
      <c r="HV37" s="117"/>
      <c r="HW37" s="117"/>
      <c r="HX37" s="117"/>
      <c r="HY37" s="117"/>
      <c r="HZ37" s="117"/>
      <c r="IA37" s="117"/>
      <c r="IB37" s="117"/>
      <c r="IC37" s="117"/>
      <c r="ID37" s="117"/>
      <c r="IE37" s="117"/>
      <c r="IF37" s="117"/>
      <c r="IG37" s="117"/>
      <c r="IH37" s="117"/>
      <c r="II37" s="117"/>
      <c r="IJ37" s="117"/>
      <c r="IK37" s="117"/>
      <c r="IL37" s="117"/>
      <c r="IM37" s="117"/>
      <c r="IN37" s="117"/>
      <c r="IO37" s="117"/>
      <c r="IP37" s="117"/>
      <c r="IQ37" s="117"/>
      <c r="IR37" s="117"/>
      <c r="IS37" s="117"/>
      <c r="IT37" s="117"/>
      <c r="IU37" s="117"/>
      <c r="IV37" s="117"/>
      <c r="IW37" s="117"/>
      <c r="IX37" s="117"/>
      <c r="IY37" s="117"/>
      <c r="IZ37" s="117"/>
      <c r="JA37" s="117"/>
      <c r="JB37" s="117"/>
      <c r="JC37" s="117"/>
      <c r="JD37" s="117"/>
      <c r="JE37" s="117"/>
      <c r="JF37" s="117"/>
      <c r="JG37" s="117"/>
      <c r="JH37" s="117"/>
      <c r="JI37" s="117"/>
      <c r="JJ37" s="117"/>
      <c r="JK37" s="117"/>
      <c r="JL37" s="117"/>
      <c r="JM37" s="117"/>
      <c r="JN37" s="117"/>
      <c r="JO37" s="117"/>
      <c r="JP37" s="117"/>
      <c r="JQ37" s="117"/>
      <c r="JR37" s="117"/>
      <c r="JS37" s="117"/>
      <c r="JT37" s="117"/>
      <c r="JU37" s="117"/>
      <c r="JV37" s="117"/>
      <c r="JW37" s="117"/>
      <c r="JX37" s="117"/>
      <c r="JY37" s="117"/>
      <c r="JZ37" s="117"/>
      <c r="KA37" s="117"/>
      <c r="KB37" s="117"/>
      <c r="KC37" s="117"/>
      <c r="KD37" s="117"/>
      <c r="KE37" s="117"/>
      <c r="KF37" s="117"/>
      <c r="KG37" s="117"/>
      <c r="KH37" s="117"/>
      <c r="KI37" s="117"/>
      <c r="KJ37" s="117"/>
      <c r="KK37" s="117"/>
      <c r="KL37" s="117"/>
      <c r="KM37" s="117"/>
      <c r="KN37" s="117"/>
      <c r="KO37" s="117"/>
      <c r="KP37" s="117"/>
      <c r="KQ37" s="117"/>
      <c r="KR37" s="117"/>
      <c r="KS37" s="117"/>
      <c r="KT37" s="117"/>
      <c r="KU37" s="117"/>
      <c r="KV37" s="117"/>
      <c r="KW37" s="117"/>
      <c r="KX37" s="117"/>
      <c r="KY37" s="117"/>
      <c r="KZ37" s="117"/>
      <c r="LA37" s="117"/>
      <c r="LB37" s="117"/>
      <c r="LC37" s="117"/>
      <c r="LD37" s="117"/>
      <c r="LE37" s="117"/>
      <c r="LF37" s="117"/>
      <c r="LG37" s="117"/>
      <c r="LH37" s="117"/>
      <c r="LI37" s="117"/>
      <c r="LJ37" s="117"/>
      <c r="LK37" s="117"/>
      <c r="LL37" s="117"/>
      <c r="LM37" s="117"/>
      <c r="LN37" s="117"/>
      <c r="LO37" s="117"/>
      <c r="LP37" s="117"/>
      <c r="LQ37" s="117"/>
      <c r="LR37" s="117"/>
      <c r="LS37" s="117"/>
      <c r="LT37" s="117"/>
      <c r="LU37" s="117"/>
      <c r="LV37" s="117"/>
      <c r="LW37" s="117"/>
      <c r="LX37" s="117"/>
      <c r="LY37" s="117"/>
      <c r="LZ37" s="117"/>
      <c r="MA37" s="117"/>
      <c r="MB37" s="117"/>
      <c r="MC37" s="117"/>
      <c r="MD37" s="117"/>
      <c r="ME37" s="117"/>
      <c r="MF37" s="117"/>
      <c r="MG37" s="117"/>
      <c r="MH37" s="117"/>
      <c r="MI37" s="117"/>
      <c r="MJ37" s="117"/>
      <c r="MK37" s="117"/>
      <c r="ML37" s="117"/>
      <c r="MM37" s="117"/>
      <c r="MN37" s="117"/>
      <c r="MO37" s="117"/>
      <c r="MP37" s="117"/>
      <c r="MQ37" s="117"/>
      <c r="MR37" s="117"/>
      <c r="MS37" s="117"/>
      <c r="MT37" s="117"/>
      <c r="MU37" s="117"/>
      <c r="MV37" s="117"/>
      <c r="MW37" s="117"/>
      <c r="MX37" s="117"/>
      <c r="MY37" s="117"/>
      <c r="MZ37" s="117"/>
      <c r="NA37" s="117"/>
      <c r="NB37" s="117"/>
      <c r="NC37" s="117"/>
      <c r="ND37" s="117"/>
      <c r="NE37" s="117"/>
      <c r="NF37" s="117"/>
      <c r="NG37" s="117"/>
      <c r="NH37" s="117"/>
      <c r="NI37" s="117"/>
      <c r="NJ37" s="117"/>
      <c r="NK37" s="117"/>
      <c r="NL37" s="117"/>
      <c r="NM37" s="117"/>
      <c r="NN37" s="117"/>
      <c r="NO37" s="117"/>
      <c r="NP37" s="117"/>
      <c r="NQ37" s="117"/>
      <c r="NR37" s="117"/>
      <c r="NS37" s="117"/>
      <c r="NT37" s="117"/>
      <c r="NU37" s="117"/>
      <c r="NV37" s="117"/>
      <c r="NW37" s="117"/>
      <c r="NX37" s="117"/>
      <c r="NY37" s="117"/>
      <c r="NZ37" s="117"/>
      <c r="OA37" s="117"/>
      <c r="OB37" s="117"/>
      <c r="OC37" s="117"/>
      <c r="OD37" s="117"/>
      <c r="OE37" s="117"/>
      <c r="OF37" s="117"/>
      <c r="OG37" s="117"/>
      <c r="OH37" s="117"/>
      <c r="OI37" s="117"/>
      <c r="OJ37" s="117"/>
      <c r="OK37" s="117"/>
      <c r="OL37" s="117"/>
      <c r="OM37" s="117"/>
      <c r="ON37" s="117"/>
      <c r="OO37" s="117"/>
      <c r="OP37" s="117"/>
      <c r="OQ37" s="117"/>
      <c r="OR37" s="117"/>
      <c r="OS37" s="117"/>
      <c r="OT37" s="117"/>
      <c r="OU37" s="117"/>
      <c r="OV37" s="117"/>
      <c r="OW37" s="117"/>
      <c r="OX37" s="117"/>
      <c r="OY37" s="117"/>
      <c r="OZ37" s="117"/>
      <c r="PA37" s="117"/>
      <c r="PB37" s="117"/>
      <c r="PC37" s="117"/>
      <c r="PD37" s="117"/>
      <c r="PE37" s="117"/>
      <c r="PF37" s="117"/>
      <c r="PG37" s="117"/>
      <c r="PH37" s="117"/>
      <c r="PI37" s="117"/>
      <c r="PJ37" s="117"/>
      <c r="PK37" s="117"/>
      <c r="PL37" s="117"/>
      <c r="PM37" s="117"/>
      <c r="PN37" s="117"/>
      <c r="PO37" s="117"/>
      <c r="PP37" s="117"/>
      <c r="PQ37" s="117"/>
      <c r="PR37" s="117"/>
      <c r="PS37" s="117"/>
      <c r="PT37" s="117"/>
      <c r="PU37" s="117"/>
      <c r="PV37" s="117"/>
      <c r="PW37" s="117"/>
      <c r="PX37" s="117"/>
      <c r="PY37" s="117"/>
      <c r="PZ37" s="117"/>
      <c r="QA37" s="117"/>
      <c r="QB37" s="117"/>
      <c r="QC37" s="117"/>
      <c r="QD37" s="117"/>
      <c r="QE37" s="117"/>
      <c r="QF37" s="117"/>
      <c r="QG37" s="117"/>
      <c r="QH37" s="117"/>
      <c r="QI37" s="117"/>
      <c r="QJ37" s="117"/>
      <c r="QK37" s="117"/>
      <c r="QL37" s="117"/>
      <c r="QM37" s="117"/>
      <c r="QN37" s="117"/>
      <c r="QO37" s="117"/>
      <c r="QP37" s="117"/>
      <c r="QQ37" s="117"/>
      <c r="QR37" s="117"/>
      <c r="QS37" s="117"/>
      <c r="QT37" s="117"/>
      <c r="QU37" s="117"/>
      <c r="QV37" s="117"/>
      <c r="QW37" s="117"/>
      <c r="QX37" s="117"/>
      <c r="QY37" s="117"/>
      <c r="QZ37" s="117"/>
      <c r="RA37" s="117"/>
      <c r="RB37" s="117"/>
      <c r="RC37" s="117"/>
      <c r="RD37" s="117"/>
      <c r="RE37" s="117"/>
      <c r="RF37" s="117"/>
      <c r="RG37" s="117"/>
      <c r="RH37" s="117"/>
      <c r="RI37" s="117"/>
      <c r="RJ37" s="117"/>
      <c r="RK37" s="117"/>
      <c r="RL37" s="117"/>
      <c r="RM37" s="117"/>
      <c r="RN37" s="117"/>
      <c r="RO37" s="117"/>
      <c r="RP37" s="117"/>
      <c r="RQ37" s="117"/>
      <c r="RR37" s="117"/>
      <c r="RS37" s="117"/>
      <c r="RT37" s="117"/>
      <c r="RU37" s="117"/>
      <c r="RV37" s="117"/>
      <c r="RW37" s="117"/>
      <c r="RX37" s="117"/>
      <c r="RY37" s="117"/>
      <c r="RZ37" s="117"/>
      <c r="SA37" s="117"/>
      <c r="SB37" s="117"/>
      <c r="SC37" s="117"/>
      <c r="SD37" s="117"/>
      <c r="SE37" s="117"/>
      <c r="SF37" s="117"/>
      <c r="SG37" s="117"/>
      <c r="SH37" s="117"/>
      <c r="SI37" s="117"/>
      <c r="SJ37" s="117"/>
      <c r="SK37" s="117"/>
      <c r="SL37" s="117"/>
      <c r="SM37" s="117"/>
      <c r="SN37" s="117"/>
      <c r="SO37" s="117"/>
      <c r="SP37" s="117"/>
      <c r="SQ37" s="117"/>
      <c r="SR37" s="117"/>
      <c r="SS37" s="117"/>
      <c r="ST37" s="117"/>
      <c r="SU37" s="117"/>
      <c r="SV37" s="117"/>
      <c r="SW37" s="117"/>
      <c r="SX37" s="117"/>
      <c r="SY37" s="117"/>
      <c r="SZ37" s="117"/>
      <c r="TA37" s="117"/>
      <c r="TB37" s="117"/>
      <c r="TC37" s="117"/>
      <c r="TD37" s="117"/>
      <c r="TE37" s="117"/>
      <c r="TF37" s="117"/>
      <c r="TG37" s="117"/>
      <c r="TH37" s="117"/>
      <c r="TI37" s="117"/>
      <c r="TJ37" s="117"/>
      <c r="TK37" s="117"/>
      <c r="TL37" s="117"/>
      <c r="TM37" s="117"/>
      <c r="TN37" s="117"/>
      <c r="TO37" s="117"/>
      <c r="TP37" s="117"/>
      <c r="TQ37" s="117"/>
      <c r="TR37" s="117"/>
      <c r="TS37" s="117"/>
      <c r="TT37" s="117"/>
      <c r="TU37" s="117"/>
      <c r="TV37" s="117"/>
      <c r="TW37" s="117"/>
      <c r="TX37" s="117"/>
      <c r="TY37" s="117"/>
      <c r="TZ37" s="117"/>
      <c r="UA37" s="117"/>
      <c r="UB37" s="117"/>
      <c r="UC37" s="117"/>
      <c r="UD37" s="117"/>
      <c r="UE37" s="117"/>
      <c r="UF37" s="117"/>
      <c r="UG37" s="117"/>
      <c r="UH37" s="117"/>
      <c r="UI37" s="117"/>
      <c r="UJ37" s="117"/>
      <c r="UK37" s="117"/>
      <c r="UL37" s="117"/>
      <c r="UM37" s="117"/>
      <c r="UN37" s="117"/>
      <c r="UO37" s="117"/>
      <c r="UP37" s="117"/>
      <c r="UQ37" s="117"/>
      <c r="UR37" s="117"/>
      <c r="US37" s="117"/>
      <c r="UT37" s="117"/>
      <c r="UU37" s="117"/>
      <c r="UV37" s="117"/>
      <c r="UW37" s="117"/>
      <c r="UX37" s="117"/>
      <c r="UY37" s="117"/>
      <c r="UZ37" s="117"/>
      <c r="VA37" s="117"/>
      <c r="VB37" s="117"/>
      <c r="VC37" s="117"/>
      <c r="VD37" s="117"/>
      <c r="VE37" s="117"/>
      <c r="VF37" s="117"/>
      <c r="VG37" s="117"/>
      <c r="VH37" s="117"/>
      <c r="VI37" s="117"/>
      <c r="VJ37" s="117"/>
      <c r="VK37" s="117"/>
      <c r="VL37" s="117"/>
      <c r="VM37" s="117"/>
      <c r="VN37" s="117"/>
      <c r="VO37" s="117"/>
      <c r="VP37" s="117"/>
      <c r="VQ37" s="117"/>
      <c r="VR37" s="117"/>
      <c r="VS37" s="117"/>
      <c r="VT37" s="117"/>
      <c r="VU37" s="117"/>
      <c r="VV37" s="117"/>
      <c r="VW37" s="117"/>
      <c r="VX37" s="117"/>
      <c r="VY37" s="117"/>
      <c r="VZ37" s="117"/>
      <c r="WA37" s="117"/>
      <c r="WB37" s="117"/>
      <c r="WC37" s="117"/>
      <c r="WD37" s="117"/>
      <c r="WE37" s="117"/>
      <c r="WF37" s="117"/>
      <c r="WG37" s="117"/>
      <c r="WH37" s="117"/>
      <c r="WI37" s="117"/>
      <c r="WJ37" s="117"/>
      <c r="WK37" s="117"/>
      <c r="WL37" s="117"/>
      <c r="WM37" s="117"/>
      <c r="WN37" s="117"/>
      <c r="WO37" s="117"/>
      <c r="WP37" s="117"/>
      <c r="WQ37" s="117"/>
      <c r="WR37" s="117"/>
      <c r="WS37" s="117"/>
      <c r="WT37" s="117"/>
      <c r="WU37" s="117"/>
      <c r="WV37" s="117"/>
      <c r="WW37" s="117"/>
      <c r="WX37" s="117"/>
      <c r="WY37" s="117"/>
      <c r="WZ37" s="117"/>
      <c r="XA37" s="117"/>
      <c r="XB37" s="117"/>
      <c r="XC37" s="117"/>
      <c r="XD37" s="117"/>
      <c r="XE37" s="117"/>
      <c r="XF37" s="117"/>
      <c r="XG37" s="117"/>
      <c r="XH37" s="117"/>
      <c r="XI37" s="117"/>
      <c r="XJ37" s="117"/>
      <c r="XK37" s="117"/>
      <c r="XL37" s="117"/>
      <c r="XM37" s="117"/>
      <c r="XN37" s="117"/>
      <c r="XO37" s="117"/>
      <c r="XP37" s="117"/>
      <c r="XQ37" s="117"/>
      <c r="XR37" s="117"/>
      <c r="XS37" s="117"/>
      <c r="XT37" s="117"/>
      <c r="XU37" s="117"/>
      <c r="XV37" s="117"/>
      <c r="XW37" s="117"/>
      <c r="XX37" s="117"/>
      <c r="XY37" s="117"/>
      <c r="XZ37" s="117"/>
      <c r="YA37" s="117"/>
      <c r="YB37" s="117"/>
      <c r="YC37" s="117"/>
      <c r="YD37" s="117"/>
      <c r="YE37" s="117"/>
      <c r="YF37" s="117"/>
      <c r="YG37" s="117"/>
      <c r="YH37" s="117"/>
      <c r="YI37" s="117"/>
      <c r="YJ37" s="117"/>
      <c r="YK37" s="117"/>
      <c r="YL37" s="117"/>
      <c r="YM37" s="117"/>
      <c r="YN37" s="117"/>
      <c r="YO37" s="117"/>
      <c r="YP37" s="117"/>
      <c r="YQ37" s="117"/>
      <c r="YR37" s="117"/>
      <c r="YS37" s="117"/>
      <c r="YT37" s="117"/>
      <c r="YU37" s="117"/>
      <c r="YV37" s="117"/>
      <c r="YW37" s="117"/>
      <c r="YX37" s="117"/>
      <c r="YY37" s="117"/>
      <c r="YZ37" s="117"/>
      <c r="ZA37" s="117"/>
      <c r="ZB37" s="117"/>
      <c r="ZC37" s="117"/>
      <c r="ZD37" s="117"/>
      <c r="ZE37" s="117"/>
      <c r="ZF37" s="117"/>
      <c r="ZG37" s="117"/>
      <c r="ZH37" s="117"/>
      <c r="ZI37" s="117"/>
      <c r="ZJ37" s="117"/>
      <c r="ZK37" s="117"/>
      <c r="ZL37" s="117"/>
      <c r="ZM37" s="117"/>
      <c r="ZN37" s="117"/>
      <c r="ZO37" s="117"/>
      <c r="ZP37" s="117"/>
      <c r="ZQ37" s="117"/>
      <c r="ZR37" s="117"/>
      <c r="ZS37" s="117"/>
      <c r="ZT37" s="117"/>
      <c r="ZU37" s="117"/>
      <c r="ZV37" s="117"/>
      <c r="ZW37" s="117"/>
      <c r="ZX37" s="117"/>
      <c r="ZY37" s="117"/>
      <c r="ZZ37" s="117"/>
    </row>
    <row r="38" spans="1:702" hidden="1" outlineLevel="1">
      <c r="A38" s="9">
        <v>41365</v>
      </c>
      <c r="B38" s="117">
        <v>338233.58710846002</v>
      </c>
      <c r="C38" s="117">
        <v>19518.681450490003</v>
      </c>
      <c r="D38" s="117">
        <v>9175.7985761300006</v>
      </c>
      <c r="E38" s="117">
        <v>75694.5208977</v>
      </c>
      <c r="F38" s="117">
        <v>15079.416668779999</v>
      </c>
      <c r="G38" s="117">
        <v>1354.0336899699998</v>
      </c>
      <c r="H38" s="117">
        <v>30316.511288859998</v>
      </c>
      <c r="I38" s="117">
        <v>86599.678342659987</v>
      </c>
      <c r="J38" s="117">
        <v>12897.344438170001</v>
      </c>
      <c r="K38" s="117">
        <v>2639.1399952000002</v>
      </c>
      <c r="L38" s="117">
        <v>5245.8561802800004</v>
      </c>
      <c r="M38" s="168" t="s">
        <v>189</v>
      </c>
      <c r="N38" s="117">
        <v>30238.112080429997</v>
      </c>
      <c r="O38" s="117">
        <v>40844.240230539996</v>
      </c>
      <c r="P38" s="117">
        <v>6487.4102955199996</v>
      </c>
      <c r="Q38" s="117">
        <v>100.53852458</v>
      </c>
      <c r="R38" s="117">
        <v>488.04895051</v>
      </c>
      <c r="S38" s="117">
        <v>1205.46924193</v>
      </c>
      <c r="T38" s="117">
        <v>348.78625671000003</v>
      </c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  <c r="FZ38" s="117"/>
      <c r="GA38" s="117"/>
      <c r="GB38" s="117"/>
      <c r="GC38" s="117"/>
      <c r="GD38" s="117"/>
      <c r="GE38" s="117"/>
      <c r="GF38" s="117"/>
      <c r="GG38" s="117"/>
      <c r="GH38" s="117"/>
      <c r="GI38" s="117"/>
      <c r="GJ38" s="117"/>
      <c r="GK38" s="117"/>
      <c r="GL38" s="117"/>
      <c r="GM38" s="117"/>
      <c r="GN38" s="117"/>
      <c r="GO38" s="117"/>
      <c r="GP38" s="117"/>
      <c r="GQ38" s="117"/>
      <c r="GR38" s="117"/>
      <c r="GS38" s="117"/>
      <c r="GT38" s="117"/>
      <c r="GU38" s="117"/>
      <c r="GV38" s="117"/>
      <c r="GW38" s="117"/>
      <c r="GX38" s="117"/>
      <c r="GY38" s="117"/>
      <c r="GZ38" s="117"/>
      <c r="HA38" s="117"/>
      <c r="HB38" s="117"/>
      <c r="HC38" s="117"/>
      <c r="HD38" s="117"/>
      <c r="HE38" s="117"/>
      <c r="HF38" s="117"/>
      <c r="HG38" s="117"/>
      <c r="HH38" s="117"/>
      <c r="HI38" s="117"/>
      <c r="HJ38" s="117"/>
      <c r="HK38" s="117"/>
      <c r="HL38" s="117"/>
      <c r="HM38" s="117"/>
      <c r="HN38" s="117"/>
      <c r="HO38" s="117"/>
      <c r="HP38" s="117"/>
      <c r="HQ38" s="117"/>
      <c r="HR38" s="117"/>
      <c r="HS38" s="117"/>
      <c r="HT38" s="117"/>
      <c r="HU38" s="117"/>
      <c r="HV38" s="117"/>
      <c r="HW38" s="117"/>
      <c r="HX38" s="117"/>
      <c r="HY38" s="117"/>
      <c r="HZ38" s="117"/>
      <c r="IA38" s="117"/>
      <c r="IB38" s="117"/>
      <c r="IC38" s="117"/>
      <c r="ID38" s="117"/>
      <c r="IE38" s="117"/>
      <c r="IF38" s="117"/>
      <c r="IG38" s="117"/>
      <c r="IH38" s="117"/>
      <c r="II38" s="117"/>
      <c r="IJ38" s="117"/>
      <c r="IK38" s="117"/>
      <c r="IL38" s="117"/>
      <c r="IM38" s="117"/>
      <c r="IN38" s="117"/>
      <c r="IO38" s="117"/>
      <c r="IP38" s="117"/>
      <c r="IQ38" s="117"/>
      <c r="IR38" s="117"/>
      <c r="IS38" s="117"/>
      <c r="IT38" s="117"/>
      <c r="IU38" s="117"/>
      <c r="IV38" s="117"/>
      <c r="IW38" s="117"/>
      <c r="IX38" s="117"/>
      <c r="IY38" s="117"/>
      <c r="IZ38" s="117"/>
      <c r="JA38" s="117"/>
      <c r="JB38" s="117"/>
      <c r="JC38" s="117"/>
      <c r="JD38" s="117"/>
      <c r="JE38" s="117"/>
      <c r="JF38" s="117"/>
      <c r="JG38" s="117"/>
      <c r="JH38" s="117"/>
      <c r="JI38" s="117"/>
      <c r="JJ38" s="117"/>
      <c r="JK38" s="117"/>
      <c r="JL38" s="117"/>
      <c r="JM38" s="117"/>
      <c r="JN38" s="117"/>
      <c r="JO38" s="117"/>
      <c r="JP38" s="117"/>
      <c r="JQ38" s="117"/>
      <c r="JR38" s="117"/>
      <c r="JS38" s="117"/>
      <c r="JT38" s="117"/>
      <c r="JU38" s="117"/>
      <c r="JV38" s="117"/>
      <c r="JW38" s="117"/>
      <c r="JX38" s="117"/>
      <c r="JY38" s="117"/>
      <c r="JZ38" s="117"/>
      <c r="KA38" s="117"/>
      <c r="KB38" s="117"/>
      <c r="KC38" s="117"/>
      <c r="KD38" s="117"/>
      <c r="KE38" s="117"/>
      <c r="KF38" s="117"/>
      <c r="KG38" s="117"/>
      <c r="KH38" s="117"/>
      <c r="KI38" s="117"/>
      <c r="KJ38" s="117"/>
      <c r="KK38" s="117"/>
      <c r="KL38" s="117"/>
      <c r="KM38" s="117"/>
      <c r="KN38" s="117"/>
      <c r="KO38" s="117"/>
      <c r="KP38" s="117"/>
      <c r="KQ38" s="117"/>
      <c r="KR38" s="117"/>
      <c r="KS38" s="117"/>
      <c r="KT38" s="117"/>
      <c r="KU38" s="117"/>
      <c r="KV38" s="117"/>
      <c r="KW38" s="117"/>
      <c r="KX38" s="117"/>
      <c r="KY38" s="117"/>
      <c r="KZ38" s="117"/>
      <c r="LA38" s="117"/>
      <c r="LB38" s="117"/>
      <c r="LC38" s="117"/>
      <c r="LD38" s="117"/>
      <c r="LE38" s="117"/>
      <c r="LF38" s="117"/>
      <c r="LG38" s="117"/>
      <c r="LH38" s="117"/>
      <c r="LI38" s="117"/>
      <c r="LJ38" s="117"/>
      <c r="LK38" s="117"/>
      <c r="LL38" s="117"/>
      <c r="LM38" s="117"/>
      <c r="LN38" s="117"/>
      <c r="LO38" s="117"/>
      <c r="LP38" s="117"/>
      <c r="LQ38" s="117"/>
      <c r="LR38" s="117"/>
      <c r="LS38" s="117"/>
      <c r="LT38" s="117"/>
      <c r="LU38" s="117"/>
      <c r="LV38" s="117"/>
      <c r="LW38" s="117"/>
      <c r="LX38" s="117"/>
      <c r="LY38" s="117"/>
      <c r="LZ38" s="117"/>
      <c r="MA38" s="117"/>
      <c r="MB38" s="117"/>
      <c r="MC38" s="117"/>
      <c r="MD38" s="117"/>
      <c r="ME38" s="117"/>
      <c r="MF38" s="117"/>
      <c r="MG38" s="117"/>
      <c r="MH38" s="117"/>
      <c r="MI38" s="117"/>
      <c r="MJ38" s="117"/>
      <c r="MK38" s="117"/>
      <c r="ML38" s="117"/>
      <c r="MM38" s="117"/>
      <c r="MN38" s="117"/>
      <c r="MO38" s="117"/>
      <c r="MP38" s="117"/>
      <c r="MQ38" s="117"/>
      <c r="MR38" s="117"/>
      <c r="MS38" s="117"/>
      <c r="MT38" s="117"/>
      <c r="MU38" s="117"/>
      <c r="MV38" s="117"/>
      <c r="MW38" s="117"/>
      <c r="MX38" s="117"/>
      <c r="MY38" s="117"/>
      <c r="MZ38" s="117"/>
      <c r="NA38" s="117"/>
      <c r="NB38" s="117"/>
      <c r="NC38" s="117"/>
      <c r="ND38" s="117"/>
      <c r="NE38" s="117"/>
      <c r="NF38" s="117"/>
      <c r="NG38" s="117"/>
      <c r="NH38" s="117"/>
      <c r="NI38" s="117"/>
      <c r="NJ38" s="117"/>
      <c r="NK38" s="117"/>
      <c r="NL38" s="117"/>
      <c r="NM38" s="117"/>
      <c r="NN38" s="117"/>
      <c r="NO38" s="117"/>
      <c r="NP38" s="117"/>
      <c r="NQ38" s="117"/>
      <c r="NR38" s="117"/>
      <c r="NS38" s="117"/>
      <c r="NT38" s="117"/>
      <c r="NU38" s="117"/>
      <c r="NV38" s="117"/>
      <c r="NW38" s="117"/>
      <c r="NX38" s="117"/>
      <c r="NY38" s="117"/>
      <c r="NZ38" s="117"/>
      <c r="OA38" s="117"/>
      <c r="OB38" s="117"/>
      <c r="OC38" s="117"/>
      <c r="OD38" s="117"/>
      <c r="OE38" s="117"/>
      <c r="OF38" s="117"/>
      <c r="OG38" s="117"/>
      <c r="OH38" s="117"/>
      <c r="OI38" s="117"/>
      <c r="OJ38" s="117"/>
      <c r="OK38" s="117"/>
      <c r="OL38" s="117"/>
      <c r="OM38" s="117"/>
      <c r="ON38" s="117"/>
      <c r="OO38" s="117"/>
      <c r="OP38" s="117"/>
      <c r="OQ38" s="117"/>
      <c r="OR38" s="117"/>
      <c r="OS38" s="117"/>
      <c r="OT38" s="117"/>
      <c r="OU38" s="117"/>
      <c r="OV38" s="117"/>
      <c r="OW38" s="117"/>
      <c r="OX38" s="117"/>
      <c r="OY38" s="117"/>
      <c r="OZ38" s="117"/>
      <c r="PA38" s="117"/>
      <c r="PB38" s="117"/>
      <c r="PC38" s="117"/>
      <c r="PD38" s="117"/>
      <c r="PE38" s="117"/>
      <c r="PF38" s="117"/>
      <c r="PG38" s="117"/>
      <c r="PH38" s="117"/>
      <c r="PI38" s="117"/>
      <c r="PJ38" s="117"/>
      <c r="PK38" s="117"/>
      <c r="PL38" s="117"/>
      <c r="PM38" s="117"/>
      <c r="PN38" s="117"/>
      <c r="PO38" s="117"/>
      <c r="PP38" s="117"/>
      <c r="PQ38" s="117"/>
      <c r="PR38" s="117"/>
      <c r="PS38" s="117"/>
      <c r="PT38" s="117"/>
      <c r="PU38" s="117"/>
      <c r="PV38" s="117"/>
      <c r="PW38" s="117"/>
      <c r="PX38" s="117"/>
      <c r="PY38" s="117"/>
      <c r="PZ38" s="117"/>
      <c r="QA38" s="117"/>
      <c r="QB38" s="117"/>
      <c r="QC38" s="117"/>
      <c r="QD38" s="117"/>
      <c r="QE38" s="117"/>
      <c r="QF38" s="117"/>
      <c r="QG38" s="117"/>
      <c r="QH38" s="117"/>
      <c r="QI38" s="117"/>
      <c r="QJ38" s="117"/>
      <c r="QK38" s="117"/>
      <c r="QL38" s="117"/>
      <c r="QM38" s="117"/>
      <c r="QN38" s="117"/>
      <c r="QO38" s="117"/>
      <c r="QP38" s="117"/>
      <c r="QQ38" s="117"/>
      <c r="QR38" s="117"/>
      <c r="QS38" s="117"/>
      <c r="QT38" s="117"/>
      <c r="QU38" s="117"/>
      <c r="QV38" s="117"/>
      <c r="QW38" s="117"/>
      <c r="QX38" s="117"/>
      <c r="QY38" s="117"/>
      <c r="QZ38" s="117"/>
      <c r="RA38" s="117"/>
      <c r="RB38" s="117"/>
      <c r="RC38" s="117"/>
      <c r="RD38" s="117"/>
      <c r="RE38" s="117"/>
      <c r="RF38" s="117"/>
      <c r="RG38" s="117"/>
      <c r="RH38" s="117"/>
      <c r="RI38" s="117"/>
      <c r="RJ38" s="117"/>
      <c r="RK38" s="117"/>
      <c r="RL38" s="117"/>
      <c r="RM38" s="117"/>
      <c r="RN38" s="117"/>
      <c r="RO38" s="117"/>
      <c r="RP38" s="117"/>
      <c r="RQ38" s="117"/>
      <c r="RR38" s="117"/>
      <c r="RS38" s="117"/>
      <c r="RT38" s="117"/>
      <c r="RU38" s="117"/>
      <c r="RV38" s="117"/>
      <c r="RW38" s="117"/>
      <c r="RX38" s="117"/>
      <c r="RY38" s="117"/>
      <c r="RZ38" s="117"/>
      <c r="SA38" s="117"/>
      <c r="SB38" s="117"/>
      <c r="SC38" s="117"/>
      <c r="SD38" s="117"/>
      <c r="SE38" s="117"/>
      <c r="SF38" s="117"/>
      <c r="SG38" s="117"/>
      <c r="SH38" s="117"/>
      <c r="SI38" s="117"/>
      <c r="SJ38" s="117"/>
      <c r="SK38" s="117"/>
      <c r="SL38" s="117"/>
      <c r="SM38" s="117"/>
      <c r="SN38" s="117"/>
      <c r="SO38" s="117"/>
      <c r="SP38" s="117"/>
      <c r="SQ38" s="117"/>
      <c r="SR38" s="117"/>
      <c r="SS38" s="117"/>
      <c r="ST38" s="117"/>
      <c r="SU38" s="117"/>
      <c r="SV38" s="117"/>
      <c r="SW38" s="117"/>
      <c r="SX38" s="117"/>
      <c r="SY38" s="117"/>
      <c r="SZ38" s="117"/>
      <c r="TA38" s="117"/>
      <c r="TB38" s="117"/>
      <c r="TC38" s="117"/>
      <c r="TD38" s="117"/>
      <c r="TE38" s="117"/>
      <c r="TF38" s="117"/>
      <c r="TG38" s="117"/>
      <c r="TH38" s="117"/>
      <c r="TI38" s="117"/>
      <c r="TJ38" s="117"/>
      <c r="TK38" s="117"/>
      <c r="TL38" s="117"/>
      <c r="TM38" s="117"/>
      <c r="TN38" s="117"/>
      <c r="TO38" s="117"/>
      <c r="TP38" s="117"/>
      <c r="TQ38" s="117"/>
      <c r="TR38" s="117"/>
      <c r="TS38" s="117"/>
      <c r="TT38" s="117"/>
      <c r="TU38" s="117"/>
      <c r="TV38" s="117"/>
      <c r="TW38" s="117"/>
      <c r="TX38" s="117"/>
      <c r="TY38" s="117"/>
      <c r="TZ38" s="117"/>
      <c r="UA38" s="117"/>
      <c r="UB38" s="117"/>
      <c r="UC38" s="117"/>
      <c r="UD38" s="117"/>
      <c r="UE38" s="117"/>
      <c r="UF38" s="117"/>
      <c r="UG38" s="117"/>
      <c r="UH38" s="117"/>
      <c r="UI38" s="117"/>
      <c r="UJ38" s="117"/>
      <c r="UK38" s="117"/>
      <c r="UL38" s="117"/>
      <c r="UM38" s="117"/>
      <c r="UN38" s="117"/>
      <c r="UO38" s="117"/>
      <c r="UP38" s="117"/>
      <c r="UQ38" s="117"/>
      <c r="UR38" s="117"/>
      <c r="US38" s="117"/>
      <c r="UT38" s="117"/>
      <c r="UU38" s="117"/>
      <c r="UV38" s="117"/>
      <c r="UW38" s="117"/>
      <c r="UX38" s="117"/>
      <c r="UY38" s="117"/>
      <c r="UZ38" s="117"/>
      <c r="VA38" s="117"/>
      <c r="VB38" s="117"/>
      <c r="VC38" s="117"/>
      <c r="VD38" s="117"/>
      <c r="VE38" s="117"/>
      <c r="VF38" s="117"/>
      <c r="VG38" s="117"/>
      <c r="VH38" s="117"/>
      <c r="VI38" s="117"/>
      <c r="VJ38" s="117"/>
      <c r="VK38" s="117"/>
      <c r="VL38" s="117"/>
      <c r="VM38" s="117"/>
      <c r="VN38" s="117"/>
      <c r="VO38" s="117"/>
      <c r="VP38" s="117"/>
      <c r="VQ38" s="117"/>
      <c r="VR38" s="117"/>
      <c r="VS38" s="117"/>
      <c r="VT38" s="117"/>
      <c r="VU38" s="117"/>
      <c r="VV38" s="117"/>
      <c r="VW38" s="117"/>
      <c r="VX38" s="117"/>
      <c r="VY38" s="117"/>
      <c r="VZ38" s="117"/>
      <c r="WA38" s="117"/>
      <c r="WB38" s="117"/>
      <c r="WC38" s="117"/>
      <c r="WD38" s="117"/>
      <c r="WE38" s="117"/>
      <c r="WF38" s="117"/>
      <c r="WG38" s="117"/>
      <c r="WH38" s="117"/>
      <c r="WI38" s="117"/>
      <c r="WJ38" s="117"/>
      <c r="WK38" s="117"/>
      <c r="WL38" s="117"/>
      <c r="WM38" s="117"/>
      <c r="WN38" s="117"/>
      <c r="WO38" s="117"/>
      <c r="WP38" s="117"/>
      <c r="WQ38" s="117"/>
      <c r="WR38" s="117"/>
      <c r="WS38" s="117"/>
      <c r="WT38" s="117"/>
      <c r="WU38" s="117"/>
      <c r="WV38" s="117"/>
      <c r="WW38" s="117"/>
      <c r="WX38" s="117"/>
      <c r="WY38" s="117"/>
      <c r="WZ38" s="117"/>
      <c r="XA38" s="117"/>
      <c r="XB38" s="117"/>
      <c r="XC38" s="117"/>
      <c r="XD38" s="117"/>
      <c r="XE38" s="117"/>
      <c r="XF38" s="117"/>
      <c r="XG38" s="117"/>
      <c r="XH38" s="117"/>
      <c r="XI38" s="117"/>
      <c r="XJ38" s="117"/>
      <c r="XK38" s="117"/>
      <c r="XL38" s="117"/>
      <c r="XM38" s="117"/>
      <c r="XN38" s="117"/>
      <c r="XO38" s="117"/>
      <c r="XP38" s="117"/>
      <c r="XQ38" s="117"/>
      <c r="XR38" s="117"/>
      <c r="XS38" s="117"/>
      <c r="XT38" s="117"/>
      <c r="XU38" s="117"/>
      <c r="XV38" s="117"/>
      <c r="XW38" s="117"/>
      <c r="XX38" s="117"/>
      <c r="XY38" s="117"/>
      <c r="XZ38" s="117"/>
      <c r="YA38" s="117"/>
      <c r="YB38" s="117"/>
      <c r="YC38" s="117"/>
      <c r="YD38" s="117"/>
      <c r="YE38" s="117"/>
      <c r="YF38" s="117"/>
      <c r="YG38" s="117"/>
      <c r="YH38" s="117"/>
      <c r="YI38" s="117"/>
      <c r="YJ38" s="117"/>
      <c r="YK38" s="117"/>
      <c r="YL38" s="117"/>
      <c r="YM38" s="117"/>
      <c r="YN38" s="117"/>
      <c r="YO38" s="117"/>
      <c r="YP38" s="117"/>
      <c r="YQ38" s="117"/>
      <c r="YR38" s="117"/>
      <c r="YS38" s="117"/>
      <c r="YT38" s="117"/>
      <c r="YU38" s="117"/>
      <c r="YV38" s="117"/>
      <c r="YW38" s="117"/>
      <c r="YX38" s="117"/>
      <c r="YY38" s="117"/>
      <c r="YZ38" s="117"/>
      <c r="ZA38" s="117"/>
      <c r="ZB38" s="117"/>
      <c r="ZC38" s="117"/>
      <c r="ZD38" s="117"/>
      <c r="ZE38" s="117"/>
      <c r="ZF38" s="117"/>
      <c r="ZG38" s="117"/>
      <c r="ZH38" s="117"/>
      <c r="ZI38" s="117"/>
      <c r="ZJ38" s="117"/>
      <c r="ZK38" s="117"/>
      <c r="ZL38" s="117"/>
      <c r="ZM38" s="117"/>
      <c r="ZN38" s="117"/>
      <c r="ZO38" s="117"/>
      <c r="ZP38" s="117"/>
      <c r="ZQ38" s="117"/>
      <c r="ZR38" s="117"/>
      <c r="ZS38" s="117"/>
      <c r="ZT38" s="117"/>
      <c r="ZU38" s="117"/>
      <c r="ZV38" s="117"/>
      <c r="ZW38" s="117"/>
      <c r="ZX38" s="117"/>
      <c r="ZY38" s="117"/>
      <c r="ZZ38" s="117"/>
    </row>
    <row r="39" spans="1:702" hidden="1" outlineLevel="1">
      <c r="A39" s="9">
        <v>41395</v>
      </c>
      <c r="B39" s="117">
        <v>337683.54312823998</v>
      </c>
      <c r="C39" s="117">
        <v>19159.764392600002</v>
      </c>
      <c r="D39" s="117">
        <v>9236.7855882299991</v>
      </c>
      <c r="E39" s="117">
        <v>75839.971274120006</v>
      </c>
      <c r="F39" s="117">
        <v>15076.73297497</v>
      </c>
      <c r="G39" s="117">
        <v>1356.7502441300001</v>
      </c>
      <c r="H39" s="117">
        <v>29019.94067018</v>
      </c>
      <c r="I39" s="117">
        <v>86845.156280870011</v>
      </c>
      <c r="J39" s="117">
        <v>13085.48805084</v>
      </c>
      <c r="K39" s="117">
        <v>2645.1045608199997</v>
      </c>
      <c r="L39" s="117">
        <v>6430.2656774200004</v>
      </c>
      <c r="M39" s="168" t="s">
        <v>189</v>
      </c>
      <c r="N39" s="117">
        <v>32210.132569400001</v>
      </c>
      <c r="O39" s="117">
        <v>38209.776631840003</v>
      </c>
      <c r="P39" s="117">
        <v>6403.0549894799997</v>
      </c>
      <c r="Q39" s="117">
        <v>100.63975727</v>
      </c>
      <c r="R39" s="117">
        <v>487.88540405999998</v>
      </c>
      <c r="S39" s="117">
        <v>1201.8890226399999</v>
      </c>
      <c r="T39" s="117">
        <v>374.20503937000001</v>
      </c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17"/>
      <c r="EN39" s="117"/>
      <c r="EO39" s="117"/>
      <c r="EP39" s="117"/>
      <c r="EQ39" s="117"/>
      <c r="ER39" s="117"/>
      <c r="ES39" s="117"/>
      <c r="ET39" s="117"/>
      <c r="EU39" s="117"/>
      <c r="EV39" s="117"/>
      <c r="EW39" s="117"/>
      <c r="EX39" s="117"/>
      <c r="EY39" s="117"/>
      <c r="EZ39" s="117"/>
      <c r="FA39" s="117"/>
      <c r="FB39" s="117"/>
      <c r="FC39" s="117"/>
      <c r="FD39" s="117"/>
      <c r="FE39" s="117"/>
      <c r="FF39" s="117"/>
      <c r="FG39" s="117"/>
      <c r="FH39" s="117"/>
      <c r="FI39" s="117"/>
      <c r="FJ39" s="117"/>
      <c r="FK39" s="117"/>
      <c r="FL39" s="117"/>
      <c r="FM39" s="117"/>
      <c r="FN39" s="117"/>
      <c r="FO39" s="117"/>
      <c r="FP39" s="117"/>
      <c r="FQ39" s="117"/>
      <c r="FR39" s="117"/>
      <c r="FS39" s="117"/>
      <c r="FT39" s="117"/>
      <c r="FU39" s="117"/>
      <c r="FV39" s="117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  <c r="GJ39" s="117"/>
      <c r="GK39" s="117"/>
      <c r="GL39" s="117"/>
      <c r="GM39" s="117"/>
      <c r="GN39" s="117"/>
      <c r="GO39" s="117"/>
      <c r="GP39" s="117"/>
      <c r="GQ39" s="117"/>
      <c r="GR39" s="117"/>
      <c r="GS39" s="117"/>
      <c r="GT39" s="117"/>
      <c r="GU39" s="117"/>
      <c r="GV39" s="117"/>
      <c r="GW39" s="117"/>
      <c r="GX39" s="117"/>
      <c r="GY39" s="117"/>
      <c r="GZ39" s="117"/>
      <c r="HA39" s="117"/>
      <c r="HB39" s="117"/>
      <c r="HC39" s="117"/>
      <c r="HD39" s="117"/>
      <c r="HE39" s="117"/>
      <c r="HF39" s="117"/>
      <c r="HG39" s="117"/>
      <c r="HH39" s="117"/>
      <c r="HI39" s="117"/>
      <c r="HJ39" s="117"/>
      <c r="HK39" s="117"/>
      <c r="HL39" s="117"/>
      <c r="HM39" s="117"/>
      <c r="HN39" s="117"/>
      <c r="HO39" s="117"/>
      <c r="HP39" s="117"/>
      <c r="HQ39" s="117"/>
      <c r="HR39" s="117"/>
      <c r="HS39" s="117"/>
      <c r="HT39" s="117"/>
      <c r="HU39" s="117"/>
      <c r="HV39" s="117"/>
      <c r="HW39" s="117"/>
      <c r="HX39" s="117"/>
      <c r="HY39" s="117"/>
      <c r="HZ39" s="117"/>
      <c r="IA39" s="117"/>
      <c r="IB39" s="117"/>
      <c r="IC39" s="117"/>
      <c r="ID39" s="117"/>
      <c r="IE39" s="117"/>
      <c r="IF39" s="117"/>
      <c r="IG39" s="117"/>
      <c r="IH39" s="117"/>
      <c r="II39" s="117"/>
      <c r="IJ39" s="117"/>
      <c r="IK39" s="117"/>
      <c r="IL39" s="117"/>
      <c r="IM39" s="117"/>
      <c r="IN39" s="117"/>
      <c r="IO39" s="117"/>
      <c r="IP39" s="117"/>
      <c r="IQ39" s="117"/>
      <c r="IR39" s="117"/>
      <c r="IS39" s="117"/>
      <c r="IT39" s="117"/>
      <c r="IU39" s="117"/>
      <c r="IV39" s="117"/>
      <c r="IW39" s="117"/>
      <c r="IX39" s="117"/>
      <c r="IY39" s="117"/>
      <c r="IZ39" s="117"/>
      <c r="JA39" s="117"/>
      <c r="JB39" s="117"/>
      <c r="JC39" s="117"/>
      <c r="JD39" s="117"/>
      <c r="JE39" s="117"/>
      <c r="JF39" s="117"/>
      <c r="JG39" s="117"/>
      <c r="JH39" s="117"/>
      <c r="JI39" s="117"/>
      <c r="JJ39" s="117"/>
      <c r="JK39" s="117"/>
      <c r="JL39" s="117"/>
      <c r="JM39" s="117"/>
      <c r="JN39" s="117"/>
      <c r="JO39" s="117"/>
      <c r="JP39" s="117"/>
      <c r="JQ39" s="117"/>
      <c r="JR39" s="117"/>
      <c r="JS39" s="117"/>
      <c r="JT39" s="117"/>
      <c r="JU39" s="117"/>
      <c r="JV39" s="117"/>
      <c r="JW39" s="117"/>
      <c r="JX39" s="117"/>
      <c r="JY39" s="117"/>
      <c r="JZ39" s="117"/>
      <c r="KA39" s="117"/>
      <c r="KB39" s="117"/>
      <c r="KC39" s="117"/>
      <c r="KD39" s="117"/>
      <c r="KE39" s="117"/>
      <c r="KF39" s="117"/>
      <c r="KG39" s="117"/>
      <c r="KH39" s="117"/>
      <c r="KI39" s="117"/>
      <c r="KJ39" s="117"/>
      <c r="KK39" s="117"/>
      <c r="KL39" s="117"/>
      <c r="KM39" s="117"/>
      <c r="KN39" s="117"/>
      <c r="KO39" s="117"/>
      <c r="KP39" s="117"/>
      <c r="KQ39" s="117"/>
      <c r="KR39" s="117"/>
      <c r="KS39" s="117"/>
      <c r="KT39" s="117"/>
      <c r="KU39" s="117"/>
      <c r="KV39" s="117"/>
      <c r="KW39" s="117"/>
      <c r="KX39" s="117"/>
      <c r="KY39" s="117"/>
      <c r="KZ39" s="117"/>
      <c r="LA39" s="117"/>
      <c r="LB39" s="117"/>
      <c r="LC39" s="117"/>
      <c r="LD39" s="117"/>
      <c r="LE39" s="117"/>
      <c r="LF39" s="117"/>
      <c r="LG39" s="117"/>
      <c r="LH39" s="117"/>
      <c r="LI39" s="117"/>
      <c r="LJ39" s="117"/>
      <c r="LK39" s="117"/>
      <c r="LL39" s="117"/>
      <c r="LM39" s="117"/>
      <c r="LN39" s="117"/>
      <c r="LO39" s="117"/>
      <c r="LP39" s="117"/>
      <c r="LQ39" s="117"/>
      <c r="LR39" s="117"/>
      <c r="LS39" s="117"/>
      <c r="LT39" s="117"/>
      <c r="LU39" s="117"/>
      <c r="LV39" s="117"/>
      <c r="LW39" s="117"/>
      <c r="LX39" s="117"/>
      <c r="LY39" s="117"/>
      <c r="LZ39" s="117"/>
      <c r="MA39" s="117"/>
      <c r="MB39" s="117"/>
      <c r="MC39" s="117"/>
      <c r="MD39" s="117"/>
      <c r="ME39" s="117"/>
      <c r="MF39" s="117"/>
      <c r="MG39" s="117"/>
      <c r="MH39" s="117"/>
      <c r="MI39" s="117"/>
      <c r="MJ39" s="117"/>
      <c r="MK39" s="117"/>
      <c r="ML39" s="117"/>
      <c r="MM39" s="117"/>
      <c r="MN39" s="117"/>
      <c r="MO39" s="117"/>
      <c r="MP39" s="117"/>
      <c r="MQ39" s="117"/>
      <c r="MR39" s="117"/>
      <c r="MS39" s="117"/>
      <c r="MT39" s="117"/>
      <c r="MU39" s="117"/>
      <c r="MV39" s="117"/>
      <c r="MW39" s="117"/>
      <c r="MX39" s="117"/>
      <c r="MY39" s="117"/>
      <c r="MZ39" s="117"/>
      <c r="NA39" s="117"/>
      <c r="NB39" s="117"/>
      <c r="NC39" s="117"/>
      <c r="ND39" s="117"/>
      <c r="NE39" s="117"/>
      <c r="NF39" s="117"/>
      <c r="NG39" s="117"/>
      <c r="NH39" s="117"/>
      <c r="NI39" s="117"/>
      <c r="NJ39" s="117"/>
      <c r="NK39" s="117"/>
      <c r="NL39" s="117"/>
      <c r="NM39" s="117"/>
      <c r="NN39" s="117"/>
      <c r="NO39" s="117"/>
      <c r="NP39" s="117"/>
      <c r="NQ39" s="117"/>
      <c r="NR39" s="117"/>
      <c r="NS39" s="117"/>
      <c r="NT39" s="117"/>
      <c r="NU39" s="117"/>
      <c r="NV39" s="117"/>
      <c r="NW39" s="117"/>
      <c r="NX39" s="117"/>
      <c r="NY39" s="117"/>
      <c r="NZ39" s="117"/>
      <c r="OA39" s="117"/>
      <c r="OB39" s="117"/>
      <c r="OC39" s="117"/>
      <c r="OD39" s="117"/>
      <c r="OE39" s="117"/>
      <c r="OF39" s="117"/>
      <c r="OG39" s="117"/>
      <c r="OH39" s="117"/>
      <c r="OI39" s="117"/>
      <c r="OJ39" s="117"/>
      <c r="OK39" s="117"/>
      <c r="OL39" s="117"/>
      <c r="OM39" s="117"/>
      <c r="ON39" s="117"/>
      <c r="OO39" s="117"/>
      <c r="OP39" s="117"/>
      <c r="OQ39" s="117"/>
      <c r="OR39" s="117"/>
      <c r="OS39" s="117"/>
      <c r="OT39" s="117"/>
      <c r="OU39" s="117"/>
      <c r="OV39" s="117"/>
      <c r="OW39" s="117"/>
      <c r="OX39" s="117"/>
      <c r="OY39" s="117"/>
      <c r="OZ39" s="117"/>
      <c r="PA39" s="117"/>
      <c r="PB39" s="117"/>
      <c r="PC39" s="117"/>
      <c r="PD39" s="117"/>
      <c r="PE39" s="117"/>
      <c r="PF39" s="117"/>
      <c r="PG39" s="117"/>
      <c r="PH39" s="117"/>
      <c r="PI39" s="117"/>
      <c r="PJ39" s="117"/>
      <c r="PK39" s="117"/>
      <c r="PL39" s="117"/>
      <c r="PM39" s="117"/>
      <c r="PN39" s="117"/>
      <c r="PO39" s="117"/>
      <c r="PP39" s="117"/>
      <c r="PQ39" s="117"/>
      <c r="PR39" s="117"/>
      <c r="PS39" s="117"/>
      <c r="PT39" s="117"/>
      <c r="PU39" s="117"/>
      <c r="PV39" s="117"/>
      <c r="PW39" s="117"/>
      <c r="PX39" s="117"/>
      <c r="PY39" s="117"/>
      <c r="PZ39" s="117"/>
      <c r="QA39" s="117"/>
      <c r="QB39" s="117"/>
      <c r="QC39" s="117"/>
      <c r="QD39" s="117"/>
      <c r="QE39" s="117"/>
      <c r="QF39" s="117"/>
      <c r="QG39" s="117"/>
      <c r="QH39" s="117"/>
      <c r="QI39" s="117"/>
      <c r="QJ39" s="117"/>
      <c r="QK39" s="117"/>
      <c r="QL39" s="117"/>
      <c r="QM39" s="117"/>
      <c r="QN39" s="117"/>
      <c r="QO39" s="117"/>
      <c r="QP39" s="117"/>
      <c r="QQ39" s="117"/>
      <c r="QR39" s="117"/>
      <c r="QS39" s="117"/>
      <c r="QT39" s="117"/>
      <c r="QU39" s="117"/>
      <c r="QV39" s="117"/>
      <c r="QW39" s="117"/>
      <c r="QX39" s="117"/>
      <c r="QY39" s="117"/>
      <c r="QZ39" s="117"/>
      <c r="RA39" s="117"/>
      <c r="RB39" s="117"/>
      <c r="RC39" s="117"/>
      <c r="RD39" s="117"/>
      <c r="RE39" s="117"/>
      <c r="RF39" s="117"/>
      <c r="RG39" s="117"/>
      <c r="RH39" s="117"/>
      <c r="RI39" s="117"/>
      <c r="RJ39" s="117"/>
      <c r="RK39" s="117"/>
      <c r="RL39" s="117"/>
      <c r="RM39" s="117"/>
      <c r="RN39" s="117"/>
      <c r="RO39" s="117"/>
      <c r="RP39" s="117"/>
      <c r="RQ39" s="117"/>
      <c r="RR39" s="117"/>
      <c r="RS39" s="117"/>
      <c r="RT39" s="117"/>
      <c r="RU39" s="117"/>
      <c r="RV39" s="117"/>
      <c r="RW39" s="117"/>
      <c r="RX39" s="117"/>
      <c r="RY39" s="117"/>
      <c r="RZ39" s="117"/>
      <c r="SA39" s="117"/>
      <c r="SB39" s="117"/>
      <c r="SC39" s="117"/>
      <c r="SD39" s="117"/>
      <c r="SE39" s="117"/>
      <c r="SF39" s="117"/>
      <c r="SG39" s="117"/>
      <c r="SH39" s="117"/>
      <c r="SI39" s="117"/>
      <c r="SJ39" s="117"/>
      <c r="SK39" s="117"/>
      <c r="SL39" s="117"/>
      <c r="SM39" s="117"/>
      <c r="SN39" s="117"/>
      <c r="SO39" s="117"/>
      <c r="SP39" s="117"/>
      <c r="SQ39" s="117"/>
      <c r="SR39" s="117"/>
      <c r="SS39" s="117"/>
      <c r="ST39" s="117"/>
      <c r="SU39" s="117"/>
      <c r="SV39" s="117"/>
      <c r="SW39" s="117"/>
      <c r="SX39" s="117"/>
      <c r="SY39" s="117"/>
      <c r="SZ39" s="117"/>
      <c r="TA39" s="117"/>
      <c r="TB39" s="117"/>
      <c r="TC39" s="117"/>
      <c r="TD39" s="117"/>
      <c r="TE39" s="117"/>
      <c r="TF39" s="117"/>
      <c r="TG39" s="117"/>
      <c r="TH39" s="117"/>
      <c r="TI39" s="117"/>
      <c r="TJ39" s="117"/>
      <c r="TK39" s="117"/>
      <c r="TL39" s="117"/>
      <c r="TM39" s="117"/>
      <c r="TN39" s="117"/>
      <c r="TO39" s="117"/>
      <c r="TP39" s="117"/>
      <c r="TQ39" s="117"/>
      <c r="TR39" s="117"/>
      <c r="TS39" s="117"/>
      <c r="TT39" s="117"/>
      <c r="TU39" s="117"/>
      <c r="TV39" s="117"/>
      <c r="TW39" s="117"/>
      <c r="TX39" s="117"/>
      <c r="TY39" s="117"/>
      <c r="TZ39" s="117"/>
      <c r="UA39" s="117"/>
      <c r="UB39" s="117"/>
      <c r="UC39" s="117"/>
      <c r="UD39" s="117"/>
      <c r="UE39" s="117"/>
      <c r="UF39" s="117"/>
      <c r="UG39" s="117"/>
      <c r="UH39" s="117"/>
      <c r="UI39" s="117"/>
      <c r="UJ39" s="117"/>
      <c r="UK39" s="117"/>
      <c r="UL39" s="117"/>
      <c r="UM39" s="117"/>
      <c r="UN39" s="117"/>
      <c r="UO39" s="117"/>
      <c r="UP39" s="117"/>
      <c r="UQ39" s="117"/>
      <c r="UR39" s="117"/>
      <c r="US39" s="117"/>
      <c r="UT39" s="117"/>
      <c r="UU39" s="117"/>
      <c r="UV39" s="117"/>
      <c r="UW39" s="117"/>
      <c r="UX39" s="117"/>
      <c r="UY39" s="117"/>
      <c r="UZ39" s="117"/>
      <c r="VA39" s="117"/>
      <c r="VB39" s="117"/>
      <c r="VC39" s="117"/>
      <c r="VD39" s="117"/>
      <c r="VE39" s="117"/>
      <c r="VF39" s="117"/>
      <c r="VG39" s="117"/>
      <c r="VH39" s="117"/>
      <c r="VI39" s="117"/>
      <c r="VJ39" s="117"/>
      <c r="VK39" s="117"/>
      <c r="VL39" s="117"/>
      <c r="VM39" s="117"/>
      <c r="VN39" s="117"/>
      <c r="VO39" s="117"/>
      <c r="VP39" s="117"/>
      <c r="VQ39" s="117"/>
      <c r="VR39" s="117"/>
      <c r="VS39" s="117"/>
      <c r="VT39" s="117"/>
      <c r="VU39" s="117"/>
      <c r="VV39" s="117"/>
      <c r="VW39" s="117"/>
      <c r="VX39" s="117"/>
      <c r="VY39" s="117"/>
      <c r="VZ39" s="117"/>
      <c r="WA39" s="117"/>
      <c r="WB39" s="117"/>
      <c r="WC39" s="117"/>
      <c r="WD39" s="117"/>
      <c r="WE39" s="117"/>
      <c r="WF39" s="117"/>
      <c r="WG39" s="117"/>
      <c r="WH39" s="117"/>
      <c r="WI39" s="117"/>
      <c r="WJ39" s="117"/>
      <c r="WK39" s="117"/>
      <c r="WL39" s="117"/>
      <c r="WM39" s="117"/>
      <c r="WN39" s="117"/>
      <c r="WO39" s="117"/>
      <c r="WP39" s="117"/>
      <c r="WQ39" s="117"/>
      <c r="WR39" s="117"/>
      <c r="WS39" s="117"/>
      <c r="WT39" s="117"/>
      <c r="WU39" s="117"/>
      <c r="WV39" s="117"/>
      <c r="WW39" s="117"/>
      <c r="WX39" s="117"/>
      <c r="WY39" s="117"/>
      <c r="WZ39" s="117"/>
      <c r="XA39" s="117"/>
      <c r="XB39" s="117"/>
      <c r="XC39" s="117"/>
      <c r="XD39" s="117"/>
      <c r="XE39" s="117"/>
      <c r="XF39" s="117"/>
      <c r="XG39" s="117"/>
      <c r="XH39" s="117"/>
      <c r="XI39" s="117"/>
      <c r="XJ39" s="117"/>
      <c r="XK39" s="117"/>
      <c r="XL39" s="117"/>
      <c r="XM39" s="117"/>
      <c r="XN39" s="117"/>
      <c r="XO39" s="117"/>
      <c r="XP39" s="117"/>
      <c r="XQ39" s="117"/>
      <c r="XR39" s="117"/>
      <c r="XS39" s="117"/>
      <c r="XT39" s="117"/>
      <c r="XU39" s="117"/>
      <c r="XV39" s="117"/>
      <c r="XW39" s="117"/>
      <c r="XX39" s="117"/>
      <c r="XY39" s="117"/>
      <c r="XZ39" s="117"/>
      <c r="YA39" s="117"/>
      <c r="YB39" s="117"/>
      <c r="YC39" s="117"/>
      <c r="YD39" s="117"/>
      <c r="YE39" s="117"/>
      <c r="YF39" s="117"/>
      <c r="YG39" s="117"/>
      <c r="YH39" s="117"/>
      <c r="YI39" s="117"/>
      <c r="YJ39" s="117"/>
      <c r="YK39" s="117"/>
      <c r="YL39" s="117"/>
      <c r="YM39" s="117"/>
      <c r="YN39" s="117"/>
      <c r="YO39" s="117"/>
      <c r="YP39" s="117"/>
      <c r="YQ39" s="117"/>
      <c r="YR39" s="117"/>
      <c r="YS39" s="117"/>
      <c r="YT39" s="117"/>
      <c r="YU39" s="117"/>
      <c r="YV39" s="117"/>
      <c r="YW39" s="117"/>
      <c r="YX39" s="117"/>
      <c r="YY39" s="117"/>
      <c r="YZ39" s="117"/>
      <c r="ZA39" s="117"/>
      <c r="ZB39" s="117"/>
      <c r="ZC39" s="117"/>
      <c r="ZD39" s="117"/>
      <c r="ZE39" s="117"/>
      <c r="ZF39" s="117"/>
      <c r="ZG39" s="117"/>
      <c r="ZH39" s="117"/>
      <c r="ZI39" s="117"/>
      <c r="ZJ39" s="117"/>
      <c r="ZK39" s="117"/>
      <c r="ZL39" s="117"/>
      <c r="ZM39" s="117"/>
      <c r="ZN39" s="117"/>
      <c r="ZO39" s="117"/>
      <c r="ZP39" s="117"/>
      <c r="ZQ39" s="117"/>
      <c r="ZR39" s="117"/>
      <c r="ZS39" s="117"/>
      <c r="ZT39" s="117"/>
      <c r="ZU39" s="117"/>
      <c r="ZV39" s="117"/>
      <c r="ZW39" s="117"/>
      <c r="ZX39" s="117"/>
      <c r="ZY39" s="117"/>
      <c r="ZZ39" s="117"/>
    </row>
    <row r="40" spans="1:702" hidden="1" outlineLevel="1">
      <c r="A40" s="9">
        <v>41426</v>
      </c>
      <c r="B40" s="117">
        <v>339927.60558832</v>
      </c>
      <c r="C40" s="117">
        <v>19092.582505279999</v>
      </c>
      <c r="D40" s="117">
        <v>9959.2177571800003</v>
      </c>
      <c r="E40" s="117">
        <v>75910.460325399996</v>
      </c>
      <c r="F40" s="117">
        <v>15841.666050040001</v>
      </c>
      <c r="G40" s="117">
        <v>1344.4278913600001</v>
      </c>
      <c r="H40" s="117">
        <v>28799.177802540002</v>
      </c>
      <c r="I40" s="117">
        <v>88533.45660084</v>
      </c>
      <c r="J40" s="117">
        <v>12101.543311180001</v>
      </c>
      <c r="K40" s="117">
        <v>2872.8327688099998</v>
      </c>
      <c r="L40" s="117">
        <v>7025.2205989600006</v>
      </c>
      <c r="M40" s="168" t="s">
        <v>189</v>
      </c>
      <c r="N40" s="117">
        <v>32429.082842839998</v>
      </c>
      <c r="O40" s="117">
        <v>37484.86783345</v>
      </c>
      <c r="P40" s="117">
        <v>6255.2831660400007</v>
      </c>
      <c r="Q40" s="117">
        <v>98.615420379999989</v>
      </c>
      <c r="R40" s="117">
        <v>495.88135063000004</v>
      </c>
      <c r="S40" s="117">
        <v>1312.1794094100001</v>
      </c>
      <c r="T40" s="117">
        <v>371.10995398</v>
      </c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7"/>
      <c r="GF40" s="117"/>
      <c r="GG40" s="117"/>
      <c r="GH40" s="117"/>
      <c r="GI40" s="117"/>
      <c r="GJ40" s="117"/>
      <c r="GK40" s="117"/>
      <c r="GL40" s="117"/>
      <c r="GM40" s="117"/>
      <c r="GN40" s="117"/>
      <c r="GO40" s="117"/>
      <c r="GP40" s="117"/>
      <c r="GQ40" s="117"/>
      <c r="GR40" s="117"/>
      <c r="GS40" s="117"/>
      <c r="GT40" s="117"/>
      <c r="GU40" s="117"/>
      <c r="GV40" s="117"/>
      <c r="GW40" s="117"/>
      <c r="GX40" s="117"/>
      <c r="GY40" s="117"/>
      <c r="GZ40" s="117"/>
      <c r="HA40" s="117"/>
      <c r="HB40" s="117"/>
      <c r="HC40" s="117"/>
      <c r="HD40" s="117"/>
      <c r="HE40" s="117"/>
      <c r="HF40" s="117"/>
      <c r="HG40" s="117"/>
      <c r="HH40" s="117"/>
      <c r="HI40" s="117"/>
      <c r="HJ40" s="117"/>
      <c r="HK40" s="117"/>
      <c r="HL40" s="117"/>
      <c r="HM40" s="117"/>
      <c r="HN40" s="117"/>
      <c r="HO40" s="117"/>
      <c r="HP40" s="117"/>
      <c r="HQ40" s="117"/>
      <c r="HR40" s="117"/>
      <c r="HS40" s="117"/>
      <c r="HT40" s="117"/>
      <c r="HU40" s="117"/>
      <c r="HV40" s="117"/>
      <c r="HW40" s="117"/>
      <c r="HX40" s="117"/>
      <c r="HY40" s="117"/>
      <c r="HZ40" s="117"/>
      <c r="IA40" s="117"/>
      <c r="IB40" s="117"/>
      <c r="IC40" s="117"/>
      <c r="ID40" s="117"/>
      <c r="IE40" s="117"/>
      <c r="IF40" s="117"/>
      <c r="IG40" s="117"/>
      <c r="IH40" s="117"/>
      <c r="II40" s="117"/>
      <c r="IJ40" s="117"/>
      <c r="IK40" s="117"/>
      <c r="IL40" s="117"/>
      <c r="IM40" s="117"/>
      <c r="IN40" s="117"/>
      <c r="IO40" s="117"/>
      <c r="IP40" s="117"/>
      <c r="IQ40" s="117"/>
      <c r="IR40" s="117"/>
      <c r="IS40" s="117"/>
      <c r="IT40" s="117"/>
      <c r="IU40" s="117"/>
      <c r="IV40" s="117"/>
      <c r="IW40" s="117"/>
      <c r="IX40" s="117"/>
      <c r="IY40" s="117"/>
      <c r="IZ40" s="117"/>
      <c r="JA40" s="117"/>
      <c r="JB40" s="117"/>
      <c r="JC40" s="117"/>
      <c r="JD40" s="117"/>
      <c r="JE40" s="117"/>
      <c r="JF40" s="117"/>
      <c r="JG40" s="117"/>
      <c r="JH40" s="117"/>
      <c r="JI40" s="117"/>
      <c r="JJ40" s="117"/>
      <c r="JK40" s="117"/>
      <c r="JL40" s="117"/>
      <c r="JM40" s="117"/>
      <c r="JN40" s="117"/>
      <c r="JO40" s="117"/>
      <c r="JP40" s="117"/>
      <c r="JQ40" s="117"/>
      <c r="JR40" s="117"/>
      <c r="JS40" s="117"/>
      <c r="JT40" s="117"/>
      <c r="JU40" s="117"/>
      <c r="JV40" s="117"/>
      <c r="JW40" s="117"/>
      <c r="JX40" s="117"/>
      <c r="JY40" s="117"/>
      <c r="JZ40" s="117"/>
      <c r="KA40" s="117"/>
      <c r="KB40" s="117"/>
      <c r="KC40" s="117"/>
      <c r="KD40" s="117"/>
      <c r="KE40" s="117"/>
      <c r="KF40" s="117"/>
      <c r="KG40" s="117"/>
      <c r="KH40" s="117"/>
      <c r="KI40" s="117"/>
      <c r="KJ40" s="117"/>
      <c r="KK40" s="117"/>
      <c r="KL40" s="117"/>
      <c r="KM40" s="117"/>
      <c r="KN40" s="117"/>
      <c r="KO40" s="117"/>
      <c r="KP40" s="117"/>
      <c r="KQ40" s="117"/>
      <c r="KR40" s="117"/>
      <c r="KS40" s="117"/>
      <c r="KT40" s="117"/>
      <c r="KU40" s="117"/>
      <c r="KV40" s="117"/>
      <c r="KW40" s="117"/>
      <c r="KX40" s="117"/>
      <c r="KY40" s="117"/>
      <c r="KZ40" s="117"/>
      <c r="LA40" s="117"/>
      <c r="LB40" s="117"/>
      <c r="LC40" s="117"/>
      <c r="LD40" s="117"/>
      <c r="LE40" s="117"/>
      <c r="LF40" s="117"/>
      <c r="LG40" s="117"/>
      <c r="LH40" s="117"/>
      <c r="LI40" s="117"/>
      <c r="LJ40" s="117"/>
      <c r="LK40" s="117"/>
      <c r="LL40" s="117"/>
      <c r="LM40" s="117"/>
      <c r="LN40" s="117"/>
      <c r="LO40" s="117"/>
      <c r="LP40" s="117"/>
      <c r="LQ40" s="117"/>
      <c r="LR40" s="117"/>
      <c r="LS40" s="117"/>
      <c r="LT40" s="117"/>
      <c r="LU40" s="117"/>
      <c r="LV40" s="117"/>
      <c r="LW40" s="117"/>
      <c r="LX40" s="117"/>
      <c r="LY40" s="117"/>
      <c r="LZ40" s="117"/>
      <c r="MA40" s="117"/>
      <c r="MB40" s="117"/>
      <c r="MC40" s="117"/>
      <c r="MD40" s="117"/>
      <c r="ME40" s="117"/>
      <c r="MF40" s="117"/>
      <c r="MG40" s="117"/>
      <c r="MH40" s="117"/>
      <c r="MI40" s="117"/>
      <c r="MJ40" s="117"/>
      <c r="MK40" s="117"/>
      <c r="ML40" s="117"/>
      <c r="MM40" s="117"/>
      <c r="MN40" s="117"/>
      <c r="MO40" s="117"/>
      <c r="MP40" s="117"/>
      <c r="MQ40" s="117"/>
      <c r="MR40" s="117"/>
      <c r="MS40" s="117"/>
      <c r="MT40" s="117"/>
      <c r="MU40" s="117"/>
      <c r="MV40" s="117"/>
      <c r="MW40" s="117"/>
      <c r="MX40" s="117"/>
      <c r="MY40" s="117"/>
      <c r="MZ40" s="117"/>
      <c r="NA40" s="117"/>
      <c r="NB40" s="117"/>
      <c r="NC40" s="117"/>
      <c r="ND40" s="117"/>
      <c r="NE40" s="117"/>
      <c r="NF40" s="117"/>
      <c r="NG40" s="117"/>
      <c r="NH40" s="117"/>
      <c r="NI40" s="117"/>
      <c r="NJ40" s="117"/>
      <c r="NK40" s="117"/>
      <c r="NL40" s="117"/>
      <c r="NM40" s="117"/>
      <c r="NN40" s="117"/>
      <c r="NO40" s="117"/>
      <c r="NP40" s="117"/>
      <c r="NQ40" s="117"/>
      <c r="NR40" s="117"/>
      <c r="NS40" s="117"/>
      <c r="NT40" s="117"/>
      <c r="NU40" s="117"/>
      <c r="NV40" s="117"/>
      <c r="NW40" s="117"/>
      <c r="NX40" s="117"/>
      <c r="NY40" s="117"/>
      <c r="NZ40" s="117"/>
      <c r="OA40" s="117"/>
      <c r="OB40" s="117"/>
      <c r="OC40" s="117"/>
      <c r="OD40" s="117"/>
      <c r="OE40" s="117"/>
      <c r="OF40" s="117"/>
      <c r="OG40" s="117"/>
      <c r="OH40" s="117"/>
      <c r="OI40" s="117"/>
      <c r="OJ40" s="117"/>
      <c r="OK40" s="117"/>
      <c r="OL40" s="117"/>
      <c r="OM40" s="117"/>
      <c r="ON40" s="117"/>
      <c r="OO40" s="117"/>
      <c r="OP40" s="117"/>
      <c r="OQ40" s="117"/>
      <c r="OR40" s="117"/>
      <c r="OS40" s="117"/>
      <c r="OT40" s="117"/>
      <c r="OU40" s="117"/>
      <c r="OV40" s="117"/>
      <c r="OW40" s="117"/>
      <c r="OX40" s="117"/>
      <c r="OY40" s="117"/>
      <c r="OZ40" s="117"/>
      <c r="PA40" s="117"/>
      <c r="PB40" s="117"/>
      <c r="PC40" s="117"/>
      <c r="PD40" s="117"/>
      <c r="PE40" s="117"/>
      <c r="PF40" s="117"/>
      <c r="PG40" s="117"/>
      <c r="PH40" s="117"/>
      <c r="PI40" s="117"/>
      <c r="PJ40" s="117"/>
      <c r="PK40" s="117"/>
      <c r="PL40" s="117"/>
      <c r="PM40" s="117"/>
      <c r="PN40" s="117"/>
      <c r="PO40" s="117"/>
      <c r="PP40" s="117"/>
      <c r="PQ40" s="117"/>
      <c r="PR40" s="117"/>
      <c r="PS40" s="117"/>
      <c r="PT40" s="117"/>
      <c r="PU40" s="117"/>
      <c r="PV40" s="117"/>
      <c r="PW40" s="117"/>
      <c r="PX40" s="117"/>
      <c r="PY40" s="117"/>
      <c r="PZ40" s="117"/>
      <c r="QA40" s="117"/>
      <c r="QB40" s="117"/>
      <c r="QC40" s="117"/>
      <c r="QD40" s="117"/>
      <c r="QE40" s="117"/>
      <c r="QF40" s="117"/>
      <c r="QG40" s="117"/>
      <c r="QH40" s="117"/>
      <c r="QI40" s="117"/>
      <c r="QJ40" s="117"/>
      <c r="QK40" s="117"/>
      <c r="QL40" s="117"/>
      <c r="QM40" s="117"/>
      <c r="QN40" s="117"/>
      <c r="QO40" s="117"/>
      <c r="QP40" s="117"/>
      <c r="QQ40" s="117"/>
      <c r="QR40" s="117"/>
      <c r="QS40" s="117"/>
      <c r="QT40" s="117"/>
      <c r="QU40" s="117"/>
      <c r="QV40" s="117"/>
      <c r="QW40" s="117"/>
      <c r="QX40" s="117"/>
      <c r="QY40" s="117"/>
      <c r="QZ40" s="117"/>
      <c r="RA40" s="117"/>
      <c r="RB40" s="117"/>
      <c r="RC40" s="117"/>
      <c r="RD40" s="117"/>
      <c r="RE40" s="117"/>
      <c r="RF40" s="117"/>
      <c r="RG40" s="117"/>
      <c r="RH40" s="117"/>
      <c r="RI40" s="117"/>
      <c r="RJ40" s="117"/>
      <c r="RK40" s="117"/>
      <c r="RL40" s="117"/>
      <c r="RM40" s="117"/>
      <c r="RN40" s="117"/>
      <c r="RO40" s="117"/>
      <c r="RP40" s="117"/>
      <c r="RQ40" s="117"/>
      <c r="RR40" s="117"/>
      <c r="RS40" s="117"/>
      <c r="RT40" s="117"/>
      <c r="RU40" s="117"/>
      <c r="RV40" s="117"/>
      <c r="RW40" s="117"/>
      <c r="RX40" s="117"/>
      <c r="RY40" s="117"/>
      <c r="RZ40" s="117"/>
      <c r="SA40" s="117"/>
      <c r="SB40" s="117"/>
      <c r="SC40" s="117"/>
      <c r="SD40" s="117"/>
      <c r="SE40" s="117"/>
      <c r="SF40" s="117"/>
      <c r="SG40" s="117"/>
      <c r="SH40" s="117"/>
      <c r="SI40" s="117"/>
      <c r="SJ40" s="117"/>
      <c r="SK40" s="117"/>
      <c r="SL40" s="117"/>
      <c r="SM40" s="117"/>
      <c r="SN40" s="117"/>
      <c r="SO40" s="117"/>
      <c r="SP40" s="117"/>
      <c r="SQ40" s="117"/>
      <c r="SR40" s="117"/>
      <c r="SS40" s="117"/>
      <c r="ST40" s="117"/>
      <c r="SU40" s="117"/>
      <c r="SV40" s="117"/>
      <c r="SW40" s="117"/>
      <c r="SX40" s="117"/>
      <c r="SY40" s="117"/>
      <c r="SZ40" s="117"/>
      <c r="TA40" s="117"/>
      <c r="TB40" s="117"/>
      <c r="TC40" s="117"/>
      <c r="TD40" s="117"/>
      <c r="TE40" s="117"/>
      <c r="TF40" s="117"/>
      <c r="TG40" s="117"/>
      <c r="TH40" s="117"/>
      <c r="TI40" s="117"/>
      <c r="TJ40" s="117"/>
      <c r="TK40" s="117"/>
      <c r="TL40" s="117"/>
      <c r="TM40" s="117"/>
      <c r="TN40" s="117"/>
      <c r="TO40" s="117"/>
      <c r="TP40" s="117"/>
      <c r="TQ40" s="117"/>
      <c r="TR40" s="117"/>
      <c r="TS40" s="117"/>
      <c r="TT40" s="117"/>
      <c r="TU40" s="117"/>
      <c r="TV40" s="117"/>
      <c r="TW40" s="117"/>
      <c r="TX40" s="117"/>
      <c r="TY40" s="117"/>
      <c r="TZ40" s="117"/>
      <c r="UA40" s="117"/>
      <c r="UB40" s="117"/>
      <c r="UC40" s="117"/>
      <c r="UD40" s="117"/>
      <c r="UE40" s="117"/>
      <c r="UF40" s="117"/>
      <c r="UG40" s="117"/>
      <c r="UH40" s="117"/>
      <c r="UI40" s="117"/>
      <c r="UJ40" s="117"/>
      <c r="UK40" s="117"/>
      <c r="UL40" s="117"/>
      <c r="UM40" s="117"/>
      <c r="UN40" s="117"/>
      <c r="UO40" s="117"/>
      <c r="UP40" s="117"/>
      <c r="UQ40" s="117"/>
      <c r="UR40" s="117"/>
      <c r="US40" s="117"/>
      <c r="UT40" s="117"/>
      <c r="UU40" s="117"/>
      <c r="UV40" s="117"/>
      <c r="UW40" s="117"/>
      <c r="UX40" s="117"/>
      <c r="UY40" s="117"/>
      <c r="UZ40" s="117"/>
      <c r="VA40" s="117"/>
      <c r="VB40" s="117"/>
      <c r="VC40" s="117"/>
      <c r="VD40" s="117"/>
      <c r="VE40" s="117"/>
      <c r="VF40" s="117"/>
      <c r="VG40" s="117"/>
      <c r="VH40" s="117"/>
      <c r="VI40" s="117"/>
      <c r="VJ40" s="117"/>
      <c r="VK40" s="117"/>
      <c r="VL40" s="117"/>
      <c r="VM40" s="117"/>
      <c r="VN40" s="117"/>
      <c r="VO40" s="117"/>
      <c r="VP40" s="117"/>
      <c r="VQ40" s="117"/>
      <c r="VR40" s="117"/>
      <c r="VS40" s="117"/>
      <c r="VT40" s="117"/>
      <c r="VU40" s="117"/>
      <c r="VV40" s="117"/>
      <c r="VW40" s="117"/>
      <c r="VX40" s="117"/>
      <c r="VY40" s="117"/>
      <c r="VZ40" s="117"/>
      <c r="WA40" s="117"/>
      <c r="WB40" s="117"/>
      <c r="WC40" s="117"/>
      <c r="WD40" s="117"/>
      <c r="WE40" s="117"/>
      <c r="WF40" s="117"/>
      <c r="WG40" s="117"/>
      <c r="WH40" s="117"/>
      <c r="WI40" s="117"/>
      <c r="WJ40" s="117"/>
      <c r="WK40" s="117"/>
      <c r="WL40" s="117"/>
      <c r="WM40" s="117"/>
      <c r="WN40" s="117"/>
      <c r="WO40" s="117"/>
      <c r="WP40" s="117"/>
      <c r="WQ40" s="117"/>
      <c r="WR40" s="117"/>
      <c r="WS40" s="117"/>
      <c r="WT40" s="117"/>
      <c r="WU40" s="117"/>
      <c r="WV40" s="117"/>
      <c r="WW40" s="117"/>
      <c r="WX40" s="117"/>
      <c r="WY40" s="117"/>
      <c r="WZ40" s="117"/>
      <c r="XA40" s="117"/>
      <c r="XB40" s="117"/>
      <c r="XC40" s="117"/>
      <c r="XD40" s="117"/>
      <c r="XE40" s="117"/>
      <c r="XF40" s="117"/>
      <c r="XG40" s="117"/>
      <c r="XH40" s="117"/>
      <c r="XI40" s="117"/>
      <c r="XJ40" s="117"/>
      <c r="XK40" s="117"/>
      <c r="XL40" s="117"/>
      <c r="XM40" s="117"/>
      <c r="XN40" s="117"/>
      <c r="XO40" s="117"/>
      <c r="XP40" s="117"/>
      <c r="XQ40" s="117"/>
      <c r="XR40" s="117"/>
      <c r="XS40" s="117"/>
      <c r="XT40" s="117"/>
      <c r="XU40" s="117"/>
      <c r="XV40" s="117"/>
      <c r="XW40" s="117"/>
      <c r="XX40" s="117"/>
      <c r="XY40" s="117"/>
      <c r="XZ40" s="117"/>
      <c r="YA40" s="117"/>
      <c r="YB40" s="117"/>
      <c r="YC40" s="117"/>
      <c r="YD40" s="117"/>
      <c r="YE40" s="117"/>
      <c r="YF40" s="117"/>
      <c r="YG40" s="117"/>
      <c r="YH40" s="117"/>
      <c r="YI40" s="117"/>
      <c r="YJ40" s="117"/>
      <c r="YK40" s="117"/>
      <c r="YL40" s="117"/>
      <c r="YM40" s="117"/>
      <c r="YN40" s="117"/>
      <c r="YO40" s="117"/>
      <c r="YP40" s="117"/>
      <c r="YQ40" s="117"/>
      <c r="YR40" s="117"/>
      <c r="YS40" s="117"/>
      <c r="YT40" s="117"/>
      <c r="YU40" s="117"/>
      <c r="YV40" s="117"/>
      <c r="YW40" s="117"/>
      <c r="YX40" s="117"/>
      <c r="YY40" s="117"/>
      <c r="YZ40" s="117"/>
      <c r="ZA40" s="117"/>
      <c r="ZB40" s="117"/>
      <c r="ZC40" s="117"/>
      <c r="ZD40" s="117"/>
      <c r="ZE40" s="117"/>
      <c r="ZF40" s="117"/>
      <c r="ZG40" s="117"/>
      <c r="ZH40" s="117"/>
      <c r="ZI40" s="117"/>
      <c r="ZJ40" s="117"/>
      <c r="ZK40" s="117"/>
      <c r="ZL40" s="117"/>
      <c r="ZM40" s="117"/>
      <c r="ZN40" s="117"/>
      <c r="ZO40" s="117"/>
      <c r="ZP40" s="117"/>
      <c r="ZQ40" s="117"/>
      <c r="ZR40" s="117"/>
      <c r="ZS40" s="117"/>
      <c r="ZT40" s="117"/>
      <c r="ZU40" s="117"/>
      <c r="ZV40" s="117"/>
      <c r="ZW40" s="117"/>
      <c r="ZX40" s="117"/>
      <c r="ZY40" s="117"/>
      <c r="ZZ40" s="117"/>
    </row>
    <row r="41" spans="1:702" hidden="1" outlineLevel="1">
      <c r="A41" s="9">
        <v>41456</v>
      </c>
      <c r="B41" s="117">
        <v>344572.83165267995</v>
      </c>
      <c r="C41" s="117">
        <v>19643.80685302</v>
      </c>
      <c r="D41" s="117">
        <v>10549.874379359999</v>
      </c>
      <c r="E41" s="117">
        <v>75857.685386679994</v>
      </c>
      <c r="F41" s="117">
        <v>16204.094587630001</v>
      </c>
      <c r="G41" s="117">
        <v>1386.33809086</v>
      </c>
      <c r="H41" s="117">
        <v>28705.621114959999</v>
      </c>
      <c r="I41" s="117">
        <v>91920.308472360004</v>
      </c>
      <c r="J41" s="117">
        <v>11935.201725450001</v>
      </c>
      <c r="K41" s="117">
        <v>2816.1507163299998</v>
      </c>
      <c r="L41" s="117">
        <v>6720.3638888899995</v>
      </c>
      <c r="M41" s="168" t="s">
        <v>189</v>
      </c>
      <c r="N41" s="117">
        <v>33041.09301135</v>
      </c>
      <c r="O41" s="117">
        <v>37496.000660639998</v>
      </c>
      <c r="P41" s="117">
        <v>6221.21597492</v>
      </c>
      <c r="Q41" s="117">
        <v>98.058653469999996</v>
      </c>
      <c r="R41" s="117">
        <v>488.09410155</v>
      </c>
      <c r="S41" s="117">
        <v>1108.11561843</v>
      </c>
      <c r="T41" s="117">
        <v>380.80841678000002</v>
      </c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17"/>
      <c r="EN41" s="117"/>
      <c r="EO41" s="117"/>
      <c r="EP41" s="117"/>
      <c r="EQ41" s="117"/>
      <c r="ER41" s="117"/>
      <c r="ES41" s="117"/>
      <c r="ET41" s="117"/>
      <c r="EU41" s="117"/>
      <c r="EV41" s="117"/>
      <c r="EW41" s="117"/>
      <c r="EX41" s="117"/>
      <c r="EY41" s="117"/>
      <c r="EZ41" s="117"/>
      <c r="FA41" s="117"/>
      <c r="FB41" s="117"/>
      <c r="FC41" s="117"/>
      <c r="FD41" s="117"/>
      <c r="FE41" s="117"/>
      <c r="FF41" s="117"/>
      <c r="FG41" s="117"/>
      <c r="FH41" s="117"/>
      <c r="FI41" s="117"/>
      <c r="FJ41" s="117"/>
      <c r="FK41" s="117"/>
      <c r="FL41" s="117"/>
      <c r="FM41" s="117"/>
      <c r="FN41" s="117"/>
      <c r="FO41" s="117"/>
      <c r="FP41" s="117"/>
      <c r="FQ41" s="117"/>
      <c r="FR41" s="117"/>
      <c r="FS41" s="117"/>
      <c r="FT41" s="117"/>
      <c r="FU41" s="117"/>
      <c r="FV41" s="117"/>
      <c r="FW41" s="117"/>
      <c r="FX41" s="117"/>
      <c r="FY41" s="117"/>
      <c r="FZ41" s="117"/>
      <c r="GA41" s="117"/>
      <c r="GB41" s="117"/>
      <c r="GC41" s="117"/>
      <c r="GD41" s="117"/>
      <c r="GE41" s="117"/>
      <c r="GF41" s="117"/>
      <c r="GG41" s="117"/>
      <c r="GH41" s="117"/>
      <c r="GI41" s="117"/>
      <c r="GJ41" s="117"/>
      <c r="GK41" s="117"/>
      <c r="GL41" s="117"/>
      <c r="GM41" s="117"/>
      <c r="GN41" s="117"/>
      <c r="GO41" s="117"/>
      <c r="GP41" s="117"/>
      <c r="GQ41" s="117"/>
      <c r="GR41" s="117"/>
      <c r="GS41" s="117"/>
      <c r="GT41" s="117"/>
      <c r="GU41" s="117"/>
      <c r="GV41" s="117"/>
      <c r="GW41" s="117"/>
      <c r="GX41" s="117"/>
      <c r="GY41" s="117"/>
      <c r="GZ41" s="117"/>
      <c r="HA41" s="117"/>
      <c r="HB41" s="117"/>
      <c r="HC41" s="117"/>
      <c r="HD41" s="117"/>
      <c r="HE41" s="117"/>
      <c r="HF41" s="117"/>
      <c r="HG41" s="117"/>
      <c r="HH41" s="117"/>
      <c r="HI41" s="117"/>
      <c r="HJ41" s="117"/>
      <c r="HK41" s="117"/>
      <c r="HL41" s="117"/>
      <c r="HM41" s="117"/>
      <c r="HN41" s="117"/>
      <c r="HO41" s="117"/>
      <c r="HP41" s="117"/>
      <c r="HQ41" s="117"/>
      <c r="HR41" s="117"/>
      <c r="HS41" s="117"/>
      <c r="HT41" s="117"/>
      <c r="HU41" s="117"/>
      <c r="HV41" s="117"/>
      <c r="HW41" s="117"/>
      <c r="HX41" s="117"/>
      <c r="HY41" s="117"/>
      <c r="HZ41" s="117"/>
      <c r="IA41" s="117"/>
      <c r="IB41" s="117"/>
      <c r="IC41" s="117"/>
      <c r="ID41" s="117"/>
      <c r="IE41" s="117"/>
      <c r="IF41" s="117"/>
      <c r="IG41" s="117"/>
      <c r="IH41" s="117"/>
      <c r="II41" s="117"/>
      <c r="IJ41" s="117"/>
      <c r="IK41" s="117"/>
      <c r="IL41" s="117"/>
      <c r="IM41" s="117"/>
      <c r="IN41" s="117"/>
      <c r="IO41" s="117"/>
      <c r="IP41" s="117"/>
      <c r="IQ41" s="117"/>
      <c r="IR41" s="117"/>
      <c r="IS41" s="117"/>
      <c r="IT41" s="117"/>
      <c r="IU41" s="117"/>
      <c r="IV41" s="117"/>
      <c r="IW41" s="117"/>
      <c r="IX41" s="117"/>
      <c r="IY41" s="117"/>
      <c r="IZ41" s="117"/>
      <c r="JA41" s="117"/>
      <c r="JB41" s="117"/>
      <c r="JC41" s="117"/>
      <c r="JD41" s="117"/>
      <c r="JE41" s="117"/>
      <c r="JF41" s="117"/>
      <c r="JG41" s="117"/>
      <c r="JH41" s="117"/>
      <c r="JI41" s="117"/>
      <c r="JJ41" s="117"/>
      <c r="JK41" s="117"/>
      <c r="JL41" s="117"/>
      <c r="JM41" s="117"/>
      <c r="JN41" s="117"/>
      <c r="JO41" s="117"/>
      <c r="JP41" s="117"/>
      <c r="JQ41" s="117"/>
      <c r="JR41" s="117"/>
      <c r="JS41" s="117"/>
      <c r="JT41" s="117"/>
      <c r="JU41" s="117"/>
      <c r="JV41" s="117"/>
      <c r="JW41" s="117"/>
      <c r="JX41" s="117"/>
      <c r="JY41" s="117"/>
      <c r="JZ41" s="117"/>
      <c r="KA41" s="117"/>
      <c r="KB41" s="117"/>
      <c r="KC41" s="117"/>
      <c r="KD41" s="117"/>
      <c r="KE41" s="117"/>
      <c r="KF41" s="117"/>
      <c r="KG41" s="117"/>
      <c r="KH41" s="117"/>
      <c r="KI41" s="117"/>
      <c r="KJ41" s="117"/>
      <c r="KK41" s="117"/>
      <c r="KL41" s="117"/>
      <c r="KM41" s="117"/>
      <c r="KN41" s="117"/>
      <c r="KO41" s="117"/>
      <c r="KP41" s="117"/>
      <c r="KQ41" s="117"/>
      <c r="KR41" s="117"/>
      <c r="KS41" s="117"/>
      <c r="KT41" s="117"/>
      <c r="KU41" s="117"/>
      <c r="KV41" s="117"/>
      <c r="KW41" s="117"/>
      <c r="KX41" s="117"/>
      <c r="KY41" s="117"/>
      <c r="KZ41" s="117"/>
      <c r="LA41" s="117"/>
      <c r="LB41" s="117"/>
      <c r="LC41" s="117"/>
      <c r="LD41" s="117"/>
      <c r="LE41" s="117"/>
      <c r="LF41" s="117"/>
      <c r="LG41" s="117"/>
      <c r="LH41" s="117"/>
      <c r="LI41" s="117"/>
      <c r="LJ41" s="117"/>
      <c r="LK41" s="117"/>
      <c r="LL41" s="117"/>
      <c r="LM41" s="117"/>
      <c r="LN41" s="117"/>
      <c r="LO41" s="117"/>
      <c r="LP41" s="117"/>
      <c r="LQ41" s="117"/>
      <c r="LR41" s="117"/>
      <c r="LS41" s="117"/>
      <c r="LT41" s="117"/>
      <c r="LU41" s="117"/>
      <c r="LV41" s="117"/>
      <c r="LW41" s="117"/>
      <c r="LX41" s="117"/>
      <c r="LY41" s="117"/>
      <c r="LZ41" s="117"/>
      <c r="MA41" s="117"/>
      <c r="MB41" s="117"/>
      <c r="MC41" s="117"/>
      <c r="MD41" s="117"/>
      <c r="ME41" s="117"/>
      <c r="MF41" s="117"/>
      <c r="MG41" s="117"/>
      <c r="MH41" s="117"/>
      <c r="MI41" s="117"/>
      <c r="MJ41" s="117"/>
      <c r="MK41" s="117"/>
      <c r="ML41" s="117"/>
      <c r="MM41" s="117"/>
      <c r="MN41" s="117"/>
      <c r="MO41" s="117"/>
      <c r="MP41" s="117"/>
      <c r="MQ41" s="117"/>
      <c r="MR41" s="117"/>
      <c r="MS41" s="117"/>
      <c r="MT41" s="117"/>
      <c r="MU41" s="117"/>
      <c r="MV41" s="117"/>
      <c r="MW41" s="117"/>
      <c r="MX41" s="117"/>
      <c r="MY41" s="117"/>
      <c r="MZ41" s="117"/>
      <c r="NA41" s="117"/>
      <c r="NB41" s="117"/>
      <c r="NC41" s="117"/>
      <c r="ND41" s="117"/>
      <c r="NE41" s="117"/>
      <c r="NF41" s="117"/>
      <c r="NG41" s="117"/>
      <c r="NH41" s="117"/>
      <c r="NI41" s="117"/>
      <c r="NJ41" s="117"/>
      <c r="NK41" s="117"/>
      <c r="NL41" s="117"/>
      <c r="NM41" s="117"/>
      <c r="NN41" s="117"/>
      <c r="NO41" s="117"/>
      <c r="NP41" s="117"/>
      <c r="NQ41" s="117"/>
      <c r="NR41" s="117"/>
      <c r="NS41" s="117"/>
      <c r="NT41" s="117"/>
      <c r="NU41" s="117"/>
      <c r="NV41" s="117"/>
      <c r="NW41" s="117"/>
      <c r="NX41" s="117"/>
      <c r="NY41" s="117"/>
      <c r="NZ41" s="117"/>
      <c r="OA41" s="117"/>
      <c r="OB41" s="117"/>
      <c r="OC41" s="117"/>
      <c r="OD41" s="117"/>
      <c r="OE41" s="117"/>
      <c r="OF41" s="117"/>
      <c r="OG41" s="117"/>
      <c r="OH41" s="117"/>
      <c r="OI41" s="117"/>
      <c r="OJ41" s="117"/>
      <c r="OK41" s="117"/>
      <c r="OL41" s="117"/>
      <c r="OM41" s="117"/>
      <c r="ON41" s="117"/>
      <c r="OO41" s="117"/>
      <c r="OP41" s="117"/>
      <c r="OQ41" s="117"/>
      <c r="OR41" s="117"/>
      <c r="OS41" s="117"/>
      <c r="OT41" s="117"/>
      <c r="OU41" s="117"/>
      <c r="OV41" s="117"/>
      <c r="OW41" s="117"/>
      <c r="OX41" s="117"/>
      <c r="OY41" s="117"/>
      <c r="OZ41" s="117"/>
      <c r="PA41" s="117"/>
      <c r="PB41" s="117"/>
      <c r="PC41" s="117"/>
      <c r="PD41" s="117"/>
      <c r="PE41" s="117"/>
      <c r="PF41" s="117"/>
      <c r="PG41" s="117"/>
      <c r="PH41" s="117"/>
      <c r="PI41" s="117"/>
      <c r="PJ41" s="117"/>
      <c r="PK41" s="117"/>
      <c r="PL41" s="117"/>
      <c r="PM41" s="117"/>
      <c r="PN41" s="117"/>
      <c r="PO41" s="117"/>
      <c r="PP41" s="117"/>
      <c r="PQ41" s="117"/>
      <c r="PR41" s="117"/>
      <c r="PS41" s="117"/>
      <c r="PT41" s="117"/>
      <c r="PU41" s="117"/>
      <c r="PV41" s="117"/>
      <c r="PW41" s="117"/>
      <c r="PX41" s="117"/>
      <c r="PY41" s="117"/>
      <c r="PZ41" s="117"/>
      <c r="QA41" s="117"/>
      <c r="QB41" s="117"/>
      <c r="QC41" s="117"/>
      <c r="QD41" s="117"/>
      <c r="QE41" s="117"/>
      <c r="QF41" s="117"/>
      <c r="QG41" s="117"/>
      <c r="QH41" s="117"/>
      <c r="QI41" s="117"/>
      <c r="QJ41" s="117"/>
      <c r="QK41" s="117"/>
      <c r="QL41" s="117"/>
      <c r="QM41" s="117"/>
      <c r="QN41" s="117"/>
      <c r="QO41" s="117"/>
      <c r="QP41" s="117"/>
      <c r="QQ41" s="117"/>
      <c r="QR41" s="117"/>
      <c r="QS41" s="117"/>
      <c r="QT41" s="117"/>
      <c r="QU41" s="117"/>
      <c r="QV41" s="117"/>
      <c r="QW41" s="117"/>
      <c r="QX41" s="117"/>
      <c r="QY41" s="117"/>
      <c r="QZ41" s="117"/>
      <c r="RA41" s="117"/>
      <c r="RB41" s="117"/>
      <c r="RC41" s="117"/>
      <c r="RD41" s="117"/>
      <c r="RE41" s="117"/>
      <c r="RF41" s="117"/>
      <c r="RG41" s="117"/>
      <c r="RH41" s="117"/>
      <c r="RI41" s="117"/>
      <c r="RJ41" s="117"/>
      <c r="RK41" s="117"/>
      <c r="RL41" s="117"/>
      <c r="RM41" s="117"/>
      <c r="RN41" s="117"/>
      <c r="RO41" s="117"/>
      <c r="RP41" s="117"/>
      <c r="RQ41" s="117"/>
      <c r="RR41" s="117"/>
      <c r="RS41" s="117"/>
      <c r="RT41" s="117"/>
      <c r="RU41" s="117"/>
      <c r="RV41" s="117"/>
      <c r="RW41" s="117"/>
      <c r="RX41" s="117"/>
      <c r="RY41" s="117"/>
      <c r="RZ41" s="117"/>
      <c r="SA41" s="117"/>
      <c r="SB41" s="117"/>
      <c r="SC41" s="117"/>
      <c r="SD41" s="117"/>
      <c r="SE41" s="117"/>
      <c r="SF41" s="117"/>
      <c r="SG41" s="117"/>
      <c r="SH41" s="117"/>
      <c r="SI41" s="117"/>
      <c r="SJ41" s="117"/>
      <c r="SK41" s="117"/>
      <c r="SL41" s="117"/>
      <c r="SM41" s="117"/>
      <c r="SN41" s="117"/>
      <c r="SO41" s="117"/>
      <c r="SP41" s="117"/>
      <c r="SQ41" s="117"/>
      <c r="SR41" s="117"/>
      <c r="SS41" s="117"/>
      <c r="ST41" s="117"/>
      <c r="SU41" s="117"/>
      <c r="SV41" s="117"/>
      <c r="SW41" s="117"/>
      <c r="SX41" s="117"/>
      <c r="SY41" s="117"/>
      <c r="SZ41" s="117"/>
      <c r="TA41" s="117"/>
      <c r="TB41" s="117"/>
      <c r="TC41" s="117"/>
      <c r="TD41" s="117"/>
      <c r="TE41" s="117"/>
      <c r="TF41" s="117"/>
      <c r="TG41" s="117"/>
      <c r="TH41" s="117"/>
      <c r="TI41" s="117"/>
      <c r="TJ41" s="117"/>
      <c r="TK41" s="117"/>
      <c r="TL41" s="117"/>
      <c r="TM41" s="117"/>
      <c r="TN41" s="117"/>
      <c r="TO41" s="117"/>
      <c r="TP41" s="117"/>
      <c r="TQ41" s="117"/>
      <c r="TR41" s="117"/>
      <c r="TS41" s="117"/>
      <c r="TT41" s="117"/>
      <c r="TU41" s="117"/>
      <c r="TV41" s="117"/>
      <c r="TW41" s="117"/>
      <c r="TX41" s="117"/>
      <c r="TY41" s="117"/>
      <c r="TZ41" s="117"/>
      <c r="UA41" s="117"/>
      <c r="UB41" s="117"/>
      <c r="UC41" s="117"/>
      <c r="UD41" s="117"/>
      <c r="UE41" s="117"/>
      <c r="UF41" s="117"/>
      <c r="UG41" s="117"/>
      <c r="UH41" s="117"/>
      <c r="UI41" s="117"/>
      <c r="UJ41" s="117"/>
      <c r="UK41" s="117"/>
      <c r="UL41" s="117"/>
      <c r="UM41" s="117"/>
      <c r="UN41" s="117"/>
      <c r="UO41" s="117"/>
      <c r="UP41" s="117"/>
      <c r="UQ41" s="117"/>
      <c r="UR41" s="117"/>
      <c r="US41" s="117"/>
      <c r="UT41" s="117"/>
      <c r="UU41" s="117"/>
      <c r="UV41" s="117"/>
      <c r="UW41" s="117"/>
      <c r="UX41" s="117"/>
      <c r="UY41" s="117"/>
      <c r="UZ41" s="117"/>
      <c r="VA41" s="117"/>
      <c r="VB41" s="117"/>
      <c r="VC41" s="117"/>
      <c r="VD41" s="117"/>
      <c r="VE41" s="117"/>
      <c r="VF41" s="117"/>
      <c r="VG41" s="117"/>
      <c r="VH41" s="117"/>
      <c r="VI41" s="117"/>
      <c r="VJ41" s="117"/>
      <c r="VK41" s="117"/>
      <c r="VL41" s="117"/>
      <c r="VM41" s="117"/>
      <c r="VN41" s="117"/>
      <c r="VO41" s="117"/>
      <c r="VP41" s="117"/>
      <c r="VQ41" s="117"/>
      <c r="VR41" s="117"/>
      <c r="VS41" s="117"/>
      <c r="VT41" s="117"/>
      <c r="VU41" s="117"/>
      <c r="VV41" s="117"/>
      <c r="VW41" s="117"/>
      <c r="VX41" s="117"/>
      <c r="VY41" s="117"/>
      <c r="VZ41" s="117"/>
      <c r="WA41" s="117"/>
      <c r="WB41" s="117"/>
      <c r="WC41" s="117"/>
      <c r="WD41" s="117"/>
      <c r="WE41" s="117"/>
      <c r="WF41" s="117"/>
      <c r="WG41" s="117"/>
      <c r="WH41" s="117"/>
      <c r="WI41" s="117"/>
      <c r="WJ41" s="117"/>
      <c r="WK41" s="117"/>
      <c r="WL41" s="117"/>
      <c r="WM41" s="117"/>
      <c r="WN41" s="117"/>
      <c r="WO41" s="117"/>
      <c r="WP41" s="117"/>
      <c r="WQ41" s="117"/>
      <c r="WR41" s="117"/>
      <c r="WS41" s="117"/>
      <c r="WT41" s="117"/>
      <c r="WU41" s="117"/>
      <c r="WV41" s="117"/>
      <c r="WW41" s="117"/>
      <c r="WX41" s="117"/>
      <c r="WY41" s="117"/>
      <c r="WZ41" s="117"/>
      <c r="XA41" s="117"/>
      <c r="XB41" s="117"/>
      <c r="XC41" s="117"/>
      <c r="XD41" s="117"/>
      <c r="XE41" s="117"/>
      <c r="XF41" s="117"/>
      <c r="XG41" s="117"/>
      <c r="XH41" s="117"/>
      <c r="XI41" s="117"/>
      <c r="XJ41" s="117"/>
      <c r="XK41" s="117"/>
      <c r="XL41" s="117"/>
      <c r="XM41" s="117"/>
      <c r="XN41" s="117"/>
      <c r="XO41" s="117"/>
      <c r="XP41" s="117"/>
      <c r="XQ41" s="117"/>
      <c r="XR41" s="117"/>
      <c r="XS41" s="117"/>
      <c r="XT41" s="117"/>
      <c r="XU41" s="117"/>
      <c r="XV41" s="117"/>
      <c r="XW41" s="117"/>
      <c r="XX41" s="117"/>
      <c r="XY41" s="117"/>
      <c r="XZ41" s="117"/>
      <c r="YA41" s="117"/>
      <c r="YB41" s="117"/>
      <c r="YC41" s="117"/>
      <c r="YD41" s="117"/>
      <c r="YE41" s="117"/>
      <c r="YF41" s="117"/>
      <c r="YG41" s="117"/>
      <c r="YH41" s="117"/>
      <c r="YI41" s="117"/>
      <c r="YJ41" s="117"/>
      <c r="YK41" s="117"/>
      <c r="YL41" s="117"/>
      <c r="YM41" s="117"/>
      <c r="YN41" s="117"/>
      <c r="YO41" s="117"/>
      <c r="YP41" s="117"/>
      <c r="YQ41" s="117"/>
      <c r="YR41" s="117"/>
      <c r="YS41" s="117"/>
      <c r="YT41" s="117"/>
      <c r="YU41" s="117"/>
      <c r="YV41" s="117"/>
      <c r="YW41" s="117"/>
      <c r="YX41" s="117"/>
      <c r="YY41" s="117"/>
      <c r="YZ41" s="117"/>
      <c r="ZA41" s="117"/>
      <c r="ZB41" s="117"/>
      <c r="ZC41" s="117"/>
      <c r="ZD41" s="117"/>
      <c r="ZE41" s="117"/>
      <c r="ZF41" s="117"/>
      <c r="ZG41" s="117"/>
      <c r="ZH41" s="117"/>
      <c r="ZI41" s="117"/>
      <c r="ZJ41" s="117"/>
      <c r="ZK41" s="117"/>
      <c r="ZL41" s="117"/>
      <c r="ZM41" s="117"/>
      <c r="ZN41" s="117"/>
      <c r="ZO41" s="117"/>
      <c r="ZP41" s="117"/>
      <c r="ZQ41" s="117"/>
      <c r="ZR41" s="117"/>
      <c r="ZS41" s="117"/>
      <c r="ZT41" s="117"/>
      <c r="ZU41" s="117"/>
      <c r="ZV41" s="117"/>
      <c r="ZW41" s="117"/>
      <c r="ZX41" s="117"/>
      <c r="ZY41" s="117"/>
      <c r="ZZ41" s="117"/>
    </row>
    <row r="42" spans="1:702" hidden="1" outlineLevel="1">
      <c r="A42" s="9">
        <v>41487</v>
      </c>
      <c r="B42" s="117">
        <v>349448.79810812999</v>
      </c>
      <c r="C42" s="117">
        <v>19676.700986700002</v>
      </c>
      <c r="D42" s="117">
        <v>10260.489216870001</v>
      </c>
      <c r="E42" s="117">
        <v>75289.298349410004</v>
      </c>
      <c r="F42" s="117">
        <v>16591.593910399999</v>
      </c>
      <c r="G42" s="117">
        <v>1481.62081767</v>
      </c>
      <c r="H42" s="117">
        <v>28003.212570690001</v>
      </c>
      <c r="I42" s="117">
        <v>99134.967680050016</v>
      </c>
      <c r="J42" s="117">
        <v>11178.57200455</v>
      </c>
      <c r="K42" s="117">
        <v>2862.8840282299998</v>
      </c>
      <c r="L42" s="117">
        <v>6791.14732276</v>
      </c>
      <c r="M42" s="168" t="s">
        <v>189</v>
      </c>
      <c r="N42" s="117">
        <v>30202.1524919</v>
      </c>
      <c r="O42" s="117">
        <v>39530.5555475</v>
      </c>
      <c r="P42" s="117">
        <v>6308.2796424500002</v>
      </c>
      <c r="Q42" s="117">
        <v>98.485454420000011</v>
      </c>
      <c r="R42" s="117">
        <v>481.64826540999996</v>
      </c>
      <c r="S42" s="117">
        <v>1181.25282683</v>
      </c>
      <c r="T42" s="117">
        <v>375.93699229000003</v>
      </c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  <c r="CG42" s="117"/>
      <c r="CH42" s="117"/>
      <c r="CI42" s="117"/>
      <c r="CJ42" s="117"/>
      <c r="CK42" s="117"/>
      <c r="CL42" s="117"/>
      <c r="CM42" s="117"/>
      <c r="CN42" s="117"/>
      <c r="CO42" s="117"/>
      <c r="CP42" s="117"/>
      <c r="CQ42" s="117"/>
      <c r="CR42" s="117"/>
      <c r="CS42" s="117"/>
      <c r="CT42" s="117"/>
      <c r="CU42" s="117"/>
      <c r="CV42" s="117"/>
      <c r="CW42" s="117"/>
      <c r="CX42" s="117"/>
      <c r="CY42" s="117"/>
      <c r="CZ42" s="117"/>
      <c r="DA42" s="117"/>
      <c r="DB42" s="117"/>
      <c r="DC42" s="117"/>
      <c r="DD42" s="117"/>
      <c r="DE42" s="117"/>
      <c r="DF42" s="117"/>
      <c r="DG42" s="117"/>
      <c r="DH42" s="117"/>
      <c r="DI42" s="117"/>
      <c r="DJ42" s="117"/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17"/>
      <c r="DV42" s="117"/>
      <c r="DW42" s="117"/>
      <c r="DX42" s="117"/>
      <c r="DY42" s="117"/>
      <c r="DZ42" s="117"/>
      <c r="EA42" s="117"/>
      <c r="EB42" s="117"/>
      <c r="EC42" s="117"/>
      <c r="ED42" s="117"/>
      <c r="EE42" s="117"/>
      <c r="EF42" s="117"/>
      <c r="EG42" s="117"/>
      <c r="EH42" s="117"/>
      <c r="EI42" s="117"/>
      <c r="EJ42" s="117"/>
      <c r="EK42" s="117"/>
      <c r="EL42" s="117"/>
      <c r="EM42" s="117"/>
      <c r="EN42" s="117"/>
      <c r="EO42" s="117"/>
      <c r="EP42" s="117"/>
      <c r="EQ42" s="117"/>
      <c r="ER42" s="117"/>
      <c r="ES42" s="117"/>
      <c r="ET42" s="117"/>
      <c r="EU42" s="117"/>
      <c r="EV42" s="117"/>
      <c r="EW42" s="117"/>
      <c r="EX42" s="117"/>
      <c r="EY42" s="117"/>
      <c r="EZ42" s="117"/>
      <c r="FA42" s="117"/>
      <c r="FB42" s="117"/>
      <c r="FC42" s="117"/>
      <c r="FD42" s="117"/>
      <c r="FE42" s="117"/>
      <c r="FF42" s="117"/>
      <c r="FG42" s="117"/>
      <c r="FH42" s="117"/>
      <c r="FI42" s="117"/>
      <c r="FJ42" s="117"/>
      <c r="FK42" s="117"/>
      <c r="FL42" s="117"/>
      <c r="FM42" s="117"/>
      <c r="FN42" s="117"/>
      <c r="FO42" s="117"/>
      <c r="FP42" s="117"/>
      <c r="FQ42" s="117"/>
      <c r="FR42" s="117"/>
      <c r="FS42" s="117"/>
      <c r="FT42" s="117"/>
      <c r="FU42" s="117"/>
      <c r="FV42" s="117"/>
      <c r="FW42" s="117"/>
      <c r="FX42" s="117"/>
      <c r="FY42" s="117"/>
      <c r="FZ42" s="117"/>
      <c r="GA42" s="117"/>
      <c r="GB42" s="117"/>
      <c r="GC42" s="117"/>
      <c r="GD42" s="117"/>
      <c r="GE42" s="117"/>
      <c r="GF42" s="117"/>
      <c r="GG42" s="117"/>
      <c r="GH42" s="117"/>
      <c r="GI42" s="117"/>
      <c r="GJ42" s="117"/>
      <c r="GK42" s="117"/>
      <c r="GL42" s="117"/>
      <c r="GM42" s="117"/>
      <c r="GN42" s="117"/>
      <c r="GO42" s="117"/>
      <c r="GP42" s="117"/>
      <c r="GQ42" s="117"/>
      <c r="GR42" s="117"/>
      <c r="GS42" s="117"/>
      <c r="GT42" s="117"/>
      <c r="GU42" s="117"/>
      <c r="GV42" s="117"/>
      <c r="GW42" s="117"/>
      <c r="GX42" s="117"/>
      <c r="GY42" s="117"/>
      <c r="GZ42" s="117"/>
      <c r="HA42" s="117"/>
      <c r="HB42" s="117"/>
      <c r="HC42" s="117"/>
      <c r="HD42" s="117"/>
      <c r="HE42" s="117"/>
      <c r="HF42" s="117"/>
      <c r="HG42" s="117"/>
      <c r="HH42" s="117"/>
      <c r="HI42" s="117"/>
      <c r="HJ42" s="117"/>
      <c r="HK42" s="117"/>
      <c r="HL42" s="117"/>
      <c r="HM42" s="117"/>
      <c r="HN42" s="117"/>
      <c r="HO42" s="117"/>
      <c r="HP42" s="117"/>
      <c r="HQ42" s="117"/>
      <c r="HR42" s="117"/>
      <c r="HS42" s="117"/>
      <c r="HT42" s="117"/>
      <c r="HU42" s="117"/>
      <c r="HV42" s="117"/>
      <c r="HW42" s="117"/>
      <c r="HX42" s="117"/>
      <c r="HY42" s="117"/>
      <c r="HZ42" s="117"/>
      <c r="IA42" s="117"/>
      <c r="IB42" s="117"/>
      <c r="IC42" s="117"/>
      <c r="ID42" s="117"/>
      <c r="IE42" s="117"/>
      <c r="IF42" s="117"/>
      <c r="IG42" s="117"/>
      <c r="IH42" s="117"/>
      <c r="II42" s="117"/>
      <c r="IJ42" s="117"/>
      <c r="IK42" s="117"/>
      <c r="IL42" s="117"/>
      <c r="IM42" s="117"/>
      <c r="IN42" s="117"/>
      <c r="IO42" s="117"/>
      <c r="IP42" s="117"/>
      <c r="IQ42" s="117"/>
      <c r="IR42" s="117"/>
      <c r="IS42" s="117"/>
      <c r="IT42" s="117"/>
      <c r="IU42" s="117"/>
      <c r="IV42" s="117"/>
      <c r="IW42" s="117"/>
      <c r="IX42" s="117"/>
      <c r="IY42" s="117"/>
      <c r="IZ42" s="117"/>
      <c r="JA42" s="117"/>
      <c r="JB42" s="117"/>
      <c r="JC42" s="117"/>
      <c r="JD42" s="117"/>
      <c r="JE42" s="117"/>
      <c r="JF42" s="117"/>
      <c r="JG42" s="117"/>
      <c r="JH42" s="117"/>
      <c r="JI42" s="117"/>
      <c r="JJ42" s="117"/>
      <c r="JK42" s="117"/>
      <c r="JL42" s="117"/>
      <c r="JM42" s="117"/>
      <c r="JN42" s="117"/>
      <c r="JO42" s="117"/>
      <c r="JP42" s="117"/>
      <c r="JQ42" s="117"/>
      <c r="JR42" s="117"/>
      <c r="JS42" s="117"/>
      <c r="JT42" s="117"/>
      <c r="JU42" s="117"/>
      <c r="JV42" s="117"/>
      <c r="JW42" s="117"/>
      <c r="JX42" s="117"/>
      <c r="JY42" s="117"/>
      <c r="JZ42" s="117"/>
      <c r="KA42" s="117"/>
      <c r="KB42" s="117"/>
      <c r="KC42" s="117"/>
      <c r="KD42" s="117"/>
      <c r="KE42" s="117"/>
      <c r="KF42" s="117"/>
      <c r="KG42" s="117"/>
      <c r="KH42" s="117"/>
      <c r="KI42" s="117"/>
      <c r="KJ42" s="117"/>
      <c r="KK42" s="117"/>
      <c r="KL42" s="117"/>
      <c r="KM42" s="117"/>
      <c r="KN42" s="117"/>
      <c r="KO42" s="117"/>
      <c r="KP42" s="117"/>
      <c r="KQ42" s="117"/>
      <c r="KR42" s="117"/>
      <c r="KS42" s="117"/>
      <c r="KT42" s="117"/>
      <c r="KU42" s="117"/>
      <c r="KV42" s="117"/>
      <c r="KW42" s="117"/>
      <c r="KX42" s="117"/>
      <c r="KY42" s="117"/>
      <c r="KZ42" s="117"/>
      <c r="LA42" s="117"/>
      <c r="LB42" s="117"/>
      <c r="LC42" s="117"/>
      <c r="LD42" s="117"/>
      <c r="LE42" s="117"/>
      <c r="LF42" s="117"/>
      <c r="LG42" s="117"/>
      <c r="LH42" s="117"/>
      <c r="LI42" s="117"/>
      <c r="LJ42" s="117"/>
      <c r="LK42" s="117"/>
      <c r="LL42" s="117"/>
      <c r="LM42" s="117"/>
      <c r="LN42" s="117"/>
      <c r="LO42" s="117"/>
      <c r="LP42" s="117"/>
      <c r="LQ42" s="117"/>
      <c r="LR42" s="117"/>
      <c r="LS42" s="117"/>
      <c r="LT42" s="117"/>
      <c r="LU42" s="117"/>
      <c r="LV42" s="117"/>
      <c r="LW42" s="117"/>
      <c r="LX42" s="117"/>
      <c r="LY42" s="117"/>
      <c r="LZ42" s="117"/>
      <c r="MA42" s="117"/>
      <c r="MB42" s="117"/>
      <c r="MC42" s="117"/>
      <c r="MD42" s="117"/>
      <c r="ME42" s="117"/>
      <c r="MF42" s="117"/>
      <c r="MG42" s="117"/>
      <c r="MH42" s="117"/>
      <c r="MI42" s="117"/>
      <c r="MJ42" s="117"/>
      <c r="MK42" s="117"/>
      <c r="ML42" s="117"/>
      <c r="MM42" s="117"/>
      <c r="MN42" s="117"/>
      <c r="MO42" s="117"/>
      <c r="MP42" s="117"/>
      <c r="MQ42" s="117"/>
      <c r="MR42" s="117"/>
      <c r="MS42" s="117"/>
      <c r="MT42" s="117"/>
      <c r="MU42" s="117"/>
      <c r="MV42" s="117"/>
      <c r="MW42" s="117"/>
      <c r="MX42" s="117"/>
      <c r="MY42" s="117"/>
      <c r="MZ42" s="117"/>
      <c r="NA42" s="117"/>
      <c r="NB42" s="117"/>
      <c r="NC42" s="117"/>
      <c r="ND42" s="117"/>
      <c r="NE42" s="117"/>
      <c r="NF42" s="117"/>
      <c r="NG42" s="117"/>
      <c r="NH42" s="117"/>
      <c r="NI42" s="117"/>
      <c r="NJ42" s="117"/>
      <c r="NK42" s="117"/>
      <c r="NL42" s="117"/>
      <c r="NM42" s="117"/>
      <c r="NN42" s="117"/>
      <c r="NO42" s="117"/>
      <c r="NP42" s="117"/>
      <c r="NQ42" s="117"/>
      <c r="NR42" s="117"/>
      <c r="NS42" s="117"/>
      <c r="NT42" s="117"/>
      <c r="NU42" s="117"/>
      <c r="NV42" s="117"/>
      <c r="NW42" s="117"/>
      <c r="NX42" s="117"/>
      <c r="NY42" s="117"/>
      <c r="NZ42" s="117"/>
      <c r="OA42" s="117"/>
      <c r="OB42" s="117"/>
      <c r="OC42" s="117"/>
      <c r="OD42" s="117"/>
      <c r="OE42" s="117"/>
      <c r="OF42" s="117"/>
      <c r="OG42" s="117"/>
      <c r="OH42" s="117"/>
      <c r="OI42" s="117"/>
      <c r="OJ42" s="117"/>
      <c r="OK42" s="117"/>
      <c r="OL42" s="117"/>
      <c r="OM42" s="117"/>
      <c r="ON42" s="117"/>
      <c r="OO42" s="117"/>
      <c r="OP42" s="117"/>
      <c r="OQ42" s="117"/>
      <c r="OR42" s="117"/>
      <c r="OS42" s="117"/>
      <c r="OT42" s="117"/>
      <c r="OU42" s="117"/>
      <c r="OV42" s="117"/>
      <c r="OW42" s="117"/>
      <c r="OX42" s="117"/>
      <c r="OY42" s="117"/>
      <c r="OZ42" s="117"/>
      <c r="PA42" s="117"/>
      <c r="PB42" s="117"/>
      <c r="PC42" s="117"/>
      <c r="PD42" s="117"/>
      <c r="PE42" s="117"/>
      <c r="PF42" s="117"/>
      <c r="PG42" s="117"/>
      <c r="PH42" s="117"/>
      <c r="PI42" s="117"/>
      <c r="PJ42" s="117"/>
      <c r="PK42" s="117"/>
      <c r="PL42" s="117"/>
      <c r="PM42" s="117"/>
      <c r="PN42" s="117"/>
      <c r="PO42" s="117"/>
      <c r="PP42" s="117"/>
      <c r="PQ42" s="117"/>
      <c r="PR42" s="117"/>
      <c r="PS42" s="117"/>
      <c r="PT42" s="117"/>
      <c r="PU42" s="117"/>
      <c r="PV42" s="117"/>
      <c r="PW42" s="117"/>
      <c r="PX42" s="117"/>
      <c r="PY42" s="117"/>
      <c r="PZ42" s="117"/>
      <c r="QA42" s="117"/>
      <c r="QB42" s="117"/>
      <c r="QC42" s="117"/>
      <c r="QD42" s="117"/>
      <c r="QE42" s="117"/>
      <c r="QF42" s="117"/>
      <c r="QG42" s="117"/>
      <c r="QH42" s="117"/>
      <c r="QI42" s="117"/>
      <c r="QJ42" s="117"/>
      <c r="QK42" s="117"/>
      <c r="QL42" s="117"/>
      <c r="QM42" s="117"/>
      <c r="QN42" s="117"/>
      <c r="QO42" s="117"/>
      <c r="QP42" s="117"/>
      <c r="QQ42" s="117"/>
      <c r="QR42" s="117"/>
      <c r="QS42" s="117"/>
      <c r="QT42" s="117"/>
      <c r="QU42" s="117"/>
      <c r="QV42" s="117"/>
      <c r="QW42" s="117"/>
      <c r="QX42" s="117"/>
      <c r="QY42" s="117"/>
      <c r="QZ42" s="117"/>
      <c r="RA42" s="117"/>
      <c r="RB42" s="117"/>
      <c r="RC42" s="117"/>
      <c r="RD42" s="117"/>
      <c r="RE42" s="117"/>
      <c r="RF42" s="117"/>
      <c r="RG42" s="117"/>
      <c r="RH42" s="117"/>
      <c r="RI42" s="117"/>
      <c r="RJ42" s="117"/>
      <c r="RK42" s="117"/>
      <c r="RL42" s="117"/>
      <c r="RM42" s="117"/>
      <c r="RN42" s="117"/>
      <c r="RO42" s="117"/>
      <c r="RP42" s="117"/>
      <c r="RQ42" s="117"/>
      <c r="RR42" s="117"/>
      <c r="RS42" s="117"/>
      <c r="RT42" s="117"/>
      <c r="RU42" s="117"/>
      <c r="RV42" s="117"/>
      <c r="RW42" s="117"/>
      <c r="RX42" s="117"/>
      <c r="RY42" s="117"/>
      <c r="RZ42" s="117"/>
      <c r="SA42" s="117"/>
      <c r="SB42" s="117"/>
      <c r="SC42" s="117"/>
      <c r="SD42" s="117"/>
      <c r="SE42" s="117"/>
      <c r="SF42" s="117"/>
      <c r="SG42" s="117"/>
      <c r="SH42" s="117"/>
      <c r="SI42" s="117"/>
      <c r="SJ42" s="117"/>
      <c r="SK42" s="117"/>
      <c r="SL42" s="117"/>
      <c r="SM42" s="117"/>
      <c r="SN42" s="117"/>
      <c r="SO42" s="117"/>
      <c r="SP42" s="117"/>
      <c r="SQ42" s="117"/>
      <c r="SR42" s="117"/>
      <c r="SS42" s="117"/>
      <c r="ST42" s="117"/>
      <c r="SU42" s="117"/>
      <c r="SV42" s="117"/>
      <c r="SW42" s="117"/>
      <c r="SX42" s="117"/>
      <c r="SY42" s="117"/>
      <c r="SZ42" s="117"/>
      <c r="TA42" s="117"/>
      <c r="TB42" s="117"/>
      <c r="TC42" s="117"/>
      <c r="TD42" s="117"/>
      <c r="TE42" s="117"/>
      <c r="TF42" s="117"/>
      <c r="TG42" s="117"/>
      <c r="TH42" s="117"/>
      <c r="TI42" s="117"/>
      <c r="TJ42" s="117"/>
      <c r="TK42" s="117"/>
      <c r="TL42" s="117"/>
      <c r="TM42" s="117"/>
      <c r="TN42" s="117"/>
      <c r="TO42" s="117"/>
      <c r="TP42" s="117"/>
      <c r="TQ42" s="117"/>
      <c r="TR42" s="117"/>
      <c r="TS42" s="117"/>
      <c r="TT42" s="117"/>
      <c r="TU42" s="117"/>
      <c r="TV42" s="117"/>
      <c r="TW42" s="117"/>
      <c r="TX42" s="117"/>
      <c r="TY42" s="117"/>
      <c r="TZ42" s="117"/>
      <c r="UA42" s="117"/>
      <c r="UB42" s="117"/>
      <c r="UC42" s="117"/>
      <c r="UD42" s="117"/>
      <c r="UE42" s="117"/>
      <c r="UF42" s="117"/>
      <c r="UG42" s="117"/>
      <c r="UH42" s="117"/>
      <c r="UI42" s="117"/>
      <c r="UJ42" s="117"/>
      <c r="UK42" s="117"/>
      <c r="UL42" s="117"/>
      <c r="UM42" s="117"/>
      <c r="UN42" s="117"/>
      <c r="UO42" s="117"/>
      <c r="UP42" s="117"/>
      <c r="UQ42" s="117"/>
      <c r="UR42" s="117"/>
      <c r="US42" s="117"/>
      <c r="UT42" s="117"/>
      <c r="UU42" s="117"/>
      <c r="UV42" s="117"/>
      <c r="UW42" s="117"/>
      <c r="UX42" s="117"/>
      <c r="UY42" s="117"/>
      <c r="UZ42" s="117"/>
      <c r="VA42" s="117"/>
      <c r="VB42" s="117"/>
      <c r="VC42" s="117"/>
      <c r="VD42" s="117"/>
      <c r="VE42" s="117"/>
      <c r="VF42" s="117"/>
      <c r="VG42" s="117"/>
      <c r="VH42" s="117"/>
      <c r="VI42" s="117"/>
      <c r="VJ42" s="117"/>
      <c r="VK42" s="117"/>
      <c r="VL42" s="117"/>
      <c r="VM42" s="117"/>
      <c r="VN42" s="117"/>
      <c r="VO42" s="117"/>
      <c r="VP42" s="117"/>
      <c r="VQ42" s="117"/>
      <c r="VR42" s="117"/>
      <c r="VS42" s="117"/>
      <c r="VT42" s="117"/>
      <c r="VU42" s="117"/>
      <c r="VV42" s="117"/>
      <c r="VW42" s="117"/>
      <c r="VX42" s="117"/>
      <c r="VY42" s="117"/>
      <c r="VZ42" s="117"/>
      <c r="WA42" s="117"/>
      <c r="WB42" s="117"/>
      <c r="WC42" s="117"/>
      <c r="WD42" s="117"/>
      <c r="WE42" s="117"/>
      <c r="WF42" s="117"/>
      <c r="WG42" s="117"/>
      <c r="WH42" s="117"/>
      <c r="WI42" s="117"/>
      <c r="WJ42" s="117"/>
      <c r="WK42" s="117"/>
      <c r="WL42" s="117"/>
      <c r="WM42" s="117"/>
      <c r="WN42" s="117"/>
      <c r="WO42" s="117"/>
      <c r="WP42" s="117"/>
      <c r="WQ42" s="117"/>
      <c r="WR42" s="117"/>
      <c r="WS42" s="117"/>
      <c r="WT42" s="117"/>
      <c r="WU42" s="117"/>
      <c r="WV42" s="117"/>
      <c r="WW42" s="117"/>
      <c r="WX42" s="117"/>
      <c r="WY42" s="117"/>
      <c r="WZ42" s="117"/>
      <c r="XA42" s="117"/>
      <c r="XB42" s="117"/>
      <c r="XC42" s="117"/>
      <c r="XD42" s="117"/>
      <c r="XE42" s="117"/>
      <c r="XF42" s="117"/>
      <c r="XG42" s="117"/>
      <c r="XH42" s="117"/>
      <c r="XI42" s="117"/>
      <c r="XJ42" s="117"/>
      <c r="XK42" s="117"/>
      <c r="XL42" s="117"/>
      <c r="XM42" s="117"/>
      <c r="XN42" s="117"/>
      <c r="XO42" s="117"/>
      <c r="XP42" s="117"/>
      <c r="XQ42" s="117"/>
      <c r="XR42" s="117"/>
      <c r="XS42" s="117"/>
      <c r="XT42" s="117"/>
      <c r="XU42" s="117"/>
      <c r="XV42" s="117"/>
      <c r="XW42" s="117"/>
      <c r="XX42" s="117"/>
      <c r="XY42" s="117"/>
      <c r="XZ42" s="117"/>
      <c r="YA42" s="117"/>
      <c r="YB42" s="117"/>
      <c r="YC42" s="117"/>
      <c r="YD42" s="117"/>
      <c r="YE42" s="117"/>
      <c r="YF42" s="117"/>
      <c r="YG42" s="117"/>
      <c r="YH42" s="117"/>
      <c r="YI42" s="117"/>
      <c r="YJ42" s="117"/>
      <c r="YK42" s="117"/>
      <c r="YL42" s="117"/>
      <c r="YM42" s="117"/>
      <c r="YN42" s="117"/>
      <c r="YO42" s="117"/>
      <c r="YP42" s="117"/>
      <c r="YQ42" s="117"/>
      <c r="YR42" s="117"/>
      <c r="YS42" s="117"/>
      <c r="YT42" s="117"/>
      <c r="YU42" s="117"/>
      <c r="YV42" s="117"/>
      <c r="YW42" s="117"/>
      <c r="YX42" s="117"/>
      <c r="YY42" s="117"/>
      <c r="YZ42" s="117"/>
      <c r="ZA42" s="117"/>
      <c r="ZB42" s="117"/>
      <c r="ZC42" s="117"/>
      <c r="ZD42" s="117"/>
      <c r="ZE42" s="117"/>
      <c r="ZF42" s="117"/>
      <c r="ZG42" s="117"/>
      <c r="ZH42" s="117"/>
      <c r="ZI42" s="117"/>
      <c r="ZJ42" s="117"/>
      <c r="ZK42" s="117"/>
      <c r="ZL42" s="117"/>
      <c r="ZM42" s="117"/>
      <c r="ZN42" s="117"/>
      <c r="ZO42" s="117"/>
      <c r="ZP42" s="117"/>
      <c r="ZQ42" s="117"/>
      <c r="ZR42" s="117"/>
      <c r="ZS42" s="117"/>
      <c r="ZT42" s="117"/>
      <c r="ZU42" s="117"/>
      <c r="ZV42" s="117"/>
      <c r="ZW42" s="117"/>
      <c r="ZX42" s="117"/>
      <c r="ZY42" s="117"/>
      <c r="ZZ42" s="117"/>
    </row>
    <row r="43" spans="1:702" hidden="1" outlineLevel="1">
      <c r="A43" s="9">
        <v>41518</v>
      </c>
      <c r="B43" s="117">
        <v>358773.85397397995</v>
      </c>
      <c r="C43" s="117">
        <v>20280.12705372</v>
      </c>
      <c r="D43" s="117">
        <v>10813.455442660001</v>
      </c>
      <c r="E43" s="117">
        <v>77037.901358899995</v>
      </c>
      <c r="F43" s="117">
        <v>17846.094320560002</v>
      </c>
      <c r="G43" s="117">
        <v>1379.25881422</v>
      </c>
      <c r="H43" s="117">
        <v>28919.956241520002</v>
      </c>
      <c r="I43" s="117">
        <v>101031.23675227999</v>
      </c>
      <c r="J43" s="117">
        <v>12355.47603896</v>
      </c>
      <c r="K43" s="117">
        <v>3056.0069737699996</v>
      </c>
      <c r="L43" s="117">
        <v>6954.4124131600001</v>
      </c>
      <c r="M43" s="168" t="s">
        <v>189</v>
      </c>
      <c r="N43" s="117">
        <v>30722.464579179999</v>
      </c>
      <c r="O43" s="117">
        <v>39503.151357760005</v>
      </c>
      <c r="P43" s="117">
        <v>6619.26250411</v>
      </c>
      <c r="Q43" s="117">
        <v>104.19638002000001</v>
      </c>
      <c r="R43" s="117">
        <v>511.43995407</v>
      </c>
      <c r="S43" s="117">
        <v>1260.3344265200001</v>
      </c>
      <c r="T43" s="117">
        <v>379.07936257</v>
      </c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  <c r="EB43" s="117"/>
      <c r="EC43" s="117"/>
      <c r="ED43" s="117"/>
      <c r="EE43" s="117"/>
      <c r="EF43" s="117"/>
      <c r="EG43" s="117"/>
      <c r="EH43" s="117"/>
      <c r="EI43" s="117"/>
      <c r="EJ43" s="117"/>
      <c r="EK43" s="117"/>
      <c r="EL43" s="117"/>
      <c r="EM43" s="117"/>
      <c r="EN43" s="117"/>
      <c r="EO43" s="117"/>
      <c r="EP43" s="117"/>
      <c r="EQ43" s="117"/>
      <c r="ER43" s="117"/>
      <c r="ES43" s="117"/>
      <c r="ET43" s="117"/>
      <c r="EU43" s="117"/>
      <c r="EV43" s="117"/>
      <c r="EW43" s="117"/>
      <c r="EX43" s="117"/>
      <c r="EY43" s="117"/>
      <c r="EZ43" s="117"/>
      <c r="FA43" s="117"/>
      <c r="FB43" s="117"/>
      <c r="FC43" s="117"/>
      <c r="FD43" s="117"/>
      <c r="FE43" s="117"/>
      <c r="FF43" s="117"/>
      <c r="FG43" s="117"/>
      <c r="FH43" s="117"/>
      <c r="FI43" s="117"/>
      <c r="FJ43" s="117"/>
      <c r="FK43" s="117"/>
      <c r="FL43" s="117"/>
      <c r="FM43" s="117"/>
      <c r="FN43" s="117"/>
      <c r="FO43" s="117"/>
      <c r="FP43" s="117"/>
      <c r="FQ43" s="117"/>
      <c r="FR43" s="117"/>
      <c r="FS43" s="117"/>
      <c r="FT43" s="117"/>
      <c r="FU43" s="117"/>
      <c r="FV43" s="117"/>
      <c r="FW43" s="117"/>
      <c r="FX43" s="117"/>
      <c r="FY43" s="117"/>
      <c r="FZ43" s="117"/>
      <c r="GA43" s="117"/>
      <c r="GB43" s="117"/>
      <c r="GC43" s="117"/>
      <c r="GD43" s="117"/>
      <c r="GE43" s="117"/>
      <c r="GF43" s="117"/>
      <c r="GG43" s="117"/>
      <c r="GH43" s="117"/>
      <c r="GI43" s="117"/>
      <c r="GJ43" s="117"/>
      <c r="GK43" s="117"/>
      <c r="GL43" s="117"/>
      <c r="GM43" s="117"/>
      <c r="GN43" s="117"/>
      <c r="GO43" s="117"/>
      <c r="GP43" s="117"/>
      <c r="GQ43" s="117"/>
      <c r="GR43" s="117"/>
      <c r="GS43" s="117"/>
      <c r="GT43" s="117"/>
      <c r="GU43" s="117"/>
      <c r="GV43" s="117"/>
      <c r="GW43" s="117"/>
      <c r="GX43" s="117"/>
      <c r="GY43" s="117"/>
      <c r="GZ43" s="117"/>
      <c r="HA43" s="117"/>
      <c r="HB43" s="117"/>
      <c r="HC43" s="117"/>
      <c r="HD43" s="117"/>
      <c r="HE43" s="117"/>
      <c r="HF43" s="117"/>
      <c r="HG43" s="117"/>
      <c r="HH43" s="117"/>
      <c r="HI43" s="117"/>
      <c r="HJ43" s="117"/>
      <c r="HK43" s="117"/>
      <c r="HL43" s="117"/>
      <c r="HM43" s="117"/>
      <c r="HN43" s="117"/>
      <c r="HO43" s="117"/>
      <c r="HP43" s="117"/>
      <c r="HQ43" s="117"/>
      <c r="HR43" s="117"/>
      <c r="HS43" s="117"/>
      <c r="HT43" s="117"/>
      <c r="HU43" s="117"/>
      <c r="HV43" s="117"/>
      <c r="HW43" s="117"/>
      <c r="HX43" s="117"/>
      <c r="HY43" s="117"/>
      <c r="HZ43" s="117"/>
      <c r="IA43" s="117"/>
      <c r="IB43" s="117"/>
      <c r="IC43" s="117"/>
      <c r="ID43" s="117"/>
      <c r="IE43" s="117"/>
      <c r="IF43" s="117"/>
      <c r="IG43" s="117"/>
      <c r="IH43" s="117"/>
      <c r="II43" s="117"/>
      <c r="IJ43" s="117"/>
      <c r="IK43" s="117"/>
      <c r="IL43" s="117"/>
      <c r="IM43" s="117"/>
      <c r="IN43" s="117"/>
      <c r="IO43" s="117"/>
      <c r="IP43" s="117"/>
      <c r="IQ43" s="117"/>
      <c r="IR43" s="117"/>
      <c r="IS43" s="117"/>
      <c r="IT43" s="117"/>
      <c r="IU43" s="117"/>
      <c r="IV43" s="117"/>
      <c r="IW43" s="117"/>
      <c r="IX43" s="117"/>
      <c r="IY43" s="117"/>
      <c r="IZ43" s="117"/>
      <c r="JA43" s="117"/>
      <c r="JB43" s="117"/>
      <c r="JC43" s="117"/>
      <c r="JD43" s="117"/>
      <c r="JE43" s="117"/>
      <c r="JF43" s="117"/>
      <c r="JG43" s="117"/>
      <c r="JH43" s="117"/>
      <c r="JI43" s="117"/>
      <c r="JJ43" s="117"/>
      <c r="JK43" s="117"/>
      <c r="JL43" s="117"/>
      <c r="JM43" s="117"/>
      <c r="JN43" s="117"/>
      <c r="JO43" s="117"/>
      <c r="JP43" s="117"/>
      <c r="JQ43" s="117"/>
      <c r="JR43" s="117"/>
      <c r="JS43" s="117"/>
      <c r="JT43" s="117"/>
      <c r="JU43" s="117"/>
      <c r="JV43" s="117"/>
      <c r="JW43" s="117"/>
      <c r="JX43" s="117"/>
      <c r="JY43" s="117"/>
      <c r="JZ43" s="117"/>
      <c r="KA43" s="117"/>
      <c r="KB43" s="117"/>
      <c r="KC43" s="117"/>
      <c r="KD43" s="117"/>
      <c r="KE43" s="117"/>
      <c r="KF43" s="117"/>
      <c r="KG43" s="117"/>
      <c r="KH43" s="117"/>
      <c r="KI43" s="117"/>
      <c r="KJ43" s="117"/>
      <c r="KK43" s="117"/>
      <c r="KL43" s="117"/>
      <c r="KM43" s="117"/>
      <c r="KN43" s="117"/>
      <c r="KO43" s="117"/>
      <c r="KP43" s="117"/>
      <c r="KQ43" s="117"/>
      <c r="KR43" s="117"/>
      <c r="KS43" s="117"/>
      <c r="KT43" s="117"/>
      <c r="KU43" s="117"/>
      <c r="KV43" s="117"/>
      <c r="KW43" s="117"/>
      <c r="KX43" s="117"/>
      <c r="KY43" s="117"/>
      <c r="KZ43" s="117"/>
      <c r="LA43" s="117"/>
      <c r="LB43" s="117"/>
      <c r="LC43" s="117"/>
      <c r="LD43" s="117"/>
      <c r="LE43" s="117"/>
      <c r="LF43" s="117"/>
      <c r="LG43" s="117"/>
      <c r="LH43" s="117"/>
      <c r="LI43" s="117"/>
      <c r="LJ43" s="117"/>
      <c r="LK43" s="117"/>
      <c r="LL43" s="117"/>
      <c r="LM43" s="117"/>
      <c r="LN43" s="117"/>
      <c r="LO43" s="117"/>
      <c r="LP43" s="117"/>
      <c r="LQ43" s="117"/>
      <c r="LR43" s="117"/>
      <c r="LS43" s="117"/>
      <c r="LT43" s="117"/>
      <c r="LU43" s="117"/>
      <c r="LV43" s="117"/>
      <c r="LW43" s="117"/>
      <c r="LX43" s="117"/>
      <c r="LY43" s="117"/>
      <c r="LZ43" s="117"/>
      <c r="MA43" s="117"/>
      <c r="MB43" s="117"/>
      <c r="MC43" s="117"/>
      <c r="MD43" s="117"/>
      <c r="ME43" s="117"/>
      <c r="MF43" s="117"/>
      <c r="MG43" s="117"/>
      <c r="MH43" s="117"/>
      <c r="MI43" s="117"/>
      <c r="MJ43" s="117"/>
      <c r="MK43" s="117"/>
      <c r="ML43" s="117"/>
      <c r="MM43" s="117"/>
      <c r="MN43" s="117"/>
      <c r="MO43" s="117"/>
      <c r="MP43" s="117"/>
      <c r="MQ43" s="117"/>
      <c r="MR43" s="117"/>
      <c r="MS43" s="117"/>
      <c r="MT43" s="117"/>
      <c r="MU43" s="117"/>
      <c r="MV43" s="117"/>
      <c r="MW43" s="117"/>
      <c r="MX43" s="117"/>
      <c r="MY43" s="117"/>
      <c r="MZ43" s="117"/>
      <c r="NA43" s="117"/>
      <c r="NB43" s="117"/>
      <c r="NC43" s="117"/>
      <c r="ND43" s="117"/>
      <c r="NE43" s="117"/>
      <c r="NF43" s="117"/>
      <c r="NG43" s="117"/>
      <c r="NH43" s="117"/>
      <c r="NI43" s="117"/>
      <c r="NJ43" s="117"/>
      <c r="NK43" s="117"/>
      <c r="NL43" s="117"/>
      <c r="NM43" s="117"/>
      <c r="NN43" s="117"/>
      <c r="NO43" s="117"/>
      <c r="NP43" s="117"/>
      <c r="NQ43" s="117"/>
      <c r="NR43" s="117"/>
      <c r="NS43" s="117"/>
      <c r="NT43" s="117"/>
      <c r="NU43" s="117"/>
      <c r="NV43" s="117"/>
      <c r="NW43" s="117"/>
      <c r="NX43" s="117"/>
      <c r="NY43" s="117"/>
      <c r="NZ43" s="117"/>
      <c r="OA43" s="117"/>
      <c r="OB43" s="117"/>
      <c r="OC43" s="117"/>
      <c r="OD43" s="117"/>
      <c r="OE43" s="117"/>
      <c r="OF43" s="117"/>
      <c r="OG43" s="117"/>
      <c r="OH43" s="117"/>
      <c r="OI43" s="117"/>
      <c r="OJ43" s="117"/>
      <c r="OK43" s="117"/>
      <c r="OL43" s="117"/>
      <c r="OM43" s="117"/>
      <c r="ON43" s="117"/>
      <c r="OO43" s="117"/>
      <c r="OP43" s="117"/>
      <c r="OQ43" s="117"/>
      <c r="OR43" s="117"/>
      <c r="OS43" s="117"/>
      <c r="OT43" s="117"/>
      <c r="OU43" s="117"/>
      <c r="OV43" s="117"/>
      <c r="OW43" s="117"/>
      <c r="OX43" s="117"/>
      <c r="OY43" s="117"/>
      <c r="OZ43" s="117"/>
      <c r="PA43" s="117"/>
      <c r="PB43" s="117"/>
      <c r="PC43" s="117"/>
      <c r="PD43" s="117"/>
      <c r="PE43" s="117"/>
      <c r="PF43" s="117"/>
      <c r="PG43" s="117"/>
      <c r="PH43" s="117"/>
      <c r="PI43" s="117"/>
      <c r="PJ43" s="117"/>
      <c r="PK43" s="117"/>
      <c r="PL43" s="117"/>
      <c r="PM43" s="117"/>
      <c r="PN43" s="117"/>
      <c r="PO43" s="117"/>
      <c r="PP43" s="117"/>
      <c r="PQ43" s="117"/>
      <c r="PR43" s="117"/>
      <c r="PS43" s="117"/>
      <c r="PT43" s="117"/>
      <c r="PU43" s="117"/>
      <c r="PV43" s="117"/>
      <c r="PW43" s="117"/>
      <c r="PX43" s="117"/>
      <c r="PY43" s="117"/>
      <c r="PZ43" s="117"/>
      <c r="QA43" s="117"/>
      <c r="QB43" s="117"/>
      <c r="QC43" s="117"/>
      <c r="QD43" s="117"/>
      <c r="QE43" s="117"/>
      <c r="QF43" s="117"/>
      <c r="QG43" s="117"/>
      <c r="QH43" s="117"/>
      <c r="QI43" s="117"/>
      <c r="QJ43" s="117"/>
      <c r="QK43" s="117"/>
      <c r="QL43" s="117"/>
      <c r="QM43" s="117"/>
      <c r="QN43" s="117"/>
      <c r="QO43" s="117"/>
      <c r="QP43" s="117"/>
      <c r="QQ43" s="117"/>
      <c r="QR43" s="117"/>
      <c r="QS43" s="117"/>
      <c r="QT43" s="117"/>
      <c r="QU43" s="117"/>
      <c r="QV43" s="117"/>
      <c r="QW43" s="117"/>
      <c r="QX43" s="117"/>
      <c r="QY43" s="117"/>
      <c r="QZ43" s="117"/>
      <c r="RA43" s="117"/>
      <c r="RB43" s="117"/>
      <c r="RC43" s="117"/>
      <c r="RD43" s="117"/>
      <c r="RE43" s="117"/>
      <c r="RF43" s="117"/>
      <c r="RG43" s="117"/>
      <c r="RH43" s="117"/>
      <c r="RI43" s="117"/>
      <c r="RJ43" s="117"/>
      <c r="RK43" s="117"/>
      <c r="RL43" s="117"/>
      <c r="RM43" s="117"/>
      <c r="RN43" s="117"/>
      <c r="RO43" s="117"/>
      <c r="RP43" s="117"/>
      <c r="RQ43" s="117"/>
      <c r="RR43" s="117"/>
      <c r="RS43" s="117"/>
      <c r="RT43" s="117"/>
      <c r="RU43" s="117"/>
      <c r="RV43" s="117"/>
      <c r="RW43" s="117"/>
      <c r="RX43" s="117"/>
      <c r="RY43" s="117"/>
      <c r="RZ43" s="117"/>
      <c r="SA43" s="117"/>
      <c r="SB43" s="117"/>
      <c r="SC43" s="117"/>
      <c r="SD43" s="117"/>
      <c r="SE43" s="117"/>
      <c r="SF43" s="117"/>
      <c r="SG43" s="117"/>
      <c r="SH43" s="117"/>
      <c r="SI43" s="117"/>
      <c r="SJ43" s="117"/>
      <c r="SK43" s="117"/>
      <c r="SL43" s="117"/>
      <c r="SM43" s="117"/>
      <c r="SN43" s="117"/>
      <c r="SO43" s="117"/>
      <c r="SP43" s="117"/>
      <c r="SQ43" s="117"/>
      <c r="SR43" s="117"/>
      <c r="SS43" s="117"/>
      <c r="ST43" s="117"/>
      <c r="SU43" s="117"/>
      <c r="SV43" s="117"/>
      <c r="SW43" s="117"/>
      <c r="SX43" s="117"/>
      <c r="SY43" s="117"/>
      <c r="SZ43" s="117"/>
      <c r="TA43" s="117"/>
      <c r="TB43" s="117"/>
      <c r="TC43" s="117"/>
      <c r="TD43" s="117"/>
      <c r="TE43" s="117"/>
      <c r="TF43" s="117"/>
      <c r="TG43" s="117"/>
      <c r="TH43" s="117"/>
      <c r="TI43" s="117"/>
      <c r="TJ43" s="117"/>
      <c r="TK43" s="117"/>
      <c r="TL43" s="117"/>
      <c r="TM43" s="117"/>
      <c r="TN43" s="117"/>
      <c r="TO43" s="117"/>
      <c r="TP43" s="117"/>
      <c r="TQ43" s="117"/>
      <c r="TR43" s="117"/>
      <c r="TS43" s="117"/>
      <c r="TT43" s="117"/>
      <c r="TU43" s="117"/>
      <c r="TV43" s="117"/>
      <c r="TW43" s="117"/>
      <c r="TX43" s="117"/>
      <c r="TY43" s="117"/>
      <c r="TZ43" s="117"/>
      <c r="UA43" s="117"/>
      <c r="UB43" s="117"/>
      <c r="UC43" s="117"/>
      <c r="UD43" s="117"/>
      <c r="UE43" s="117"/>
      <c r="UF43" s="117"/>
      <c r="UG43" s="117"/>
      <c r="UH43" s="117"/>
      <c r="UI43" s="117"/>
      <c r="UJ43" s="117"/>
      <c r="UK43" s="117"/>
      <c r="UL43" s="117"/>
      <c r="UM43" s="117"/>
      <c r="UN43" s="117"/>
      <c r="UO43" s="117"/>
      <c r="UP43" s="117"/>
      <c r="UQ43" s="117"/>
      <c r="UR43" s="117"/>
      <c r="US43" s="117"/>
      <c r="UT43" s="117"/>
      <c r="UU43" s="117"/>
      <c r="UV43" s="117"/>
      <c r="UW43" s="117"/>
      <c r="UX43" s="117"/>
      <c r="UY43" s="117"/>
      <c r="UZ43" s="117"/>
      <c r="VA43" s="117"/>
      <c r="VB43" s="117"/>
      <c r="VC43" s="117"/>
      <c r="VD43" s="117"/>
      <c r="VE43" s="117"/>
      <c r="VF43" s="117"/>
      <c r="VG43" s="117"/>
      <c r="VH43" s="117"/>
      <c r="VI43" s="117"/>
      <c r="VJ43" s="117"/>
      <c r="VK43" s="117"/>
      <c r="VL43" s="117"/>
      <c r="VM43" s="117"/>
      <c r="VN43" s="117"/>
      <c r="VO43" s="117"/>
      <c r="VP43" s="117"/>
      <c r="VQ43" s="117"/>
      <c r="VR43" s="117"/>
      <c r="VS43" s="117"/>
      <c r="VT43" s="117"/>
      <c r="VU43" s="117"/>
      <c r="VV43" s="117"/>
      <c r="VW43" s="117"/>
      <c r="VX43" s="117"/>
      <c r="VY43" s="117"/>
      <c r="VZ43" s="117"/>
      <c r="WA43" s="117"/>
      <c r="WB43" s="117"/>
      <c r="WC43" s="117"/>
      <c r="WD43" s="117"/>
      <c r="WE43" s="117"/>
      <c r="WF43" s="117"/>
      <c r="WG43" s="117"/>
      <c r="WH43" s="117"/>
      <c r="WI43" s="117"/>
      <c r="WJ43" s="117"/>
      <c r="WK43" s="117"/>
      <c r="WL43" s="117"/>
      <c r="WM43" s="117"/>
      <c r="WN43" s="117"/>
      <c r="WO43" s="117"/>
      <c r="WP43" s="117"/>
      <c r="WQ43" s="117"/>
      <c r="WR43" s="117"/>
      <c r="WS43" s="117"/>
      <c r="WT43" s="117"/>
      <c r="WU43" s="117"/>
      <c r="WV43" s="117"/>
      <c r="WW43" s="117"/>
      <c r="WX43" s="117"/>
      <c r="WY43" s="117"/>
      <c r="WZ43" s="117"/>
      <c r="XA43" s="117"/>
      <c r="XB43" s="117"/>
      <c r="XC43" s="117"/>
      <c r="XD43" s="117"/>
      <c r="XE43" s="117"/>
      <c r="XF43" s="117"/>
      <c r="XG43" s="117"/>
      <c r="XH43" s="117"/>
      <c r="XI43" s="117"/>
      <c r="XJ43" s="117"/>
      <c r="XK43" s="117"/>
      <c r="XL43" s="117"/>
      <c r="XM43" s="117"/>
      <c r="XN43" s="117"/>
      <c r="XO43" s="117"/>
      <c r="XP43" s="117"/>
      <c r="XQ43" s="117"/>
      <c r="XR43" s="117"/>
      <c r="XS43" s="117"/>
      <c r="XT43" s="117"/>
      <c r="XU43" s="117"/>
      <c r="XV43" s="117"/>
      <c r="XW43" s="117"/>
      <c r="XX43" s="117"/>
      <c r="XY43" s="117"/>
      <c r="XZ43" s="117"/>
      <c r="YA43" s="117"/>
      <c r="YB43" s="117"/>
      <c r="YC43" s="117"/>
      <c r="YD43" s="117"/>
      <c r="YE43" s="117"/>
      <c r="YF43" s="117"/>
      <c r="YG43" s="117"/>
      <c r="YH43" s="117"/>
      <c r="YI43" s="117"/>
      <c r="YJ43" s="117"/>
      <c r="YK43" s="117"/>
      <c r="YL43" s="117"/>
      <c r="YM43" s="117"/>
      <c r="YN43" s="117"/>
      <c r="YO43" s="117"/>
      <c r="YP43" s="117"/>
      <c r="YQ43" s="117"/>
      <c r="YR43" s="117"/>
      <c r="YS43" s="117"/>
      <c r="YT43" s="117"/>
      <c r="YU43" s="117"/>
      <c r="YV43" s="117"/>
      <c r="YW43" s="117"/>
      <c r="YX43" s="117"/>
      <c r="YY43" s="117"/>
      <c r="YZ43" s="117"/>
      <c r="ZA43" s="117"/>
      <c r="ZB43" s="117"/>
      <c r="ZC43" s="117"/>
      <c r="ZD43" s="117"/>
      <c r="ZE43" s="117"/>
      <c r="ZF43" s="117"/>
      <c r="ZG43" s="117"/>
      <c r="ZH43" s="117"/>
      <c r="ZI43" s="117"/>
      <c r="ZJ43" s="117"/>
      <c r="ZK43" s="117"/>
      <c r="ZL43" s="117"/>
      <c r="ZM43" s="117"/>
      <c r="ZN43" s="117"/>
      <c r="ZO43" s="117"/>
      <c r="ZP43" s="117"/>
      <c r="ZQ43" s="117"/>
      <c r="ZR43" s="117"/>
      <c r="ZS43" s="117"/>
      <c r="ZT43" s="117"/>
      <c r="ZU43" s="117"/>
      <c r="ZV43" s="117"/>
      <c r="ZW43" s="117"/>
      <c r="ZX43" s="117"/>
      <c r="ZY43" s="117"/>
      <c r="ZZ43" s="117"/>
    </row>
    <row r="44" spans="1:702" hidden="1" outlineLevel="1">
      <c r="A44" s="9">
        <v>41548</v>
      </c>
      <c r="B44" s="117">
        <v>363619.13626850001</v>
      </c>
      <c r="C44" s="117">
        <v>20721.371534170001</v>
      </c>
      <c r="D44" s="117">
        <v>11298.12223861</v>
      </c>
      <c r="E44" s="117">
        <v>77356.776195929997</v>
      </c>
      <c r="F44" s="117">
        <v>16744.37350251</v>
      </c>
      <c r="G44" s="117">
        <v>1387.6199199100001</v>
      </c>
      <c r="H44" s="117">
        <v>30536.441872399999</v>
      </c>
      <c r="I44" s="117">
        <v>100075.36357288</v>
      </c>
      <c r="J44" s="117">
        <v>12387.488669550001</v>
      </c>
      <c r="K44" s="117">
        <v>3197.5671942899999</v>
      </c>
      <c r="L44" s="117">
        <v>7153.4628496200003</v>
      </c>
      <c r="M44" s="168" t="s">
        <v>189</v>
      </c>
      <c r="N44" s="117">
        <v>31758.12227548</v>
      </c>
      <c r="O44" s="117">
        <v>42090.190497939999</v>
      </c>
      <c r="P44" s="117">
        <v>6823.0911915300003</v>
      </c>
      <c r="Q44" s="117">
        <v>95.548040569999998</v>
      </c>
      <c r="R44" s="117">
        <v>412.27770387999999</v>
      </c>
      <c r="S44" s="117">
        <v>1207.36530487</v>
      </c>
      <c r="T44" s="117">
        <v>373.95370436000002</v>
      </c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  <c r="EB44" s="117"/>
      <c r="EC44" s="117"/>
      <c r="ED44" s="117"/>
      <c r="EE44" s="117"/>
      <c r="EF44" s="117"/>
      <c r="EG44" s="117"/>
      <c r="EH44" s="117"/>
      <c r="EI44" s="117"/>
      <c r="EJ44" s="117"/>
      <c r="EK44" s="117"/>
      <c r="EL44" s="117"/>
      <c r="EM44" s="117"/>
      <c r="EN44" s="117"/>
      <c r="EO44" s="117"/>
      <c r="EP44" s="117"/>
      <c r="EQ44" s="117"/>
      <c r="ER44" s="117"/>
      <c r="ES44" s="117"/>
      <c r="ET44" s="117"/>
      <c r="EU44" s="117"/>
      <c r="EV44" s="117"/>
      <c r="EW44" s="117"/>
      <c r="EX44" s="117"/>
      <c r="EY44" s="117"/>
      <c r="EZ44" s="117"/>
      <c r="FA44" s="117"/>
      <c r="FB44" s="117"/>
      <c r="FC44" s="117"/>
      <c r="FD44" s="117"/>
      <c r="FE44" s="117"/>
      <c r="FF44" s="117"/>
      <c r="FG44" s="117"/>
      <c r="FH44" s="117"/>
      <c r="FI44" s="117"/>
      <c r="FJ44" s="117"/>
      <c r="FK44" s="117"/>
      <c r="FL44" s="117"/>
      <c r="FM44" s="117"/>
      <c r="FN44" s="117"/>
      <c r="FO44" s="117"/>
      <c r="FP44" s="117"/>
      <c r="FQ44" s="117"/>
      <c r="FR44" s="117"/>
      <c r="FS44" s="117"/>
      <c r="FT44" s="117"/>
      <c r="FU44" s="117"/>
      <c r="FV44" s="117"/>
      <c r="FW44" s="117"/>
      <c r="FX44" s="117"/>
      <c r="FY44" s="117"/>
      <c r="FZ44" s="117"/>
      <c r="GA44" s="117"/>
      <c r="GB44" s="117"/>
      <c r="GC44" s="117"/>
      <c r="GD44" s="117"/>
      <c r="GE44" s="117"/>
      <c r="GF44" s="117"/>
      <c r="GG44" s="117"/>
      <c r="GH44" s="117"/>
      <c r="GI44" s="117"/>
      <c r="GJ44" s="117"/>
      <c r="GK44" s="117"/>
      <c r="GL44" s="117"/>
      <c r="GM44" s="117"/>
      <c r="GN44" s="117"/>
      <c r="GO44" s="117"/>
      <c r="GP44" s="117"/>
      <c r="GQ44" s="117"/>
      <c r="GR44" s="117"/>
      <c r="GS44" s="117"/>
      <c r="GT44" s="117"/>
      <c r="GU44" s="117"/>
      <c r="GV44" s="117"/>
      <c r="GW44" s="117"/>
      <c r="GX44" s="117"/>
      <c r="GY44" s="117"/>
      <c r="GZ44" s="117"/>
      <c r="HA44" s="117"/>
      <c r="HB44" s="117"/>
      <c r="HC44" s="117"/>
      <c r="HD44" s="117"/>
      <c r="HE44" s="117"/>
      <c r="HF44" s="117"/>
      <c r="HG44" s="117"/>
      <c r="HH44" s="117"/>
      <c r="HI44" s="117"/>
      <c r="HJ44" s="117"/>
      <c r="HK44" s="117"/>
      <c r="HL44" s="117"/>
      <c r="HM44" s="117"/>
      <c r="HN44" s="117"/>
      <c r="HO44" s="117"/>
      <c r="HP44" s="117"/>
      <c r="HQ44" s="117"/>
      <c r="HR44" s="117"/>
      <c r="HS44" s="117"/>
      <c r="HT44" s="117"/>
      <c r="HU44" s="117"/>
      <c r="HV44" s="117"/>
      <c r="HW44" s="117"/>
      <c r="HX44" s="117"/>
      <c r="HY44" s="117"/>
      <c r="HZ44" s="117"/>
      <c r="IA44" s="117"/>
      <c r="IB44" s="117"/>
      <c r="IC44" s="117"/>
      <c r="ID44" s="117"/>
      <c r="IE44" s="117"/>
      <c r="IF44" s="117"/>
      <c r="IG44" s="117"/>
      <c r="IH44" s="117"/>
      <c r="II44" s="117"/>
      <c r="IJ44" s="117"/>
      <c r="IK44" s="117"/>
      <c r="IL44" s="117"/>
      <c r="IM44" s="117"/>
      <c r="IN44" s="117"/>
      <c r="IO44" s="117"/>
      <c r="IP44" s="117"/>
      <c r="IQ44" s="117"/>
      <c r="IR44" s="117"/>
      <c r="IS44" s="117"/>
      <c r="IT44" s="117"/>
      <c r="IU44" s="117"/>
      <c r="IV44" s="117"/>
      <c r="IW44" s="117"/>
      <c r="IX44" s="117"/>
      <c r="IY44" s="117"/>
      <c r="IZ44" s="117"/>
      <c r="JA44" s="117"/>
      <c r="JB44" s="117"/>
      <c r="JC44" s="117"/>
      <c r="JD44" s="117"/>
      <c r="JE44" s="117"/>
      <c r="JF44" s="117"/>
      <c r="JG44" s="117"/>
      <c r="JH44" s="117"/>
      <c r="JI44" s="117"/>
      <c r="JJ44" s="117"/>
      <c r="JK44" s="117"/>
      <c r="JL44" s="117"/>
      <c r="JM44" s="117"/>
      <c r="JN44" s="117"/>
      <c r="JO44" s="117"/>
      <c r="JP44" s="117"/>
      <c r="JQ44" s="117"/>
      <c r="JR44" s="117"/>
      <c r="JS44" s="117"/>
      <c r="JT44" s="117"/>
      <c r="JU44" s="117"/>
      <c r="JV44" s="117"/>
      <c r="JW44" s="117"/>
      <c r="JX44" s="117"/>
      <c r="JY44" s="117"/>
      <c r="JZ44" s="117"/>
      <c r="KA44" s="117"/>
      <c r="KB44" s="117"/>
      <c r="KC44" s="117"/>
      <c r="KD44" s="117"/>
      <c r="KE44" s="117"/>
      <c r="KF44" s="117"/>
      <c r="KG44" s="117"/>
      <c r="KH44" s="117"/>
      <c r="KI44" s="117"/>
      <c r="KJ44" s="117"/>
      <c r="KK44" s="117"/>
      <c r="KL44" s="117"/>
      <c r="KM44" s="117"/>
      <c r="KN44" s="117"/>
      <c r="KO44" s="117"/>
      <c r="KP44" s="117"/>
      <c r="KQ44" s="117"/>
      <c r="KR44" s="117"/>
      <c r="KS44" s="117"/>
      <c r="KT44" s="117"/>
      <c r="KU44" s="117"/>
      <c r="KV44" s="117"/>
      <c r="KW44" s="117"/>
      <c r="KX44" s="117"/>
      <c r="KY44" s="117"/>
      <c r="KZ44" s="117"/>
      <c r="LA44" s="117"/>
      <c r="LB44" s="117"/>
      <c r="LC44" s="117"/>
      <c r="LD44" s="117"/>
      <c r="LE44" s="117"/>
      <c r="LF44" s="117"/>
      <c r="LG44" s="117"/>
      <c r="LH44" s="117"/>
      <c r="LI44" s="117"/>
      <c r="LJ44" s="117"/>
      <c r="LK44" s="117"/>
      <c r="LL44" s="117"/>
      <c r="LM44" s="117"/>
      <c r="LN44" s="117"/>
      <c r="LO44" s="117"/>
      <c r="LP44" s="117"/>
      <c r="LQ44" s="117"/>
      <c r="LR44" s="117"/>
      <c r="LS44" s="117"/>
      <c r="LT44" s="117"/>
      <c r="LU44" s="117"/>
      <c r="LV44" s="117"/>
      <c r="LW44" s="117"/>
      <c r="LX44" s="117"/>
      <c r="LY44" s="117"/>
      <c r="LZ44" s="117"/>
      <c r="MA44" s="117"/>
      <c r="MB44" s="117"/>
      <c r="MC44" s="117"/>
      <c r="MD44" s="117"/>
      <c r="ME44" s="117"/>
      <c r="MF44" s="117"/>
      <c r="MG44" s="117"/>
      <c r="MH44" s="117"/>
      <c r="MI44" s="117"/>
      <c r="MJ44" s="117"/>
      <c r="MK44" s="117"/>
      <c r="ML44" s="117"/>
      <c r="MM44" s="117"/>
      <c r="MN44" s="117"/>
      <c r="MO44" s="117"/>
      <c r="MP44" s="117"/>
      <c r="MQ44" s="117"/>
      <c r="MR44" s="117"/>
      <c r="MS44" s="117"/>
      <c r="MT44" s="117"/>
      <c r="MU44" s="117"/>
      <c r="MV44" s="117"/>
      <c r="MW44" s="117"/>
      <c r="MX44" s="117"/>
      <c r="MY44" s="117"/>
      <c r="MZ44" s="117"/>
      <c r="NA44" s="117"/>
      <c r="NB44" s="117"/>
      <c r="NC44" s="117"/>
      <c r="ND44" s="117"/>
      <c r="NE44" s="117"/>
      <c r="NF44" s="117"/>
      <c r="NG44" s="117"/>
      <c r="NH44" s="117"/>
      <c r="NI44" s="117"/>
      <c r="NJ44" s="117"/>
      <c r="NK44" s="117"/>
      <c r="NL44" s="117"/>
      <c r="NM44" s="117"/>
      <c r="NN44" s="117"/>
      <c r="NO44" s="117"/>
      <c r="NP44" s="117"/>
      <c r="NQ44" s="117"/>
      <c r="NR44" s="117"/>
      <c r="NS44" s="117"/>
      <c r="NT44" s="117"/>
      <c r="NU44" s="117"/>
      <c r="NV44" s="117"/>
      <c r="NW44" s="117"/>
      <c r="NX44" s="117"/>
      <c r="NY44" s="117"/>
      <c r="NZ44" s="117"/>
      <c r="OA44" s="117"/>
      <c r="OB44" s="117"/>
      <c r="OC44" s="117"/>
      <c r="OD44" s="117"/>
      <c r="OE44" s="117"/>
      <c r="OF44" s="117"/>
      <c r="OG44" s="117"/>
      <c r="OH44" s="117"/>
      <c r="OI44" s="117"/>
      <c r="OJ44" s="117"/>
      <c r="OK44" s="117"/>
      <c r="OL44" s="117"/>
      <c r="OM44" s="117"/>
      <c r="ON44" s="117"/>
      <c r="OO44" s="117"/>
      <c r="OP44" s="117"/>
      <c r="OQ44" s="117"/>
      <c r="OR44" s="117"/>
      <c r="OS44" s="117"/>
      <c r="OT44" s="117"/>
      <c r="OU44" s="117"/>
      <c r="OV44" s="117"/>
      <c r="OW44" s="117"/>
      <c r="OX44" s="117"/>
      <c r="OY44" s="117"/>
      <c r="OZ44" s="117"/>
      <c r="PA44" s="117"/>
      <c r="PB44" s="117"/>
      <c r="PC44" s="117"/>
      <c r="PD44" s="117"/>
      <c r="PE44" s="117"/>
      <c r="PF44" s="117"/>
      <c r="PG44" s="117"/>
      <c r="PH44" s="117"/>
      <c r="PI44" s="117"/>
      <c r="PJ44" s="117"/>
      <c r="PK44" s="117"/>
      <c r="PL44" s="117"/>
      <c r="PM44" s="117"/>
      <c r="PN44" s="117"/>
      <c r="PO44" s="117"/>
      <c r="PP44" s="117"/>
      <c r="PQ44" s="117"/>
      <c r="PR44" s="117"/>
      <c r="PS44" s="117"/>
      <c r="PT44" s="117"/>
      <c r="PU44" s="117"/>
      <c r="PV44" s="117"/>
      <c r="PW44" s="117"/>
      <c r="PX44" s="117"/>
      <c r="PY44" s="117"/>
      <c r="PZ44" s="117"/>
      <c r="QA44" s="117"/>
      <c r="QB44" s="117"/>
      <c r="QC44" s="117"/>
      <c r="QD44" s="117"/>
      <c r="QE44" s="117"/>
      <c r="QF44" s="117"/>
      <c r="QG44" s="117"/>
      <c r="QH44" s="117"/>
      <c r="QI44" s="117"/>
      <c r="QJ44" s="117"/>
      <c r="QK44" s="117"/>
      <c r="QL44" s="117"/>
      <c r="QM44" s="117"/>
      <c r="QN44" s="117"/>
      <c r="QO44" s="117"/>
      <c r="QP44" s="117"/>
      <c r="QQ44" s="117"/>
      <c r="QR44" s="117"/>
      <c r="QS44" s="117"/>
      <c r="QT44" s="117"/>
      <c r="QU44" s="117"/>
      <c r="QV44" s="117"/>
      <c r="QW44" s="117"/>
      <c r="QX44" s="117"/>
      <c r="QY44" s="117"/>
      <c r="QZ44" s="117"/>
      <c r="RA44" s="117"/>
      <c r="RB44" s="117"/>
      <c r="RC44" s="117"/>
      <c r="RD44" s="117"/>
      <c r="RE44" s="117"/>
      <c r="RF44" s="117"/>
      <c r="RG44" s="117"/>
      <c r="RH44" s="117"/>
      <c r="RI44" s="117"/>
      <c r="RJ44" s="117"/>
      <c r="RK44" s="117"/>
      <c r="RL44" s="117"/>
      <c r="RM44" s="117"/>
      <c r="RN44" s="117"/>
      <c r="RO44" s="117"/>
      <c r="RP44" s="117"/>
      <c r="RQ44" s="117"/>
      <c r="RR44" s="117"/>
      <c r="RS44" s="117"/>
      <c r="RT44" s="117"/>
      <c r="RU44" s="117"/>
      <c r="RV44" s="117"/>
      <c r="RW44" s="117"/>
      <c r="RX44" s="117"/>
      <c r="RY44" s="117"/>
      <c r="RZ44" s="117"/>
      <c r="SA44" s="117"/>
      <c r="SB44" s="117"/>
      <c r="SC44" s="117"/>
      <c r="SD44" s="117"/>
      <c r="SE44" s="117"/>
      <c r="SF44" s="117"/>
      <c r="SG44" s="117"/>
      <c r="SH44" s="117"/>
      <c r="SI44" s="117"/>
      <c r="SJ44" s="117"/>
      <c r="SK44" s="117"/>
      <c r="SL44" s="117"/>
      <c r="SM44" s="117"/>
      <c r="SN44" s="117"/>
      <c r="SO44" s="117"/>
      <c r="SP44" s="117"/>
      <c r="SQ44" s="117"/>
      <c r="SR44" s="117"/>
      <c r="SS44" s="117"/>
      <c r="ST44" s="117"/>
      <c r="SU44" s="117"/>
      <c r="SV44" s="117"/>
      <c r="SW44" s="117"/>
      <c r="SX44" s="117"/>
      <c r="SY44" s="117"/>
      <c r="SZ44" s="117"/>
      <c r="TA44" s="117"/>
      <c r="TB44" s="117"/>
      <c r="TC44" s="117"/>
      <c r="TD44" s="117"/>
      <c r="TE44" s="117"/>
      <c r="TF44" s="117"/>
      <c r="TG44" s="117"/>
      <c r="TH44" s="117"/>
      <c r="TI44" s="117"/>
      <c r="TJ44" s="117"/>
      <c r="TK44" s="117"/>
      <c r="TL44" s="117"/>
      <c r="TM44" s="117"/>
      <c r="TN44" s="117"/>
      <c r="TO44" s="117"/>
      <c r="TP44" s="117"/>
      <c r="TQ44" s="117"/>
      <c r="TR44" s="117"/>
      <c r="TS44" s="117"/>
      <c r="TT44" s="117"/>
      <c r="TU44" s="117"/>
      <c r="TV44" s="117"/>
      <c r="TW44" s="117"/>
      <c r="TX44" s="117"/>
      <c r="TY44" s="117"/>
      <c r="TZ44" s="117"/>
      <c r="UA44" s="117"/>
      <c r="UB44" s="117"/>
      <c r="UC44" s="117"/>
      <c r="UD44" s="117"/>
      <c r="UE44" s="117"/>
      <c r="UF44" s="117"/>
      <c r="UG44" s="117"/>
      <c r="UH44" s="117"/>
      <c r="UI44" s="117"/>
      <c r="UJ44" s="117"/>
      <c r="UK44" s="117"/>
      <c r="UL44" s="117"/>
      <c r="UM44" s="117"/>
      <c r="UN44" s="117"/>
      <c r="UO44" s="117"/>
      <c r="UP44" s="117"/>
      <c r="UQ44" s="117"/>
      <c r="UR44" s="117"/>
      <c r="US44" s="117"/>
      <c r="UT44" s="117"/>
      <c r="UU44" s="117"/>
      <c r="UV44" s="117"/>
      <c r="UW44" s="117"/>
      <c r="UX44" s="117"/>
      <c r="UY44" s="117"/>
      <c r="UZ44" s="117"/>
      <c r="VA44" s="117"/>
      <c r="VB44" s="117"/>
      <c r="VC44" s="117"/>
      <c r="VD44" s="117"/>
      <c r="VE44" s="117"/>
      <c r="VF44" s="117"/>
      <c r="VG44" s="117"/>
      <c r="VH44" s="117"/>
      <c r="VI44" s="117"/>
      <c r="VJ44" s="117"/>
      <c r="VK44" s="117"/>
      <c r="VL44" s="117"/>
      <c r="VM44" s="117"/>
      <c r="VN44" s="117"/>
      <c r="VO44" s="117"/>
      <c r="VP44" s="117"/>
      <c r="VQ44" s="117"/>
      <c r="VR44" s="117"/>
      <c r="VS44" s="117"/>
      <c r="VT44" s="117"/>
      <c r="VU44" s="117"/>
      <c r="VV44" s="117"/>
      <c r="VW44" s="117"/>
      <c r="VX44" s="117"/>
      <c r="VY44" s="117"/>
      <c r="VZ44" s="117"/>
      <c r="WA44" s="117"/>
      <c r="WB44" s="117"/>
      <c r="WC44" s="117"/>
      <c r="WD44" s="117"/>
      <c r="WE44" s="117"/>
      <c r="WF44" s="117"/>
      <c r="WG44" s="117"/>
      <c r="WH44" s="117"/>
      <c r="WI44" s="117"/>
      <c r="WJ44" s="117"/>
      <c r="WK44" s="117"/>
      <c r="WL44" s="117"/>
      <c r="WM44" s="117"/>
      <c r="WN44" s="117"/>
      <c r="WO44" s="117"/>
      <c r="WP44" s="117"/>
      <c r="WQ44" s="117"/>
      <c r="WR44" s="117"/>
      <c r="WS44" s="117"/>
      <c r="WT44" s="117"/>
      <c r="WU44" s="117"/>
      <c r="WV44" s="117"/>
      <c r="WW44" s="117"/>
      <c r="WX44" s="117"/>
      <c r="WY44" s="117"/>
      <c r="WZ44" s="117"/>
      <c r="XA44" s="117"/>
      <c r="XB44" s="117"/>
      <c r="XC44" s="117"/>
      <c r="XD44" s="117"/>
      <c r="XE44" s="117"/>
      <c r="XF44" s="117"/>
      <c r="XG44" s="117"/>
      <c r="XH44" s="117"/>
      <c r="XI44" s="117"/>
      <c r="XJ44" s="117"/>
      <c r="XK44" s="117"/>
      <c r="XL44" s="117"/>
      <c r="XM44" s="117"/>
      <c r="XN44" s="117"/>
      <c r="XO44" s="117"/>
      <c r="XP44" s="117"/>
      <c r="XQ44" s="117"/>
      <c r="XR44" s="117"/>
      <c r="XS44" s="117"/>
      <c r="XT44" s="117"/>
      <c r="XU44" s="117"/>
      <c r="XV44" s="117"/>
      <c r="XW44" s="117"/>
      <c r="XX44" s="117"/>
      <c r="XY44" s="117"/>
      <c r="XZ44" s="117"/>
      <c r="YA44" s="117"/>
      <c r="YB44" s="117"/>
      <c r="YC44" s="117"/>
      <c r="YD44" s="117"/>
      <c r="YE44" s="117"/>
      <c r="YF44" s="117"/>
      <c r="YG44" s="117"/>
      <c r="YH44" s="117"/>
      <c r="YI44" s="117"/>
      <c r="YJ44" s="117"/>
      <c r="YK44" s="117"/>
      <c r="YL44" s="117"/>
      <c r="YM44" s="117"/>
      <c r="YN44" s="117"/>
      <c r="YO44" s="117"/>
      <c r="YP44" s="117"/>
      <c r="YQ44" s="117"/>
      <c r="YR44" s="117"/>
      <c r="YS44" s="117"/>
      <c r="YT44" s="117"/>
      <c r="YU44" s="117"/>
      <c r="YV44" s="117"/>
      <c r="YW44" s="117"/>
      <c r="YX44" s="117"/>
      <c r="YY44" s="117"/>
      <c r="YZ44" s="117"/>
      <c r="ZA44" s="117"/>
      <c r="ZB44" s="117"/>
      <c r="ZC44" s="117"/>
      <c r="ZD44" s="117"/>
      <c r="ZE44" s="117"/>
      <c r="ZF44" s="117"/>
      <c r="ZG44" s="117"/>
      <c r="ZH44" s="117"/>
      <c r="ZI44" s="117"/>
      <c r="ZJ44" s="117"/>
      <c r="ZK44" s="117"/>
      <c r="ZL44" s="117"/>
      <c r="ZM44" s="117"/>
      <c r="ZN44" s="117"/>
      <c r="ZO44" s="117"/>
      <c r="ZP44" s="117"/>
      <c r="ZQ44" s="117"/>
      <c r="ZR44" s="117"/>
      <c r="ZS44" s="117"/>
      <c r="ZT44" s="117"/>
      <c r="ZU44" s="117"/>
      <c r="ZV44" s="117"/>
      <c r="ZW44" s="117"/>
      <c r="ZX44" s="117"/>
      <c r="ZY44" s="117"/>
      <c r="ZZ44" s="117"/>
    </row>
    <row r="45" spans="1:702" hidden="1" outlineLevel="1">
      <c r="A45" s="9">
        <v>41579</v>
      </c>
      <c r="B45" s="117">
        <v>374292.21166616998</v>
      </c>
      <c r="C45" s="117">
        <v>20698.767953120001</v>
      </c>
      <c r="D45" s="117">
        <v>11429.41050516</v>
      </c>
      <c r="E45" s="117">
        <v>78034.326453469999</v>
      </c>
      <c r="F45" s="117">
        <v>16384.256390180002</v>
      </c>
      <c r="G45" s="117">
        <v>1442.1457648799999</v>
      </c>
      <c r="H45" s="117">
        <v>33008.091335830002</v>
      </c>
      <c r="I45" s="117">
        <v>105451.92883317999</v>
      </c>
      <c r="J45" s="117">
        <v>12824.041585340001</v>
      </c>
      <c r="K45" s="117">
        <v>2967.2652507600001</v>
      </c>
      <c r="L45" s="117">
        <v>7166.8952810600003</v>
      </c>
      <c r="M45" s="168" t="s">
        <v>189</v>
      </c>
      <c r="N45" s="117">
        <v>32563.966759930001</v>
      </c>
      <c r="O45" s="117">
        <v>43827.663825110001</v>
      </c>
      <c r="P45" s="117">
        <v>6399.7247621099996</v>
      </c>
      <c r="Q45" s="117">
        <v>96.337999489999987</v>
      </c>
      <c r="R45" s="117">
        <v>410.62426476000002</v>
      </c>
      <c r="S45" s="117">
        <v>1209.3602398200001</v>
      </c>
      <c r="T45" s="117">
        <v>377.40446197</v>
      </c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  <c r="EB45" s="117"/>
      <c r="EC45" s="117"/>
      <c r="ED45" s="117"/>
      <c r="EE45" s="117"/>
      <c r="EF45" s="117"/>
      <c r="EG45" s="117"/>
      <c r="EH45" s="117"/>
      <c r="EI45" s="117"/>
      <c r="EJ45" s="117"/>
      <c r="EK45" s="117"/>
      <c r="EL45" s="117"/>
      <c r="EM45" s="117"/>
      <c r="EN45" s="117"/>
      <c r="EO45" s="117"/>
      <c r="EP45" s="117"/>
      <c r="EQ45" s="117"/>
      <c r="ER45" s="117"/>
      <c r="ES45" s="117"/>
      <c r="ET45" s="117"/>
      <c r="EU45" s="117"/>
      <c r="EV45" s="117"/>
      <c r="EW45" s="117"/>
      <c r="EX45" s="117"/>
      <c r="EY45" s="117"/>
      <c r="EZ45" s="117"/>
      <c r="FA45" s="117"/>
      <c r="FB45" s="117"/>
      <c r="FC45" s="117"/>
      <c r="FD45" s="117"/>
      <c r="FE45" s="117"/>
      <c r="FF45" s="117"/>
      <c r="FG45" s="117"/>
      <c r="FH45" s="117"/>
      <c r="FI45" s="117"/>
      <c r="FJ45" s="117"/>
      <c r="FK45" s="117"/>
      <c r="FL45" s="117"/>
      <c r="FM45" s="117"/>
      <c r="FN45" s="117"/>
      <c r="FO45" s="117"/>
      <c r="FP45" s="117"/>
      <c r="FQ45" s="117"/>
      <c r="FR45" s="117"/>
      <c r="FS45" s="117"/>
      <c r="FT45" s="117"/>
      <c r="FU45" s="117"/>
      <c r="FV45" s="117"/>
      <c r="FW45" s="117"/>
      <c r="FX45" s="117"/>
      <c r="FY45" s="117"/>
      <c r="FZ45" s="117"/>
      <c r="GA45" s="117"/>
      <c r="GB45" s="117"/>
      <c r="GC45" s="117"/>
      <c r="GD45" s="117"/>
      <c r="GE45" s="117"/>
      <c r="GF45" s="117"/>
      <c r="GG45" s="117"/>
      <c r="GH45" s="117"/>
      <c r="GI45" s="117"/>
      <c r="GJ45" s="117"/>
      <c r="GK45" s="117"/>
      <c r="GL45" s="117"/>
      <c r="GM45" s="117"/>
      <c r="GN45" s="117"/>
      <c r="GO45" s="117"/>
      <c r="GP45" s="117"/>
      <c r="GQ45" s="117"/>
      <c r="GR45" s="117"/>
      <c r="GS45" s="117"/>
      <c r="GT45" s="117"/>
      <c r="GU45" s="117"/>
      <c r="GV45" s="117"/>
      <c r="GW45" s="117"/>
      <c r="GX45" s="117"/>
      <c r="GY45" s="117"/>
      <c r="GZ45" s="117"/>
      <c r="HA45" s="117"/>
      <c r="HB45" s="117"/>
      <c r="HC45" s="117"/>
      <c r="HD45" s="117"/>
      <c r="HE45" s="117"/>
      <c r="HF45" s="117"/>
      <c r="HG45" s="117"/>
      <c r="HH45" s="117"/>
      <c r="HI45" s="117"/>
      <c r="HJ45" s="117"/>
      <c r="HK45" s="117"/>
      <c r="HL45" s="117"/>
      <c r="HM45" s="117"/>
      <c r="HN45" s="117"/>
      <c r="HO45" s="117"/>
      <c r="HP45" s="117"/>
      <c r="HQ45" s="117"/>
      <c r="HR45" s="117"/>
      <c r="HS45" s="117"/>
      <c r="HT45" s="117"/>
      <c r="HU45" s="117"/>
      <c r="HV45" s="117"/>
      <c r="HW45" s="117"/>
      <c r="HX45" s="117"/>
      <c r="HY45" s="117"/>
      <c r="HZ45" s="117"/>
      <c r="IA45" s="117"/>
      <c r="IB45" s="117"/>
      <c r="IC45" s="117"/>
      <c r="ID45" s="117"/>
      <c r="IE45" s="117"/>
      <c r="IF45" s="117"/>
      <c r="IG45" s="117"/>
      <c r="IH45" s="117"/>
      <c r="II45" s="117"/>
      <c r="IJ45" s="117"/>
      <c r="IK45" s="117"/>
      <c r="IL45" s="117"/>
      <c r="IM45" s="117"/>
      <c r="IN45" s="117"/>
      <c r="IO45" s="117"/>
      <c r="IP45" s="117"/>
      <c r="IQ45" s="117"/>
      <c r="IR45" s="117"/>
      <c r="IS45" s="117"/>
      <c r="IT45" s="117"/>
      <c r="IU45" s="117"/>
      <c r="IV45" s="117"/>
      <c r="IW45" s="117"/>
      <c r="IX45" s="117"/>
      <c r="IY45" s="117"/>
      <c r="IZ45" s="117"/>
      <c r="JA45" s="117"/>
      <c r="JB45" s="117"/>
      <c r="JC45" s="117"/>
      <c r="JD45" s="117"/>
      <c r="JE45" s="117"/>
      <c r="JF45" s="117"/>
      <c r="JG45" s="117"/>
      <c r="JH45" s="117"/>
      <c r="JI45" s="117"/>
      <c r="JJ45" s="117"/>
      <c r="JK45" s="117"/>
      <c r="JL45" s="117"/>
      <c r="JM45" s="117"/>
      <c r="JN45" s="117"/>
      <c r="JO45" s="117"/>
      <c r="JP45" s="117"/>
      <c r="JQ45" s="117"/>
      <c r="JR45" s="117"/>
      <c r="JS45" s="117"/>
      <c r="JT45" s="117"/>
      <c r="JU45" s="117"/>
      <c r="JV45" s="117"/>
      <c r="JW45" s="117"/>
      <c r="JX45" s="117"/>
      <c r="JY45" s="117"/>
      <c r="JZ45" s="117"/>
      <c r="KA45" s="117"/>
      <c r="KB45" s="117"/>
      <c r="KC45" s="117"/>
      <c r="KD45" s="117"/>
      <c r="KE45" s="117"/>
      <c r="KF45" s="117"/>
      <c r="KG45" s="117"/>
      <c r="KH45" s="117"/>
      <c r="KI45" s="117"/>
      <c r="KJ45" s="117"/>
      <c r="KK45" s="117"/>
      <c r="KL45" s="117"/>
      <c r="KM45" s="117"/>
      <c r="KN45" s="117"/>
      <c r="KO45" s="117"/>
      <c r="KP45" s="117"/>
      <c r="KQ45" s="117"/>
      <c r="KR45" s="117"/>
      <c r="KS45" s="117"/>
      <c r="KT45" s="117"/>
      <c r="KU45" s="117"/>
      <c r="KV45" s="117"/>
      <c r="KW45" s="117"/>
      <c r="KX45" s="117"/>
      <c r="KY45" s="117"/>
      <c r="KZ45" s="117"/>
      <c r="LA45" s="117"/>
      <c r="LB45" s="117"/>
      <c r="LC45" s="117"/>
      <c r="LD45" s="117"/>
      <c r="LE45" s="117"/>
      <c r="LF45" s="117"/>
      <c r="LG45" s="117"/>
      <c r="LH45" s="117"/>
      <c r="LI45" s="117"/>
      <c r="LJ45" s="117"/>
      <c r="LK45" s="117"/>
      <c r="LL45" s="117"/>
      <c r="LM45" s="117"/>
      <c r="LN45" s="117"/>
      <c r="LO45" s="117"/>
      <c r="LP45" s="117"/>
      <c r="LQ45" s="117"/>
      <c r="LR45" s="117"/>
      <c r="LS45" s="117"/>
      <c r="LT45" s="117"/>
      <c r="LU45" s="117"/>
      <c r="LV45" s="117"/>
      <c r="LW45" s="117"/>
      <c r="LX45" s="117"/>
      <c r="LY45" s="117"/>
      <c r="LZ45" s="117"/>
      <c r="MA45" s="117"/>
      <c r="MB45" s="117"/>
      <c r="MC45" s="117"/>
      <c r="MD45" s="117"/>
      <c r="ME45" s="117"/>
      <c r="MF45" s="117"/>
      <c r="MG45" s="117"/>
      <c r="MH45" s="117"/>
      <c r="MI45" s="117"/>
      <c r="MJ45" s="117"/>
      <c r="MK45" s="117"/>
      <c r="ML45" s="117"/>
      <c r="MM45" s="117"/>
      <c r="MN45" s="117"/>
      <c r="MO45" s="117"/>
      <c r="MP45" s="117"/>
      <c r="MQ45" s="117"/>
      <c r="MR45" s="117"/>
      <c r="MS45" s="117"/>
      <c r="MT45" s="117"/>
      <c r="MU45" s="117"/>
      <c r="MV45" s="117"/>
      <c r="MW45" s="117"/>
      <c r="MX45" s="117"/>
      <c r="MY45" s="117"/>
      <c r="MZ45" s="117"/>
      <c r="NA45" s="117"/>
      <c r="NB45" s="117"/>
      <c r="NC45" s="117"/>
      <c r="ND45" s="117"/>
      <c r="NE45" s="117"/>
      <c r="NF45" s="117"/>
      <c r="NG45" s="117"/>
      <c r="NH45" s="117"/>
      <c r="NI45" s="117"/>
      <c r="NJ45" s="117"/>
      <c r="NK45" s="117"/>
      <c r="NL45" s="117"/>
      <c r="NM45" s="117"/>
      <c r="NN45" s="117"/>
      <c r="NO45" s="117"/>
      <c r="NP45" s="117"/>
      <c r="NQ45" s="117"/>
      <c r="NR45" s="117"/>
      <c r="NS45" s="117"/>
      <c r="NT45" s="117"/>
      <c r="NU45" s="117"/>
      <c r="NV45" s="117"/>
      <c r="NW45" s="117"/>
      <c r="NX45" s="117"/>
      <c r="NY45" s="117"/>
      <c r="NZ45" s="117"/>
      <c r="OA45" s="117"/>
      <c r="OB45" s="117"/>
      <c r="OC45" s="117"/>
      <c r="OD45" s="117"/>
      <c r="OE45" s="117"/>
      <c r="OF45" s="117"/>
      <c r="OG45" s="117"/>
      <c r="OH45" s="117"/>
      <c r="OI45" s="117"/>
      <c r="OJ45" s="117"/>
      <c r="OK45" s="117"/>
      <c r="OL45" s="117"/>
      <c r="OM45" s="117"/>
      <c r="ON45" s="117"/>
      <c r="OO45" s="117"/>
      <c r="OP45" s="117"/>
      <c r="OQ45" s="117"/>
      <c r="OR45" s="117"/>
      <c r="OS45" s="117"/>
      <c r="OT45" s="117"/>
      <c r="OU45" s="117"/>
      <c r="OV45" s="117"/>
      <c r="OW45" s="117"/>
      <c r="OX45" s="117"/>
      <c r="OY45" s="117"/>
      <c r="OZ45" s="117"/>
      <c r="PA45" s="117"/>
      <c r="PB45" s="117"/>
      <c r="PC45" s="117"/>
      <c r="PD45" s="117"/>
      <c r="PE45" s="117"/>
      <c r="PF45" s="117"/>
      <c r="PG45" s="117"/>
      <c r="PH45" s="117"/>
      <c r="PI45" s="117"/>
      <c r="PJ45" s="117"/>
      <c r="PK45" s="117"/>
      <c r="PL45" s="117"/>
      <c r="PM45" s="117"/>
      <c r="PN45" s="117"/>
      <c r="PO45" s="117"/>
      <c r="PP45" s="117"/>
      <c r="PQ45" s="117"/>
      <c r="PR45" s="117"/>
      <c r="PS45" s="117"/>
      <c r="PT45" s="117"/>
      <c r="PU45" s="117"/>
      <c r="PV45" s="117"/>
      <c r="PW45" s="117"/>
      <c r="PX45" s="117"/>
      <c r="PY45" s="117"/>
      <c r="PZ45" s="117"/>
      <c r="QA45" s="117"/>
      <c r="QB45" s="117"/>
      <c r="QC45" s="117"/>
      <c r="QD45" s="117"/>
      <c r="QE45" s="117"/>
      <c r="QF45" s="117"/>
      <c r="QG45" s="117"/>
      <c r="QH45" s="117"/>
      <c r="QI45" s="117"/>
      <c r="QJ45" s="117"/>
      <c r="QK45" s="117"/>
      <c r="QL45" s="117"/>
      <c r="QM45" s="117"/>
      <c r="QN45" s="117"/>
      <c r="QO45" s="117"/>
      <c r="QP45" s="117"/>
      <c r="QQ45" s="117"/>
      <c r="QR45" s="117"/>
      <c r="QS45" s="117"/>
      <c r="QT45" s="117"/>
      <c r="QU45" s="117"/>
      <c r="QV45" s="117"/>
      <c r="QW45" s="117"/>
      <c r="QX45" s="117"/>
      <c r="QY45" s="117"/>
      <c r="QZ45" s="117"/>
      <c r="RA45" s="117"/>
      <c r="RB45" s="117"/>
      <c r="RC45" s="117"/>
      <c r="RD45" s="117"/>
      <c r="RE45" s="117"/>
      <c r="RF45" s="117"/>
      <c r="RG45" s="117"/>
      <c r="RH45" s="117"/>
      <c r="RI45" s="117"/>
      <c r="RJ45" s="117"/>
      <c r="RK45" s="117"/>
      <c r="RL45" s="117"/>
      <c r="RM45" s="117"/>
      <c r="RN45" s="117"/>
      <c r="RO45" s="117"/>
      <c r="RP45" s="117"/>
      <c r="RQ45" s="117"/>
      <c r="RR45" s="117"/>
      <c r="RS45" s="117"/>
      <c r="RT45" s="117"/>
      <c r="RU45" s="117"/>
      <c r="RV45" s="117"/>
      <c r="RW45" s="117"/>
      <c r="RX45" s="117"/>
      <c r="RY45" s="117"/>
      <c r="RZ45" s="117"/>
      <c r="SA45" s="117"/>
      <c r="SB45" s="117"/>
      <c r="SC45" s="117"/>
      <c r="SD45" s="117"/>
      <c r="SE45" s="117"/>
      <c r="SF45" s="117"/>
      <c r="SG45" s="117"/>
      <c r="SH45" s="117"/>
      <c r="SI45" s="117"/>
      <c r="SJ45" s="117"/>
      <c r="SK45" s="117"/>
      <c r="SL45" s="117"/>
      <c r="SM45" s="117"/>
      <c r="SN45" s="117"/>
      <c r="SO45" s="117"/>
      <c r="SP45" s="117"/>
      <c r="SQ45" s="117"/>
      <c r="SR45" s="117"/>
      <c r="SS45" s="117"/>
      <c r="ST45" s="117"/>
      <c r="SU45" s="117"/>
      <c r="SV45" s="117"/>
      <c r="SW45" s="117"/>
      <c r="SX45" s="117"/>
      <c r="SY45" s="117"/>
      <c r="SZ45" s="117"/>
      <c r="TA45" s="117"/>
      <c r="TB45" s="117"/>
      <c r="TC45" s="117"/>
      <c r="TD45" s="117"/>
      <c r="TE45" s="117"/>
      <c r="TF45" s="117"/>
      <c r="TG45" s="117"/>
      <c r="TH45" s="117"/>
      <c r="TI45" s="117"/>
      <c r="TJ45" s="117"/>
      <c r="TK45" s="117"/>
      <c r="TL45" s="117"/>
      <c r="TM45" s="117"/>
      <c r="TN45" s="117"/>
      <c r="TO45" s="117"/>
      <c r="TP45" s="117"/>
      <c r="TQ45" s="117"/>
      <c r="TR45" s="117"/>
      <c r="TS45" s="117"/>
      <c r="TT45" s="117"/>
      <c r="TU45" s="117"/>
      <c r="TV45" s="117"/>
      <c r="TW45" s="117"/>
      <c r="TX45" s="117"/>
      <c r="TY45" s="117"/>
      <c r="TZ45" s="117"/>
      <c r="UA45" s="117"/>
      <c r="UB45" s="117"/>
      <c r="UC45" s="117"/>
      <c r="UD45" s="117"/>
      <c r="UE45" s="117"/>
      <c r="UF45" s="117"/>
      <c r="UG45" s="117"/>
      <c r="UH45" s="117"/>
      <c r="UI45" s="117"/>
      <c r="UJ45" s="117"/>
      <c r="UK45" s="117"/>
      <c r="UL45" s="117"/>
      <c r="UM45" s="117"/>
      <c r="UN45" s="117"/>
      <c r="UO45" s="117"/>
      <c r="UP45" s="117"/>
      <c r="UQ45" s="117"/>
      <c r="UR45" s="117"/>
      <c r="US45" s="117"/>
      <c r="UT45" s="117"/>
      <c r="UU45" s="117"/>
      <c r="UV45" s="117"/>
      <c r="UW45" s="117"/>
      <c r="UX45" s="117"/>
      <c r="UY45" s="117"/>
      <c r="UZ45" s="117"/>
      <c r="VA45" s="117"/>
      <c r="VB45" s="117"/>
      <c r="VC45" s="117"/>
      <c r="VD45" s="117"/>
      <c r="VE45" s="117"/>
      <c r="VF45" s="117"/>
      <c r="VG45" s="117"/>
      <c r="VH45" s="117"/>
      <c r="VI45" s="117"/>
      <c r="VJ45" s="117"/>
      <c r="VK45" s="117"/>
      <c r="VL45" s="117"/>
      <c r="VM45" s="117"/>
      <c r="VN45" s="117"/>
      <c r="VO45" s="117"/>
      <c r="VP45" s="117"/>
      <c r="VQ45" s="117"/>
      <c r="VR45" s="117"/>
      <c r="VS45" s="117"/>
      <c r="VT45" s="117"/>
      <c r="VU45" s="117"/>
      <c r="VV45" s="117"/>
      <c r="VW45" s="117"/>
      <c r="VX45" s="117"/>
      <c r="VY45" s="117"/>
      <c r="VZ45" s="117"/>
      <c r="WA45" s="117"/>
      <c r="WB45" s="117"/>
      <c r="WC45" s="117"/>
      <c r="WD45" s="117"/>
      <c r="WE45" s="117"/>
      <c r="WF45" s="117"/>
      <c r="WG45" s="117"/>
      <c r="WH45" s="117"/>
      <c r="WI45" s="117"/>
      <c r="WJ45" s="117"/>
      <c r="WK45" s="117"/>
      <c r="WL45" s="117"/>
      <c r="WM45" s="117"/>
      <c r="WN45" s="117"/>
      <c r="WO45" s="117"/>
      <c r="WP45" s="117"/>
      <c r="WQ45" s="117"/>
      <c r="WR45" s="117"/>
      <c r="WS45" s="117"/>
      <c r="WT45" s="117"/>
      <c r="WU45" s="117"/>
      <c r="WV45" s="117"/>
      <c r="WW45" s="117"/>
      <c r="WX45" s="117"/>
      <c r="WY45" s="117"/>
      <c r="WZ45" s="117"/>
      <c r="XA45" s="117"/>
      <c r="XB45" s="117"/>
      <c r="XC45" s="117"/>
      <c r="XD45" s="117"/>
      <c r="XE45" s="117"/>
      <c r="XF45" s="117"/>
      <c r="XG45" s="117"/>
      <c r="XH45" s="117"/>
      <c r="XI45" s="117"/>
      <c r="XJ45" s="117"/>
      <c r="XK45" s="117"/>
      <c r="XL45" s="117"/>
      <c r="XM45" s="117"/>
      <c r="XN45" s="117"/>
      <c r="XO45" s="117"/>
      <c r="XP45" s="117"/>
      <c r="XQ45" s="117"/>
      <c r="XR45" s="117"/>
      <c r="XS45" s="117"/>
      <c r="XT45" s="117"/>
      <c r="XU45" s="117"/>
      <c r="XV45" s="117"/>
      <c r="XW45" s="117"/>
      <c r="XX45" s="117"/>
      <c r="XY45" s="117"/>
      <c r="XZ45" s="117"/>
      <c r="YA45" s="117"/>
      <c r="YB45" s="117"/>
      <c r="YC45" s="117"/>
      <c r="YD45" s="117"/>
      <c r="YE45" s="117"/>
      <c r="YF45" s="117"/>
      <c r="YG45" s="117"/>
      <c r="YH45" s="117"/>
      <c r="YI45" s="117"/>
      <c r="YJ45" s="117"/>
      <c r="YK45" s="117"/>
      <c r="YL45" s="117"/>
      <c r="YM45" s="117"/>
      <c r="YN45" s="117"/>
      <c r="YO45" s="117"/>
      <c r="YP45" s="117"/>
      <c r="YQ45" s="117"/>
      <c r="YR45" s="117"/>
      <c r="YS45" s="117"/>
      <c r="YT45" s="117"/>
      <c r="YU45" s="117"/>
      <c r="YV45" s="117"/>
      <c r="YW45" s="117"/>
      <c r="YX45" s="117"/>
      <c r="YY45" s="117"/>
      <c r="YZ45" s="117"/>
      <c r="ZA45" s="117"/>
      <c r="ZB45" s="117"/>
      <c r="ZC45" s="117"/>
      <c r="ZD45" s="117"/>
      <c r="ZE45" s="117"/>
      <c r="ZF45" s="117"/>
      <c r="ZG45" s="117"/>
      <c r="ZH45" s="117"/>
      <c r="ZI45" s="117"/>
      <c r="ZJ45" s="117"/>
      <c r="ZK45" s="117"/>
      <c r="ZL45" s="117"/>
      <c r="ZM45" s="117"/>
      <c r="ZN45" s="117"/>
      <c r="ZO45" s="117"/>
      <c r="ZP45" s="117"/>
      <c r="ZQ45" s="117"/>
      <c r="ZR45" s="117"/>
      <c r="ZS45" s="117"/>
      <c r="ZT45" s="117"/>
      <c r="ZU45" s="117"/>
      <c r="ZV45" s="117"/>
      <c r="ZW45" s="117"/>
      <c r="ZX45" s="117"/>
      <c r="ZY45" s="117"/>
      <c r="ZZ45" s="117"/>
    </row>
    <row r="46" spans="1:702" hidden="1" outlineLevel="1">
      <c r="A46" s="9">
        <v>41609</v>
      </c>
      <c r="B46" s="117">
        <v>382094.12052897998</v>
      </c>
      <c r="C46" s="117">
        <v>21357.90113296</v>
      </c>
      <c r="D46" s="117">
        <v>12147.44046317</v>
      </c>
      <c r="E46" s="117">
        <v>79106.88153169</v>
      </c>
      <c r="F46" s="117">
        <v>18362.992348729997</v>
      </c>
      <c r="G46" s="117">
        <v>1385.1376922099998</v>
      </c>
      <c r="H46" s="117">
        <v>34198.122270969994</v>
      </c>
      <c r="I46" s="117">
        <v>115572.21545066999</v>
      </c>
      <c r="J46" s="117">
        <v>12357.22752778</v>
      </c>
      <c r="K46" s="117">
        <v>3032.9999058399999</v>
      </c>
      <c r="L46" s="117">
        <v>5278.4955247600001</v>
      </c>
      <c r="M46" s="168" t="s">
        <v>189</v>
      </c>
      <c r="N46" s="117">
        <v>32904.880782749999</v>
      </c>
      <c r="O46" s="117">
        <v>36917.801454100001</v>
      </c>
      <c r="P46" s="117">
        <v>7134.0481365999995</v>
      </c>
      <c r="Q46" s="117">
        <v>169.41480523000001</v>
      </c>
      <c r="R46" s="117">
        <v>424.33055240000004</v>
      </c>
      <c r="S46" s="117">
        <v>1362.7615040999999</v>
      </c>
      <c r="T46" s="117">
        <v>381.46944501999997</v>
      </c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7"/>
      <c r="GF46" s="117"/>
      <c r="GG46" s="117"/>
      <c r="GH46" s="117"/>
      <c r="GI46" s="117"/>
      <c r="GJ46" s="117"/>
      <c r="GK46" s="117"/>
      <c r="GL46" s="117"/>
      <c r="GM46" s="117"/>
      <c r="GN46" s="117"/>
      <c r="GO46" s="117"/>
      <c r="GP46" s="117"/>
      <c r="GQ46" s="117"/>
      <c r="GR46" s="117"/>
      <c r="GS46" s="117"/>
      <c r="GT46" s="117"/>
      <c r="GU46" s="117"/>
      <c r="GV46" s="117"/>
      <c r="GW46" s="117"/>
      <c r="GX46" s="117"/>
      <c r="GY46" s="117"/>
      <c r="GZ46" s="117"/>
      <c r="HA46" s="117"/>
      <c r="HB46" s="117"/>
      <c r="HC46" s="117"/>
      <c r="HD46" s="117"/>
      <c r="HE46" s="117"/>
      <c r="HF46" s="117"/>
      <c r="HG46" s="117"/>
      <c r="HH46" s="117"/>
      <c r="HI46" s="117"/>
      <c r="HJ46" s="117"/>
      <c r="HK46" s="117"/>
      <c r="HL46" s="117"/>
      <c r="HM46" s="117"/>
      <c r="HN46" s="117"/>
      <c r="HO46" s="117"/>
      <c r="HP46" s="117"/>
      <c r="HQ46" s="117"/>
      <c r="HR46" s="117"/>
      <c r="HS46" s="117"/>
      <c r="HT46" s="117"/>
      <c r="HU46" s="117"/>
      <c r="HV46" s="117"/>
      <c r="HW46" s="117"/>
      <c r="HX46" s="117"/>
      <c r="HY46" s="117"/>
      <c r="HZ46" s="117"/>
      <c r="IA46" s="117"/>
      <c r="IB46" s="117"/>
      <c r="IC46" s="117"/>
      <c r="ID46" s="117"/>
      <c r="IE46" s="117"/>
      <c r="IF46" s="117"/>
      <c r="IG46" s="117"/>
      <c r="IH46" s="117"/>
      <c r="II46" s="117"/>
      <c r="IJ46" s="117"/>
      <c r="IK46" s="117"/>
      <c r="IL46" s="117"/>
      <c r="IM46" s="117"/>
      <c r="IN46" s="117"/>
      <c r="IO46" s="117"/>
      <c r="IP46" s="117"/>
      <c r="IQ46" s="117"/>
      <c r="IR46" s="117"/>
      <c r="IS46" s="117"/>
      <c r="IT46" s="117"/>
      <c r="IU46" s="117"/>
      <c r="IV46" s="117"/>
      <c r="IW46" s="117"/>
      <c r="IX46" s="117"/>
      <c r="IY46" s="117"/>
      <c r="IZ46" s="117"/>
      <c r="JA46" s="117"/>
      <c r="JB46" s="117"/>
      <c r="JC46" s="117"/>
      <c r="JD46" s="117"/>
      <c r="JE46" s="117"/>
      <c r="JF46" s="117"/>
      <c r="JG46" s="117"/>
      <c r="JH46" s="117"/>
      <c r="JI46" s="117"/>
      <c r="JJ46" s="117"/>
      <c r="JK46" s="117"/>
      <c r="JL46" s="117"/>
      <c r="JM46" s="117"/>
      <c r="JN46" s="117"/>
      <c r="JO46" s="117"/>
      <c r="JP46" s="117"/>
      <c r="JQ46" s="117"/>
      <c r="JR46" s="117"/>
      <c r="JS46" s="117"/>
      <c r="JT46" s="117"/>
      <c r="JU46" s="117"/>
      <c r="JV46" s="117"/>
      <c r="JW46" s="117"/>
      <c r="JX46" s="117"/>
      <c r="JY46" s="117"/>
      <c r="JZ46" s="117"/>
      <c r="KA46" s="117"/>
      <c r="KB46" s="117"/>
      <c r="KC46" s="117"/>
      <c r="KD46" s="117"/>
      <c r="KE46" s="117"/>
      <c r="KF46" s="117"/>
      <c r="KG46" s="117"/>
      <c r="KH46" s="117"/>
      <c r="KI46" s="117"/>
      <c r="KJ46" s="117"/>
      <c r="KK46" s="117"/>
      <c r="KL46" s="117"/>
      <c r="KM46" s="117"/>
      <c r="KN46" s="117"/>
      <c r="KO46" s="117"/>
      <c r="KP46" s="117"/>
      <c r="KQ46" s="117"/>
      <c r="KR46" s="117"/>
      <c r="KS46" s="117"/>
      <c r="KT46" s="117"/>
      <c r="KU46" s="117"/>
      <c r="KV46" s="117"/>
      <c r="KW46" s="117"/>
      <c r="KX46" s="117"/>
      <c r="KY46" s="117"/>
      <c r="KZ46" s="117"/>
      <c r="LA46" s="117"/>
      <c r="LB46" s="117"/>
      <c r="LC46" s="117"/>
      <c r="LD46" s="117"/>
      <c r="LE46" s="117"/>
      <c r="LF46" s="117"/>
      <c r="LG46" s="117"/>
      <c r="LH46" s="117"/>
      <c r="LI46" s="117"/>
      <c r="LJ46" s="117"/>
      <c r="LK46" s="117"/>
      <c r="LL46" s="117"/>
      <c r="LM46" s="117"/>
      <c r="LN46" s="117"/>
      <c r="LO46" s="117"/>
      <c r="LP46" s="117"/>
      <c r="LQ46" s="117"/>
      <c r="LR46" s="117"/>
      <c r="LS46" s="117"/>
      <c r="LT46" s="117"/>
      <c r="LU46" s="117"/>
      <c r="LV46" s="117"/>
      <c r="LW46" s="117"/>
      <c r="LX46" s="117"/>
      <c r="LY46" s="117"/>
      <c r="LZ46" s="117"/>
      <c r="MA46" s="117"/>
      <c r="MB46" s="117"/>
      <c r="MC46" s="117"/>
      <c r="MD46" s="117"/>
      <c r="ME46" s="117"/>
      <c r="MF46" s="117"/>
      <c r="MG46" s="117"/>
      <c r="MH46" s="117"/>
      <c r="MI46" s="117"/>
      <c r="MJ46" s="117"/>
      <c r="MK46" s="117"/>
      <c r="ML46" s="117"/>
      <c r="MM46" s="117"/>
      <c r="MN46" s="117"/>
      <c r="MO46" s="117"/>
      <c r="MP46" s="117"/>
      <c r="MQ46" s="117"/>
      <c r="MR46" s="117"/>
      <c r="MS46" s="117"/>
      <c r="MT46" s="117"/>
      <c r="MU46" s="117"/>
      <c r="MV46" s="117"/>
      <c r="MW46" s="117"/>
      <c r="MX46" s="117"/>
      <c r="MY46" s="117"/>
      <c r="MZ46" s="117"/>
      <c r="NA46" s="117"/>
      <c r="NB46" s="117"/>
      <c r="NC46" s="117"/>
      <c r="ND46" s="117"/>
      <c r="NE46" s="117"/>
      <c r="NF46" s="117"/>
      <c r="NG46" s="117"/>
      <c r="NH46" s="117"/>
      <c r="NI46" s="117"/>
      <c r="NJ46" s="117"/>
      <c r="NK46" s="117"/>
      <c r="NL46" s="117"/>
      <c r="NM46" s="117"/>
      <c r="NN46" s="117"/>
      <c r="NO46" s="117"/>
      <c r="NP46" s="117"/>
      <c r="NQ46" s="117"/>
      <c r="NR46" s="117"/>
      <c r="NS46" s="117"/>
      <c r="NT46" s="117"/>
      <c r="NU46" s="117"/>
      <c r="NV46" s="117"/>
      <c r="NW46" s="117"/>
      <c r="NX46" s="117"/>
      <c r="NY46" s="117"/>
      <c r="NZ46" s="117"/>
      <c r="OA46" s="117"/>
      <c r="OB46" s="117"/>
      <c r="OC46" s="117"/>
      <c r="OD46" s="117"/>
      <c r="OE46" s="117"/>
      <c r="OF46" s="117"/>
      <c r="OG46" s="117"/>
      <c r="OH46" s="117"/>
      <c r="OI46" s="117"/>
      <c r="OJ46" s="117"/>
      <c r="OK46" s="117"/>
      <c r="OL46" s="117"/>
      <c r="OM46" s="117"/>
      <c r="ON46" s="117"/>
      <c r="OO46" s="117"/>
      <c r="OP46" s="117"/>
      <c r="OQ46" s="117"/>
      <c r="OR46" s="117"/>
      <c r="OS46" s="117"/>
      <c r="OT46" s="117"/>
      <c r="OU46" s="117"/>
      <c r="OV46" s="117"/>
      <c r="OW46" s="117"/>
      <c r="OX46" s="117"/>
      <c r="OY46" s="117"/>
      <c r="OZ46" s="117"/>
      <c r="PA46" s="117"/>
      <c r="PB46" s="117"/>
      <c r="PC46" s="117"/>
      <c r="PD46" s="117"/>
      <c r="PE46" s="117"/>
      <c r="PF46" s="117"/>
      <c r="PG46" s="117"/>
      <c r="PH46" s="117"/>
      <c r="PI46" s="117"/>
      <c r="PJ46" s="117"/>
      <c r="PK46" s="117"/>
      <c r="PL46" s="117"/>
      <c r="PM46" s="117"/>
      <c r="PN46" s="117"/>
      <c r="PO46" s="117"/>
      <c r="PP46" s="117"/>
      <c r="PQ46" s="117"/>
      <c r="PR46" s="117"/>
      <c r="PS46" s="117"/>
      <c r="PT46" s="117"/>
      <c r="PU46" s="117"/>
      <c r="PV46" s="117"/>
      <c r="PW46" s="117"/>
      <c r="PX46" s="117"/>
      <c r="PY46" s="117"/>
      <c r="PZ46" s="117"/>
      <c r="QA46" s="117"/>
      <c r="QB46" s="117"/>
      <c r="QC46" s="117"/>
      <c r="QD46" s="117"/>
      <c r="QE46" s="117"/>
      <c r="QF46" s="117"/>
      <c r="QG46" s="117"/>
      <c r="QH46" s="117"/>
      <c r="QI46" s="117"/>
      <c r="QJ46" s="117"/>
      <c r="QK46" s="117"/>
      <c r="QL46" s="117"/>
      <c r="QM46" s="117"/>
      <c r="QN46" s="117"/>
      <c r="QO46" s="117"/>
      <c r="QP46" s="117"/>
      <c r="QQ46" s="117"/>
      <c r="QR46" s="117"/>
      <c r="QS46" s="117"/>
      <c r="QT46" s="117"/>
      <c r="QU46" s="117"/>
      <c r="QV46" s="117"/>
      <c r="QW46" s="117"/>
      <c r="QX46" s="117"/>
      <c r="QY46" s="117"/>
      <c r="QZ46" s="117"/>
      <c r="RA46" s="117"/>
      <c r="RB46" s="117"/>
      <c r="RC46" s="117"/>
      <c r="RD46" s="117"/>
      <c r="RE46" s="117"/>
      <c r="RF46" s="117"/>
      <c r="RG46" s="117"/>
      <c r="RH46" s="117"/>
      <c r="RI46" s="117"/>
      <c r="RJ46" s="117"/>
      <c r="RK46" s="117"/>
      <c r="RL46" s="117"/>
      <c r="RM46" s="117"/>
      <c r="RN46" s="117"/>
      <c r="RO46" s="117"/>
      <c r="RP46" s="117"/>
      <c r="RQ46" s="117"/>
      <c r="RR46" s="117"/>
      <c r="RS46" s="117"/>
      <c r="RT46" s="117"/>
      <c r="RU46" s="117"/>
      <c r="RV46" s="117"/>
      <c r="RW46" s="117"/>
      <c r="RX46" s="117"/>
      <c r="RY46" s="117"/>
      <c r="RZ46" s="117"/>
      <c r="SA46" s="117"/>
      <c r="SB46" s="117"/>
      <c r="SC46" s="117"/>
      <c r="SD46" s="117"/>
      <c r="SE46" s="117"/>
      <c r="SF46" s="117"/>
      <c r="SG46" s="117"/>
      <c r="SH46" s="117"/>
      <c r="SI46" s="117"/>
      <c r="SJ46" s="117"/>
      <c r="SK46" s="117"/>
      <c r="SL46" s="117"/>
      <c r="SM46" s="117"/>
      <c r="SN46" s="117"/>
      <c r="SO46" s="117"/>
      <c r="SP46" s="117"/>
      <c r="SQ46" s="117"/>
      <c r="SR46" s="117"/>
      <c r="SS46" s="117"/>
      <c r="ST46" s="117"/>
      <c r="SU46" s="117"/>
      <c r="SV46" s="117"/>
      <c r="SW46" s="117"/>
      <c r="SX46" s="117"/>
      <c r="SY46" s="117"/>
      <c r="SZ46" s="117"/>
      <c r="TA46" s="117"/>
      <c r="TB46" s="117"/>
      <c r="TC46" s="117"/>
      <c r="TD46" s="117"/>
      <c r="TE46" s="117"/>
      <c r="TF46" s="117"/>
      <c r="TG46" s="117"/>
      <c r="TH46" s="117"/>
      <c r="TI46" s="117"/>
      <c r="TJ46" s="117"/>
      <c r="TK46" s="117"/>
      <c r="TL46" s="117"/>
      <c r="TM46" s="117"/>
      <c r="TN46" s="117"/>
      <c r="TO46" s="117"/>
      <c r="TP46" s="117"/>
      <c r="TQ46" s="117"/>
      <c r="TR46" s="117"/>
      <c r="TS46" s="117"/>
      <c r="TT46" s="117"/>
      <c r="TU46" s="117"/>
      <c r="TV46" s="117"/>
      <c r="TW46" s="117"/>
      <c r="TX46" s="117"/>
      <c r="TY46" s="117"/>
      <c r="TZ46" s="117"/>
      <c r="UA46" s="117"/>
      <c r="UB46" s="117"/>
      <c r="UC46" s="117"/>
      <c r="UD46" s="117"/>
      <c r="UE46" s="117"/>
      <c r="UF46" s="117"/>
      <c r="UG46" s="117"/>
      <c r="UH46" s="117"/>
      <c r="UI46" s="117"/>
      <c r="UJ46" s="117"/>
      <c r="UK46" s="117"/>
      <c r="UL46" s="117"/>
      <c r="UM46" s="117"/>
      <c r="UN46" s="117"/>
      <c r="UO46" s="117"/>
      <c r="UP46" s="117"/>
      <c r="UQ46" s="117"/>
      <c r="UR46" s="117"/>
      <c r="US46" s="117"/>
      <c r="UT46" s="117"/>
      <c r="UU46" s="117"/>
      <c r="UV46" s="117"/>
      <c r="UW46" s="117"/>
      <c r="UX46" s="117"/>
      <c r="UY46" s="117"/>
      <c r="UZ46" s="117"/>
      <c r="VA46" s="117"/>
      <c r="VB46" s="117"/>
      <c r="VC46" s="117"/>
      <c r="VD46" s="117"/>
      <c r="VE46" s="117"/>
      <c r="VF46" s="117"/>
      <c r="VG46" s="117"/>
      <c r="VH46" s="117"/>
      <c r="VI46" s="117"/>
      <c r="VJ46" s="117"/>
      <c r="VK46" s="117"/>
      <c r="VL46" s="117"/>
      <c r="VM46" s="117"/>
      <c r="VN46" s="117"/>
      <c r="VO46" s="117"/>
      <c r="VP46" s="117"/>
      <c r="VQ46" s="117"/>
      <c r="VR46" s="117"/>
      <c r="VS46" s="117"/>
      <c r="VT46" s="117"/>
      <c r="VU46" s="117"/>
      <c r="VV46" s="117"/>
      <c r="VW46" s="117"/>
      <c r="VX46" s="117"/>
      <c r="VY46" s="117"/>
      <c r="VZ46" s="117"/>
      <c r="WA46" s="117"/>
      <c r="WB46" s="117"/>
      <c r="WC46" s="117"/>
      <c r="WD46" s="117"/>
      <c r="WE46" s="117"/>
      <c r="WF46" s="117"/>
      <c r="WG46" s="117"/>
      <c r="WH46" s="117"/>
      <c r="WI46" s="117"/>
      <c r="WJ46" s="117"/>
      <c r="WK46" s="117"/>
      <c r="WL46" s="117"/>
      <c r="WM46" s="117"/>
      <c r="WN46" s="117"/>
      <c r="WO46" s="117"/>
      <c r="WP46" s="117"/>
      <c r="WQ46" s="117"/>
      <c r="WR46" s="117"/>
      <c r="WS46" s="117"/>
      <c r="WT46" s="117"/>
      <c r="WU46" s="117"/>
      <c r="WV46" s="117"/>
      <c r="WW46" s="117"/>
      <c r="WX46" s="117"/>
      <c r="WY46" s="117"/>
      <c r="WZ46" s="117"/>
      <c r="XA46" s="117"/>
      <c r="XB46" s="117"/>
      <c r="XC46" s="117"/>
      <c r="XD46" s="117"/>
      <c r="XE46" s="117"/>
      <c r="XF46" s="117"/>
      <c r="XG46" s="117"/>
      <c r="XH46" s="117"/>
      <c r="XI46" s="117"/>
      <c r="XJ46" s="117"/>
      <c r="XK46" s="117"/>
      <c r="XL46" s="117"/>
      <c r="XM46" s="117"/>
      <c r="XN46" s="117"/>
      <c r="XO46" s="117"/>
      <c r="XP46" s="117"/>
      <c r="XQ46" s="117"/>
      <c r="XR46" s="117"/>
      <c r="XS46" s="117"/>
      <c r="XT46" s="117"/>
      <c r="XU46" s="117"/>
      <c r="XV46" s="117"/>
      <c r="XW46" s="117"/>
      <c r="XX46" s="117"/>
      <c r="XY46" s="117"/>
      <c r="XZ46" s="117"/>
      <c r="YA46" s="117"/>
      <c r="YB46" s="117"/>
      <c r="YC46" s="117"/>
      <c r="YD46" s="117"/>
      <c r="YE46" s="117"/>
      <c r="YF46" s="117"/>
      <c r="YG46" s="117"/>
      <c r="YH46" s="117"/>
      <c r="YI46" s="117"/>
      <c r="YJ46" s="117"/>
      <c r="YK46" s="117"/>
      <c r="YL46" s="117"/>
      <c r="YM46" s="117"/>
      <c r="YN46" s="117"/>
      <c r="YO46" s="117"/>
      <c r="YP46" s="117"/>
      <c r="YQ46" s="117"/>
      <c r="YR46" s="117"/>
      <c r="YS46" s="117"/>
      <c r="YT46" s="117"/>
      <c r="YU46" s="117"/>
      <c r="YV46" s="117"/>
      <c r="YW46" s="117"/>
      <c r="YX46" s="117"/>
      <c r="YY46" s="117"/>
      <c r="YZ46" s="117"/>
      <c r="ZA46" s="117"/>
      <c r="ZB46" s="117"/>
      <c r="ZC46" s="117"/>
      <c r="ZD46" s="117"/>
      <c r="ZE46" s="117"/>
      <c r="ZF46" s="117"/>
      <c r="ZG46" s="117"/>
      <c r="ZH46" s="117"/>
      <c r="ZI46" s="117"/>
      <c r="ZJ46" s="117"/>
      <c r="ZK46" s="117"/>
      <c r="ZL46" s="117"/>
      <c r="ZM46" s="117"/>
      <c r="ZN46" s="117"/>
      <c r="ZO46" s="117"/>
      <c r="ZP46" s="117"/>
      <c r="ZQ46" s="117"/>
      <c r="ZR46" s="117"/>
      <c r="ZS46" s="117"/>
      <c r="ZT46" s="117"/>
      <c r="ZU46" s="117"/>
      <c r="ZV46" s="117"/>
      <c r="ZW46" s="117"/>
      <c r="ZX46" s="117"/>
      <c r="ZY46" s="117"/>
      <c r="ZZ46" s="117"/>
    </row>
    <row r="47" spans="1:702" hidden="1" outlineLevel="1">
      <c r="A47" s="9">
        <v>41640</v>
      </c>
      <c r="B47" s="117">
        <v>382306.67423444003</v>
      </c>
      <c r="C47" s="117">
        <v>21324.98476807</v>
      </c>
      <c r="D47" s="117">
        <v>12100.213202390001</v>
      </c>
      <c r="E47" s="117">
        <v>79664.851028040008</v>
      </c>
      <c r="F47" s="117">
        <v>17122.940057130003</v>
      </c>
      <c r="G47" s="117">
        <v>1353.7093339799999</v>
      </c>
      <c r="H47" s="117">
        <v>35676.815874400003</v>
      </c>
      <c r="I47" s="117">
        <v>115393.51576196001</v>
      </c>
      <c r="J47" s="117">
        <v>13312.41752033</v>
      </c>
      <c r="K47" s="117">
        <v>3453.6181775599998</v>
      </c>
      <c r="L47" s="117">
        <v>5293.9232346399995</v>
      </c>
      <c r="M47" s="168" t="s">
        <v>189</v>
      </c>
      <c r="N47" s="117">
        <v>33012.547822070002</v>
      </c>
      <c r="O47" s="117">
        <v>35821.631208610001</v>
      </c>
      <c r="P47" s="117">
        <v>6567.5074815899998</v>
      </c>
      <c r="Q47" s="117">
        <v>171.61924726999999</v>
      </c>
      <c r="R47" s="117">
        <v>406.39066353999999</v>
      </c>
      <c r="S47" s="117">
        <v>1254.3312439700001</v>
      </c>
      <c r="T47" s="117">
        <v>375.65760889000001</v>
      </c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7"/>
      <c r="EH47" s="117"/>
      <c r="EI47" s="117"/>
      <c r="EJ47" s="117"/>
      <c r="EK47" s="117"/>
      <c r="EL47" s="117"/>
      <c r="EM47" s="117"/>
      <c r="EN47" s="117"/>
      <c r="EO47" s="117"/>
      <c r="EP47" s="117"/>
      <c r="EQ47" s="117"/>
      <c r="ER47" s="117"/>
      <c r="ES47" s="117"/>
      <c r="ET47" s="117"/>
      <c r="EU47" s="117"/>
      <c r="EV47" s="117"/>
      <c r="EW47" s="117"/>
      <c r="EX47" s="117"/>
      <c r="EY47" s="117"/>
      <c r="EZ47" s="117"/>
      <c r="FA47" s="117"/>
      <c r="FB47" s="117"/>
      <c r="FC47" s="117"/>
      <c r="FD47" s="117"/>
      <c r="FE47" s="117"/>
      <c r="FF47" s="117"/>
      <c r="FG47" s="117"/>
      <c r="FH47" s="117"/>
      <c r="FI47" s="117"/>
      <c r="FJ47" s="117"/>
      <c r="FK47" s="117"/>
      <c r="FL47" s="117"/>
      <c r="FM47" s="117"/>
      <c r="FN47" s="117"/>
      <c r="FO47" s="117"/>
      <c r="FP47" s="117"/>
      <c r="FQ47" s="117"/>
      <c r="FR47" s="117"/>
      <c r="FS47" s="117"/>
      <c r="FT47" s="117"/>
      <c r="FU47" s="117"/>
      <c r="FV47" s="117"/>
      <c r="FW47" s="117"/>
      <c r="FX47" s="117"/>
      <c r="FY47" s="117"/>
      <c r="FZ47" s="117"/>
      <c r="GA47" s="117"/>
      <c r="GB47" s="117"/>
      <c r="GC47" s="117"/>
      <c r="GD47" s="117"/>
      <c r="GE47" s="117"/>
      <c r="GF47" s="117"/>
      <c r="GG47" s="117"/>
      <c r="GH47" s="117"/>
      <c r="GI47" s="117"/>
      <c r="GJ47" s="117"/>
      <c r="GK47" s="117"/>
      <c r="GL47" s="117"/>
      <c r="GM47" s="117"/>
      <c r="GN47" s="117"/>
      <c r="GO47" s="117"/>
      <c r="GP47" s="117"/>
      <c r="GQ47" s="117"/>
      <c r="GR47" s="117"/>
      <c r="GS47" s="117"/>
      <c r="GT47" s="117"/>
      <c r="GU47" s="117"/>
      <c r="GV47" s="117"/>
      <c r="GW47" s="117"/>
      <c r="GX47" s="117"/>
      <c r="GY47" s="117"/>
      <c r="GZ47" s="117"/>
      <c r="HA47" s="117"/>
      <c r="HB47" s="117"/>
      <c r="HC47" s="117"/>
      <c r="HD47" s="117"/>
      <c r="HE47" s="117"/>
      <c r="HF47" s="117"/>
      <c r="HG47" s="117"/>
      <c r="HH47" s="117"/>
      <c r="HI47" s="117"/>
      <c r="HJ47" s="117"/>
      <c r="HK47" s="117"/>
      <c r="HL47" s="117"/>
      <c r="HM47" s="117"/>
      <c r="HN47" s="117"/>
      <c r="HO47" s="117"/>
      <c r="HP47" s="117"/>
      <c r="HQ47" s="117"/>
      <c r="HR47" s="117"/>
      <c r="HS47" s="117"/>
      <c r="HT47" s="117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  <c r="IU47" s="117"/>
      <c r="IV47" s="117"/>
      <c r="IW47" s="117"/>
      <c r="IX47" s="117"/>
      <c r="IY47" s="117"/>
      <c r="IZ47" s="117"/>
      <c r="JA47" s="117"/>
      <c r="JB47" s="117"/>
      <c r="JC47" s="117"/>
      <c r="JD47" s="117"/>
      <c r="JE47" s="117"/>
      <c r="JF47" s="117"/>
      <c r="JG47" s="117"/>
      <c r="JH47" s="117"/>
      <c r="JI47" s="117"/>
      <c r="JJ47" s="117"/>
      <c r="JK47" s="117"/>
      <c r="JL47" s="117"/>
      <c r="JM47" s="117"/>
      <c r="JN47" s="117"/>
      <c r="JO47" s="117"/>
      <c r="JP47" s="117"/>
      <c r="JQ47" s="117"/>
      <c r="JR47" s="117"/>
      <c r="JS47" s="117"/>
      <c r="JT47" s="117"/>
      <c r="JU47" s="117"/>
      <c r="JV47" s="117"/>
      <c r="JW47" s="117"/>
      <c r="JX47" s="117"/>
      <c r="JY47" s="117"/>
      <c r="JZ47" s="117"/>
      <c r="KA47" s="117"/>
      <c r="KB47" s="117"/>
      <c r="KC47" s="117"/>
      <c r="KD47" s="117"/>
      <c r="KE47" s="117"/>
      <c r="KF47" s="117"/>
      <c r="KG47" s="117"/>
      <c r="KH47" s="117"/>
      <c r="KI47" s="117"/>
      <c r="KJ47" s="117"/>
      <c r="KK47" s="117"/>
      <c r="KL47" s="117"/>
      <c r="KM47" s="117"/>
      <c r="KN47" s="117"/>
      <c r="KO47" s="117"/>
      <c r="KP47" s="117"/>
      <c r="KQ47" s="117"/>
      <c r="KR47" s="117"/>
      <c r="KS47" s="117"/>
      <c r="KT47" s="117"/>
      <c r="KU47" s="117"/>
      <c r="KV47" s="117"/>
      <c r="KW47" s="117"/>
      <c r="KX47" s="117"/>
      <c r="KY47" s="117"/>
      <c r="KZ47" s="117"/>
      <c r="LA47" s="117"/>
      <c r="LB47" s="117"/>
      <c r="LC47" s="117"/>
      <c r="LD47" s="117"/>
      <c r="LE47" s="117"/>
      <c r="LF47" s="117"/>
      <c r="LG47" s="117"/>
      <c r="LH47" s="117"/>
      <c r="LI47" s="117"/>
      <c r="LJ47" s="117"/>
      <c r="LK47" s="117"/>
      <c r="LL47" s="117"/>
      <c r="LM47" s="117"/>
      <c r="LN47" s="117"/>
      <c r="LO47" s="117"/>
      <c r="LP47" s="117"/>
      <c r="LQ47" s="117"/>
      <c r="LR47" s="117"/>
      <c r="LS47" s="117"/>
      <c r="LT47" s="117"/>
      <c r="LU47" s="117"/>
      <c r="LV47" s="117"/>
      <c r="LW47" s="117"/>
      <c r="LX47" s="117"/>
      <c r="LY47" s="117"/>
      <c r="LZ47" s="117"/>
      <c r="MA47" s="117"/>
      <c r="MB47" s="117"/>
      <c r="MC47" s="117"/>
      <c r="MD47" s="117"/>
      <c r="ME47" s="117"/>
      <c r="MF47" s="117"/>
      <c r="MG47" s="117"/>
      <c r="MH47" s="117"/>
      <c r="MI47" s="117"/>
      <c r="MJ47" s="117"/>
      <c r="MK47" s="117"/>
      <c r="ML47" s="117"/>
      <c r="MM47" s="117"/>
      <c r="MN47" s="117"/>
      <c r="MO47" s="117"/>
      <c r="MP47" s="117"/>
      <c r="MQ47" s="117"/>
      <c r="MR47" s="117"/>
      <c r="MS47" s="117"/>
      <c r="MT47" s="117"/>
      <c r="MU47" s="117"/>
      <c r="MV47" s="117"/>
      <c r="MW47" s="117"/>
      <c r="MX47" s="117"/>
      <c r="MY47" s="117"/>
      <c r="MZ47" s="117"/>
      <c r="NA47" s="117"/>
      <c r="NB47" s="117"/>
      <c r="NC47" s="117"/>
      <c r="ND47" s="117"/>
      <c r="NE47" s="117"/>
      <c r="NF47" s="117"/>
      <c r="NG47" s="117"/>
      <c r="NH47" s="117"/>
      <c r="NI47" s="117"/>
      <c r="NJ47" s="117"/>
      <c r="NK47" s="117"/>
      <c r="NL47" s="117"/>
      <c r="NM47" s="117"/>
      <c r="NN47" s="117"/>
      <c r="NO47" s="117"/>
      <c r="NP47" s="117"/>
      <c r="NQ47" s="117"/>
      <c r="NR47" s="117"/>
      <c r="NS47" s="117"/>
      <c r="NT47" s="117"/>
      <c r="NU47" s="117"/>
      <c r="NV47" s="117"/>
      <c r="NW47" s="117"/>
      <c r="NX47" s="117"/>
      <c r="NY47" s="117"/>
      <c r="NZ47" s="117"/>
      <c r="OA47" s="117"/>
      <c r="OB47" s="117"/>
      <c r="OC47" s="117"/>
      <c r="OD47" s="117"/>
      <c r="OE47" s="117"/>
      <c r="OF47" s="117"/>
      <c r="OG47" s="117"/>
      <c r="OH47" s="117"/>
      <c r="OI47" s="117"/>
      <c r="OJ47" s="117"/>
      <c r="OK47" s="117"/>
      <c r="OL47" s="117"/>
      <c r="OM47" s="117"/>
      <c r="ON47" s="117"/>
      <c r="OO47" s="117"/>
      <c r="OP47" s="117"/>
      <c r="OQ47" s="117"/>
      <c r="OR47" s="117"/>
      <c r="OS47" s="117"/>
      <c r="OT47" s="117"/>
      <c r="OU47" s="117"/>
      <c r="OV47" s="117"/>
      <c r="OW47" s="117"/>
      <c r="OX47" s="117"/>
      <c r="OY47" s="117"/>
      <c r="OZ47" s="117"/>
      <c r="PA47" s="117"/>
      <c r="PB47" s="117"/>
      <c r="PC47" s="117"/>
      <c r="PD47" s="117"/>
      <c r="PE47" s="117"/>
      <c r="PF47" s="117"/>
      <c r="PG47" s="117"/>
      <c r="PH47" s="117"/>
      <c r="PI47" s="117"/>
      <c r="PJ47" s="117"/>
      <c r="PK47" s="117"/>
      <c r="PL47" s="117"/>
      <c r="PM47" s="117"/>
      <c r="PN47" s="117"/>
      <c r="PO47" s="117"/>
      <c r="PP47" s="117"/>
      <c r="PQ47" s="117"/>
      <c r="PR47" s="117"/>
      <c r="PS47" s="117"/>
      <c r="PT47" s="117"/>
      <c r="PU47" s="117"/>
      <c r="PV47" s="117"/>
      <c r="PW47" s="117"/>
      <c r="PX47" s="117"/>
      <c r="PY47" s="117"/>
      <c r="PZ47" s="117"/>
      <c r="QA47" s="117"/>
      <c r="QB47" s="117"/>
      <c r="QC47" s="117"/>
      <c r="QD47" s="117"/>
      <c r="QE47" s="117"/>
      <c r="QF47" s="117"/>
      <c r="QG47" s="117"/>
      <c r="QH47" s="117"/>
      <c r="QI47" s="117"/>
      <c r="QJ47" s="117"/>
      <c r="QK47" s="117"/>
      <c r="QL47" s="117"/>
      <c r="QM47" s="117"/>
      <c r="QN47" s="117"/>
      <c r="QO47" s="117"/>
      <c r="QP47" s="117"/>
      <c r="QQ47" s="117"/>
      <c r="QR47" s="117"/>
      <c r="QS47" s="117"/>
      <c r="QT47" s="117"/>
      <c r="QU47" s="117"/>
      <c r="QV47" s="117"/>
      <c r="QW47" s="117"/>
      <c r="QX47" s="117"/>
      <c r="QY47" s="117"/>
      <c r="QZ47" s="117"/>
      <c r="RA47" s="117"/>
      <c r="RB47" s="117"/>
      <c r="RC47" s="117"/>
      <c r="RD47" s="117"/>
      <c r="RE47" s="117"/>
      <c r="RF47" s="117"/>
      <c r="RG47" s="117"/>
      <c r="RH47" s="117"/>
      <c r="RI47" s="117"/>
      <c r="RJ47" s="117"/>
      <c r="RK47" s="117"/>
      <c r="RL47" s="117"/>
      <c r="RM47" s="117"/>
      <c r="RN47" s="117"/>
      <c r="RO47" s="117"/>
      <c r="RP47" s="117"/>
      <c r="RQ47" s="117"/>
      <c r="RR47" s="117"/>
      <c r="RS47" s="117"/>
      <c r="RT47" s="117"/>
      <c r="RU47" s="117"/>
      <c r="RV47" s="117"/>
      <c r="RW47" s="117"/>
      <c r="RX47" s="117"/>
      <c r="RY47" s="117"/>
      <c r="RZ47" s="117"/>
      <c r="SA47" s="117"/>
      <c r="SB47" s="117"/>
      <c r="SC47" s="117"/>
      <c r="SD47" s="117"/>
      <c r="SE47" s="117"/>
      <c r="SF47" s="117"/>
      <c r="SG47" s="117"/>
      <c r="SH47" s="117"/>
      <c r="SI47" s="117"/>
      <c r="SJ47" s="117"/>
      <c r="SK47" s="117"/>
      <c r="SL47" s="117"/>
      <c r="SM47" s="117"/>
      <c r="SN47" s="117"/>
      <c r="SO47" s="117"/>
      <c r="SP47" s="117"/>
      <c r="SQ47" s="117"/>
      <c r="SR47" s="117"/>
      <c r="SS47" s="117"/>
      <c r="ST47" s="117"/>
      <c r="SU47" s="117"/>
      <c r="SV47" s="117"/>
      <c r="SW47" s="117"/>
      <c r="SX47" s="117"/>
      <c r="SY47" s="117"/>
      <c r="SZ47" s="117"/>
      <c r="TA47" s="117"/>
      <c r="TB47" s="117"/>
      <c r="TC47" s="117"/>
      <c r="TD47" s="117"/>
      <c r="TE47" s="117"/>
      <c r="TF47" s="117"/>
      <c r="TG47" s="117"/>
      <c r="TH47" s="117"/>
      <c r="TI47" s="117"/>
      <c r="TJ47" s="117"/>
      <c r="TK47" s="117"/>
      <c r="TL47" s="117"/>
      <c r="TM47" s="117"/>
      <c r="TN47" s="117"/>
      <c r="TO47" s="117"/>
      <c r="TP47" s="117"/>
      <c r="TQ47" s="117"/>
      <c r="TR47" s="117"/>
      <c r="TS47" s="117"/>
      <c r="TT47" s="117"/>
      <c r="TU47" s="117"/>
      <c r="TV47" s="117"/>
      <c r="TW47" s="117"/>
      <c r="TX47" s="117"/>
      <c r="TY47" s="117"/>
      <c r="TZ47" s="117"/>
      <c r="UA47" s="117"/>
      <c r="UB47" s="117"/>
      <c r="UC47" s="117"/>
      <c r="UD47" s="117"/>
      <c r="UE47" s="117"/>
      <c r="UF47" s="117"/>
      <c r="UG47" s="117"/>
      <c r="UH47" s="117"/>
      <c r="UI47" s="117"/>
      <c r="UJ47" s="117"/>
      <c r="UK47" s="117"/>
      <c r="UL47" s="117"/>
      <c r="UM47" s="117"/>
      <c r="UN47" s="117"/>
      <c r="UO47" s="117"/>
      <c r="UP47" s="117"/>
      <c r="UQ47" s="117"/>
      <c r="UR47" s="117"/>
      <c r="US47" s="117"/>
      <c r="UT47" s="117"/>
      <c r="UU47" s="117"/>
      <c r="UV47" s="117"/>
      <c r="UW47" s="117"/>
      <c r="UX47" s="117"/>
      <c r="UY47" s="117"/>
      <c r="UZ47" s="117"/>
      <c r="VA47" s="117"/>
      <c r="VB47" s="117"/>
      <c r="VC47" s="117"/>
      <c r="VD47" s="117"/>
      <c r="VE47" s="117"/>
      <c r="VF47" s="117"/>
      <c r="VG47" s="117"/>
      <c r="VH47" s="117"/>
      <c r="VI47" s="117"/>
      <c r="VJ47" s="117"/>
      <c r="VK47" s="117"/>
      <c r="VL47" s="117"/>
      <c r="VM47" s="117"/>
      <c r="VN47" s="117"/>
      <c r="VO47" s="117"/>
      <c r="VP47" s="117"/>
      <c r="VQ47" s="117"/>
      <c r="VR47" s="117"/>
      <c r="VS47" s="117"/>
      <c r="VT47" s="117"/>
      <c r="VU47" s="117"/>
      <c r="VV47" s="117"/>
      <c r="VW47" s="117"/>
      <c r="VX47" s="117"/>
      <c r="VY47" s="117"/>
      <c r="VZ47" s="117"/>
      <c r="WA47" s="117"/>
      <c r="WB47" s="117"/>
      <c r="WC47" s="117"/>
      <c r="WD47" s="117"/>
      <c r="WE47" s="117"/>
      <c r="WF47" s="117"/>
      <c r="WG47" s="117"/>
      <c r="WH47" s="117"/>
      <c r="WI47" s="117"/>
      <c r="WJ47" s="117"/>
      <c r="WK47" s="117"/>
      <c r="WL47" s="117"/>
      <c r="WM47" s="117"/>
      <c r="WN47" s="117"/>
      <c r="WO47" s="117"/>
      <c r="WP47" s="117"/>
      <c r="WQ47" s="117"/>
      <c r="WR47" s="117"/>
      <c r="WS47" s="117"/>
      <c r="WT47" s="117"/>
      <c r="WU47" s="117"/>
      <c r="WV47" s="117"/>
      <c r="WW47" s="117"/>
      <c r="WX47" s="117"/>
      <c r="WY47" s="117"/>
      <c r="WZ47" s="117"/>
      <c r="XA47" s="117"/>
      <c r="XB47" s="117"/>
      <c r="XC47" s="117"/>
      <c r="XD47" s="117"/>
      <c r="XE47" s="117"/>
      <c r="XF47" s="117"/>
      <c r="XG47" s="117"/>
      <c r="XH47" s="117"/>
      <c r="XI47" s="117"/>
      <c r="XJ47" s="117"/>
      <c r="XK47" s="117"/>
      <c r="XL47" s="117"/>
      <c r="XM47" s="117"/>
      <c r="XN47" s="117"/>
      <c r="XO47" s="117"/>
      <c r="XP47" s="117"/>
      <c r="XQ47" s="117"/>
      <c r="XR47" s="117"/>
      <c r="XS47" s="117"/>
      <c r="XT47" s="117"/>
      <c r="XU47" s="117"/>
      <c r="XV47" s="117"/>
      <c r="XW47" s="117"/>
      <c r="XX47" s="117"/>
      <c r="XY47" s="117"/>
      <c r="XZ47" s="117"/>
      <c r="YA47" s="117"/>
      <c r="YB47" s="117"/>
      <c r="YC47" s="117"/>
      <c r="YD47" s="117"/>
      <c r="YE47" s="117"/>
      <c r="YF47" s="117"/>
      <c r="YG47" s="117"/>
      <c r="YH47" s="117"/>
      <c r="YI47" s="117"/>
      <c r="YJ47" s="117"/>
      <c r="YK47" s="117"/>
      <c r="YL47" s="117"/>
      <c r="YM47" s="117"/>
      <c r="YN47" s="117"/>
      <c r="YO47" s="117"/>
      <c r="YP47" s="117"/>
      <c r="YQ47" s="117"/>
      <c r="YR47" s="117"/>
      <c r="YS47" s="117"/>
      <c r="YT47" s="117"/>
      <c r="YU47" s="117"/>
      <c r="YV47" s="117"/>
      <c r="YW47" s="117"/>
      <c r="YX47" s="117"/>
      <c r="YY47" s="117"/>
      <c r="YZ47" s="117"/>
      <c r="ZA47" s="117"/>
      <c r="ZB47" s="117"/>
      <c r="ZC47" s="117"/>
      <c r="ZD47" s="117"/>
      <c r="ZE47" s="117"/>
      <c r="ZF47" s="117"/>
      <c r="ZG47" s="117"/>
      <c r="ZH47" s="117"/>
      <c r="ZI47" s="117"/>
      <c r="ZJ47" s="117"/>
      <c r="ZK47" s="117"/>
      <c r="ZL47" s="117"/>
      <c r="ZM47" s="117"/>
      <c r="ZN47" s="117"/>
      <c r="ZO47" s="117"/>
      <c r="ZP47" s="117"/>
      <c r="ZQ47" s="117"/>
      <c r="ZR47" s="117"/>
      <c r="ZS47" s="117"/>
      <c r="ZT47" s="117"/>
      <c r="ZU47" s="117"/>
      <c r="ZV47" s="117"/>
      <c r="ZW47" s="117"/>
      <c r="ZX47" s="117"/>
      <c r="ZY47" s="117"/>
      <c r="ZZ47" s="117"/>
    </row>
    <row r="48" spans="1:702" hidden="1" outlineLevel="1">
      <c r="A48" s="9">
        <v>41671</v>
      </c>
      <c r="B48" s="117">
        <v>411770.29477357998</v>
      </c>
      <c r="C48" s="117">
        <v>23163.717767310001</v>
      </c>
      <c r="D48" s="117">
        <v>13269.994721020001</v>
      </c>
      <c r="E48" s="117">
        <v>88888.991643180008</v>
      </c>
      <c r="F48" s="117">
        <v>21408.80995965</v>
      </c>
      <c r="G48" s="117">
        <v>1468.87804751</v>
      </c>
      <c r="H48" s="117">
        <v>36933.667884279996</v>
      </c>
      <c r="I48" s="117">
        <v>119573.60930698</v>
      </c>
      <c r="J48" s="117">
        <v>14996.39657773</v>
      </c>
      <c r="K48" s="117">
        <v>3971.8997647900001</v>
      </c>
      <c r="L48" s="117">
        <v>5849.2264955000001</v>
      </c>
      <c r="M48" s="168" t="s">
        <v>189</v>
      </c>
      <c r="N48" s="117">
        <v>36722.186914509999</v>
      </c>
      <c r="O48" s="117">
        <v>35994.568839680003</v>
      </c>
      <c r="P48" s="117">
        <v>7355.84764146</v>
      </c>
      <c r="Q48" s="117">
        <v>190.61670339999998</v>
      </c>
      <c r="R48" s="117">
        <v>430.87444898999996</v>
      </c>
      <c r="S48" s="117">
        <v>1147.96164456</v>
      </c>
      <c r="T48" s="117">
        <v>403.04641303</v>
      </c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7"/>
      <c r="EF48" s="117"/>
      <c r="EG48" s="117"/>
      <c r="EH48" s="117"/>
      <c r="EI48" s="117"/>
      <c r="EJ48" s="117"/>
      <c r="EK48" s="117"/>
      <c r="EL48" s="117"/>
      <c r="EM48" s="117"/>
      <c r="EN48" s="117"/>
      <c r="EO48" s="117"/>
      <c r="EP48" s="117"/>
      <c r="EQ48" s="117"/>
      <c r="ER48" s="117"/>
      <c r="ES48" s="117"/>
      <c r="ET48" s="117"/>
      <c r="EU48" s="117"/>
      <c r="EV48" s="117"/>
      <c r="EW48" s="117"/>
      <c r="EX48" s="117"/>
      <c r="EY48" s="117"/>
      <c r="EZ48" s="117"/>
      <c r="FA48" s="117"/>
      <c r="FB48" s="117"/>
      <c r="FC48" s="117"/>
      <c r="FD48" s="117"/>
      <c r="FE48" s="117"/>
      <c r="FF48" s="117"/>
      <c r="FG48" s="117"/>
      <c r="FH48" s="117"/>
      <c r="FI48" s="117"/>
      <c r="FJ48" s="117"/>
      <c r="FK48" s="117"/>
      <c r="FL48" s="117"/>
      <c r="FM48" s="117"/>
      <c r="FN48" s="117"/>
      <c r="FO48" s="117"/>
      <c r="FP48" s="117"/>
      <c r="FQ48" s="117"/>
      <c r="FR48" s="117"/>
      <c r="FS48" s="117"/>
      <c r="FT48" s="117"/>
      <c r="FU48" s="117"/>
      <c r="FV48" s="117"/>
      <c r="FW48" s="117"/>
      <c r="FX48" s="117"/>
      <c r="FY48" s="117"/>
      <c r="FZ48" s="117"/>
      <c r="GA48" s="117"/>
      <c r="GB48" s="117"/>
      <c r="GC48" s="117"/>
      <c r="GD48" s="117"/>
      <c r="GE48" s="117"/>
      <c r="GF48" s="117"/>
      <c r="GG48" s="117"/>
      <c r="GH48" s="117"/>
      <c r="GI48" s="117"/>
      <c r="GJ48" s="117"/>
      <c r="GK48" s="117"/>
      <c r="GL48" s="117"/>
      <c r="GM48" s="117"/>
      <c r="GN48" s="117"/>
      <c r="GO48" s="117"/>
      <c r="GP48" s="117"/>
      <c r="GQ48" s="117"/>
      <c r="GR48" s="117"/>
      <c r="GS48" s="117"/>
      <c r="GT48" s="117"/>
      <c r="GU48" s="117"/>
      <c r="GV48" s="117"/>
      <c r="GW48" s="117"/>
      <c r="GX48" s="117"/>
      <c r="GY48" s="117"/>
      <c r="GZ48" s="117"/>
      <c r="HA48" s="117"/>
      <c r="HB48" s="117"/>
      <c r="HC48" s="117"/>
      <c r="HD48" s="117"/>
      <c r="HE48" s="117"/>
      <c r="HF48" s="117"/>
      <c r="HG48" s="117"/>
      <c r="HH48" s="117"/>
      <c r="HI48" s="117"/>
      <c r="HJ48" s="117"/>
      <c r="HK48" s="117"/>
      <c r="HL48" s="117"/>
      <c r="HM48" s="117"/>
      <c r="HN48" s="117"/>
      <c r="HO48" s="117"/>
      <c r="HP48" s="117"/>
      <c r="HQ48" s="117"/>
      <c r="HR48" s="117"/>
      <c r="HS48" s="117"/>
      <c r="HT48" s="117"/>
      <c r="HU48" s="117"/>
      <c r="HV48" s="117"/>
      <c r="HW48" s="117"/>
      <c r="HX48" s="117"/>
      <c r="HY48" s="117"/>
      <c r="HZ48" s="117"/>
      <c r="IA48" s="117"/>
      <c r="IB48" s="117"/>
      <c r="IC48" s="117"/>
      <c r="ID48" s="117"/>
      <c r="IE48" s="117"/>
      <c r="IF48" s="117"/>
      <c r="IG48" s="117"/>
      <c r="IH48" s="117"/>
      <c r="II48" s="117"/>
      <c r="IJ48" s="117"/>
      <c r="IK48" s="117"/>
      <c r="IL48" s="117"/>
      <c r="IM48" s="117"/>
      <c r="IN48" s="117"/>
      <c r="IO48" s="117"/>
      <c r="IP48" s="117"/>
      <c r="IQ48" s="117"/>
      <c r="IR48" s="117"/>
      <c r="IS48" s="117"/>
      <c r="IT48" s="117"/>
      <c r="IU48" s="117"/>
      <c r="IV48" s="117"/>
      <c r="IW48" s="117"/>
      <c r="IX48" s="117"/>
      <c r="IY48" s="117"/>
      <c r="IZ48" s="117"/>
      <c r="JA48" s="117"/>
      <c r="JB48" s="117"/>
      <c r="JC48" s="117"/>
      <c r="JD48" s="117"/>
      <c r="JE48" s="117"/>
      <c r="JF48" s="117"/>
      <c r="JG48" s="117"/>
      <c r="JH48" s="117"/>
      <c r="JI48" s="117"/>
      <c r="JJ48" s="117"/>
      <c r="JK48" s="117"/>
      <c r="JL48" s="117"/>
      <c r="JM48" s="117"/>
      <c r="JN48" s="117"/>
      <c r="JO48" s="117"/>
      <c r="JP48" s="117"/>
      <c r="JQ48" s="117"/>
      <c r="JR48" s="117"/>
      <c r="JS48" s="117"/>
      <c r="JT48" s="117"/>
      <c r="JU48" s="117"/>
      <c r="JV48" s="117"/>
      <c r="JW48" s="117"/>
      <c r="JX48" s="117"/>
      <c r="JY48" s="117"/>
      <c r="JZ48" s="117"/>
      <c r="KA48" s="117"/>
      <c r="KB48" s="117"/>
      <c r="KC48" s="117"/>
      <c r="KD48" s="117"/>
      <c r="KE48" s="117"/>
      <c r="KF48" s="117"/>
      <c r="KG48" s="117"/>
      <c r="KH48" s="117"/>
      <c r="KI48" s="117"/>
      <c r="KJ48" s="117"/>
      <c r="KK48" s="117"/>
      <c r="KL48" s="117"/>
      <c r="KM48" s="117"/>
      <c r="KN48" s="117"/>
      <c r="KO48" s="117"/>
      <c r="KP48" s="117"/>
      <c r="KQ48" s="117"/>
      <c r="KR48" s="117"/>
      <c r="KS48" s="117"/>
      <c r="KT48" s="117"/>
      <c r="KU48" s="117"/>
      <c r="KV48" s="117"/>
      <c r="KW48" s="117"/>
      <c r="KX48" s="117"/>
      <c r="KY48" s="117"/>
      <c r="KZ48" s="117"/>
      <c r="LA48" s="117"/>
      <c r="LB48" s="117"/>
      <c r="LC48" s="117"/>
      <c r="LD48" s="117"/>
      <c r="LE48" s="117"/>
      <c r="LF48" s="117"/>
      <c r="LG48" s="117"/>
      <c r="LH48" s="117"/>
      <c r="LI48" s="117"/>
      <c r="LJ48" s="117"/>
      <c r="LK48" s="117"/>
      <c r="LL48" s="117"/>
      <c r="LM48" s="117"/>
      <c r="LN48" s="117"/>
      <c r="LO48" s="117"/>
      <c r="LP48" s="117"/>
      <c r="LQ48" s="117"/>
      <c r="LR48" s="117"/>
      <c r="LS48" s="117"/>
      <c r="LT48" s="117"/>
      <c r="LU48" s="117"/>
      <c r="LV48" s="117"/>
      <c r="LW48" s="117"/>
      <c r="LX48" s="117"/>
      <c r="LY48" s="117"/>
      <c r="LZ48" s="117"/>
      <c r="MA48" s="117"/>
      <c r="MB48" s="117"/>
      <c r="MC48" s="117"/>
      <c r="MD48" s="117"/>
      <c r="ME48" s="117"/>
      <c r="MF48" s="117"/>
      <c r="MG48" s="117"/>
      <c r="MH48" s="117"/>
      <c r="MI48" s="117"/>
      <c r="MJ48" s="117"/>
      <c r="MK48" s="117"/>
      <c r="ML48" s="117"/>
      <c r="MM48" s="117"/>
      <c r="MN48" s="117"/>
      <c r="MO48" s="117"/>
      <c r="MP48" s="117"/>
      <c r="MQ48" s="117"/>
      <c r="MR48" s="117"/>
      <c r="MS48" s="117"/>
      <c r="MT48" s="117"/>
      <c r="MU48" s="117"/>
      <c r="MV48" s="117"/>
      <c r="MW48" s="117"/>
      <c r="MX48" s="117"/>
      <c r="MY48" s="117"/>
      <c r="MZ48" s="117"/>
      <c r="NA48" s="117"/>
      <c r="NB48" s="117"/>
      <c r="NC48" s="117"/>
      <c r="ND48" s="117"/>
      <c r="NE48" s="117"/>
      <c r="NF48" s="117"/>
      <c r="NG48" s="117"/>
      <c r="NH48" s="117"/>
      <c r="NI48" s="117"/>
      <c r="NJ48" s="117"/>
      <c r="NK48" s="117"/>
      <c r="NL48" s="117"/>
      <c r="NM48" s="117"/>
      <c r="NN48" s="117"/>
      <c r="NO48" s="117"/>
      <c r="NP48" s="117"/>
      <c r="NQ48" s="117"/>
      <c r="NR48" s="117"/>
      <c r="NS48" s="117"/>
      <c r="NT48" s="117"/>
      <c r="NU48" s="117"/>
      <c r="NV48" s="117"/>
      <c r="NW48" s="117"/>
      <c r="NX48" s="117"/>
      <c r="NY48" s="117"/>
      <c r="NZ48" s="117"/>
      <c r="OA48" s="117"/>
      <c r="OB48" s="117"/>
      <c r="OC48" s="117"/>
      <c r="OD48" s="117"/>
      <c r="OE48" s="117"/>
      <c r="OF48" s="117"/>
      <c r="OG48" s="117"/>
      <c r="OH48" s="117"/>
      <c r="OI48" s="117"/>
      <c r="OJ48" s="117"/>
      <c r="OK48" s="117"/>
      <c r="OL48" s="117"/>
      <c r="OM48" s="117"/>
      <c r="ON48" s="117"/>
      <c r="OO48" s="117"/>
      <c r="OP48" s="117"/>
      <c r="OQ48" s="117"/>
      <c r="OR48" s="117"/>
      <c r="OS48" s="117"/>
      <c r="OT48" s="117"/>
      <c r="OU48" s="117"/>
      <c r="OV48" s="117"/>
      <c r="OW48" s="117"/>
      <c r="OX48" s="117"/>
      <c r="OY48" s="117"/>
      <c r="OZ48" s="117"/>
      <c r="PA48" s="117"/>
      <c r="PB48" s="117"/>
      <c r="PC48" s="117"/>
      <c r="PD48" s="117"/>
      <c r="PE48" s="117"/>
      <c r="PF48" s="117"/>
      <c r="PG48" s="117"/>
      <c r="PH48" s="117"/>
      <c r="PI48" s="117"/>
      <c r="PJ48" s="117"/>
      <c r="PK48" s="117"/>
      <c r="PL48" s="117"/>
      <c r="PM48" s="117"/>
      <c r="PN48" s="117"/>
      <c r="PO48" s="117"/>
      <c r="PP48" s="117"/>
      <c r="PQ48" s="117"/>
      <c r="PR48" s="117"/>
      <c r="PS48" s="117"/>
      <c r="PT48" s="117"/>
      <c r="PU48" s="117"/>
      <c r="PV48" s="117"/>
      <c r="PW48" s="117"/>
      <c r="PX48" s="117"/>
      <c r="PY48" s="117"/>
      <c r="PZ48" s="117"/>
      <c r="QA48" s="117"/>
      <c r="QB48" s="117"/>
      <c r="QC48" s="117"/>
      <c r="QD48" s="117"/>
      <c r="QE48" s="117"/>
      <c r="QF48" s="117"/>
      <c r="QG48" s="117"/>
      <c r="QH48" s="117"/>
      <c r="QI48" s="117"/>
      <c r="QJ48" s="117"/>
      <c r="QK48" s="117"/>
      <c r="QL48" s="117"/>
      <c r="QM48" s="117"/>
      <c r="QN48" s="117"/>
      <c r="QO48" s="117"/>
      <c r="QP48" s="117"/>
      <c r="QQ48" s="117"/>
      <c r="QR48" s="117"/>
      <c r="QS48" s="117"/>
      <c r="QT48" s="117"/>
      <c r="QU48" s="117"/>
      <c r="QV48" s="117"/>
      <c r="QW48" s="117"/>
      <c r="QX48" s="117"/>
      <c r="QY48" s="117"/>
      <c r="QZ48" s="117"/>
      <c r="RA48" s="117"/>
      <c r="RB48" s="117"/>
      <c r="RC48" s="117"/>
      <c r="RD48" s="117"/>
      <c r="RE48" s="117"/>
      <c r="RF48" s="117"/>
      <c r="RG48" s="117"/>
      <c r="RH48" s="117"/>
      <c r="RI48" s="117"/>
      <c r="RJ48" s="117"/>
      <c r="RK48" s="117"/>
      <c r="RL48" s="117"/>
      <c r="RM48" s="117"/>
      <c r="RN48" s="117"/>
      <c r="RO48" s="117"/>
      <c r="RP48" s="117"/>
      <c r="RQ48" s="117"/>
      <c r="RR48" s="117"/>
      <c r="RS48" s="117"/>
      <c r="RT48" s="117"/>
      <c r="RU48" s="117"/>
      <c r="RV48" s="117"/>
      <c r="RW48" s="117"/>
      <c r="RX48" s="117"/>
      <c r="RY48" s="117"/>
      <c r="RZ48" s="117"/>
      <c r="SA48" s="117"/>
      <c r="SB48" s="117"/>
      <c r="SC48" s="117"/>
      <c r="SD48" s="117"/>
      <c r="SE48" s="117"/>
      <c r="SF48" s="117"/>
      <c r="SG48" s="117"/>
      <c r="SH48" s="117"/>
      <c r="SI48" s="117"/>
      <c r="SJ48" s="117"/>
      <c r="SK48" s="117"/>
      <c r="SL48" s="117"/>
      <c r="SM48" s="117"/>
      <c r="SN48" s="117"/>
      <c r="SO48" s="117"/>
      <c r="SP48" s="117"/>
      <c r="SQ48" s="117"/>
      <c r="SR48" s="117"/>
      <c r="SS48" s="117"/>
      <c r="ST48" s="117"/>
      <c r="SU48" s="117"/>
      <c r="SV48" s="117"/>
      <c r="SW48" s="117"/>
      <c r="SX48" s="117"/>
      <c r="SY48" s="117"/>
      <c r="SZ48" s="117"/>
      <c r="TA48" s="117"/>
      <c r="TB48" s="117"/>
      <c r="TC48" s="117"/>
      <c r="TD48" s="117"/>
      <c r="TE48" s="117"/>
      <c r="TF48" s="117"/>
      <c r="TG48" s="117"/>
      <c r="TH48" s="117"/>
      <c r="TI48" s="117"/>
      <c r="TJ48" s="117"/>
      <c r="TK48" s="117"/>
      <c r="TL48" s="117"/>
      <c r="TM48" s="117"/>
      <c r="TN48" s="117"/>
      <c r="TO48" s="117"/>
      <c r="TP48" s="117"/>
      <c r="TQ48" s="117"/>
      <c r="TR48" s="117"/>
      <c r="TS48" s="117"/>
      <c r="TT48" s="117"/>
      <c r="TU48" s="117"/>
      <c r="TV48" s="117"/>
      <c r="TW48" s="117"/>
      <c r="TX48" s="117"/>
      <c r="TY48" s="117"/>
      <c r="TZ48" s="117"/>
      <c r="UA48" s="117"/>
      <c r="UB48" s="117"/>
      <c r="UC48" s="117"/>
      <c r="UD48" s="117"/>
      <c r="UE48" s="117"/>
      <c r="UF48" s="117"/>
      <c r="UG48" s="117"/>
      <c r="UH48" s="117"/>
      <c r="UI48" s="117"/>
      <c r="UJ48" s="117"/>
      <c r="UK48" s="117"/>
      <c r="UL48" s="117"/>
      <c r="UM48" s="117"/>
      <c r="UN48" s="117"/>
      <c r="UO48" s="117"/>
      <c r="UP48" s="117"/>
      <c r="UQ48" s="117"/>
      <c r="UR48" s="117"/>
      <c r="US48" s="117"/>
      <c r="UT48" s="117"/>
      <c r="UU48" s="117"/>
      <c r="UV48" s="117"/>
      <c r="UW48" s="117"/>
      <c r="UX48" s="117"/>
      <c r="UY48" s="117"/>
      <c r="UZ48" s="117"/>
      <c r="VA48" s="117"/>
      <c r="VB48" s="117"/>
      <c r="VC48" s="117"/>
      <c r="VD48" s="117"/>
      <c r="VE48" s="117"/>
      <c r="VF48" s="117"/>
      <c r="VG48" s="117"/>
      <c r="VH48" s="117"/>
      <c r="VI48" s="117"/>
      <c r="VJ48" s="117"/>
      <c r="VK48" s="117"/>
      <c r="VL48" s="117"/>
      <c r="VM48" s="117"/>
      <c r="VN48" s="117"/>
      <c r="VO48" s="117"/>
      <c r="VP48" s="117"/>
      <c r="VQ48" s="117"/>
      <c r="VR48" s="117"/>
      <c r="VS48" s="117"/>
      <c r="VT48" s="117"/>
      <c r="VU48" s="117"/>
      <c r="VV48" s="117"/>
      <c r="VW48" s="117"/>
      <c r="VX48" s="117"/>
      <c r="VY48" s="117"/>
      <c r="VZ48" s="117"/>
      <c r="WA48" s="117"/>
      <c r="WB48" s="117"/>
      <c r="WC48" s="117"/>
      <c r="WD48" s="117"/>
      <c r="WE48" s="117"/>
      <c r="WF48" s="117"/>
      <c r="WG48" s="117"/>
      <c r="WH48" s="117"/>
      <c r="WI48" s="117"/>
      <c r="WJ48" s="117"/>
      <c r="WK48" s="117"/>
      <c r="WL48" s="117"/>
      <c r="WM48" s="117"/>
      <c r="WN48" s="117"/>
      <c r="WO48" s="117"/>
      <c r="WP48" s="117"/>
      <c r="WQ48" s="117"/>
      <c r="WR48" s="117"/>
      <c r="WS48" s="117"/>
      <c r="WT48" s="117"/>
      <c r="WU48" s="117"/>
      <c r="WV48" s="117"/>
      <c r="WW48" s="117"/>
      <c r="WX48" s="117"/>
      <c r="WY48" s="117"/>
      <c r="WZ48" s="117"/>
      <c r="XA48" s="117"/>
      <c r="XB48" s="117"/>
      <c r="XC48" s="117"/>
      <c r="XD48" s="117"/>
      <c r="XE48" s="117"/>
      <c r="XF48" s="117"/>
      <c r="XG48" s="117"/>
      <c r="XH48" s="117"/>
      <c r="XI48" s="117"/>
      <c r="XJ48" s="117"/>
      <c r="XK48" s="117"/>
      <c r="XL48" s="117"/>
      <c r="XM48" s="117"/>
      <c r="XN48" s="117"/>
      <c r="XO48" s="117"/>
      <c r="XP48" s="117"/>
      <c r="XQ48" s="117"/>
      <c r="XR48" s="117"/>
      <c r="XS48" s="117"/>
      <c r="XT48" s="117"/>
      <c r="XU48" s="117"/>
      <c r="XV48" s="117"/>
      <c r="XW48" s="117"/>
      <c r="XX48" s="117"/>
      <c r="XY48" s="117"/>
      <c r="XZ48" s="117"/>
      <c r="YA48" s="117"/>
      <c r="YB48" s="117"/>
      <c r="YC48" s="117"/>
      <c r="YD48" s="117"/>
      <c r="YE48" s="117"/>
      <c r="YF48" s="117"/>
      <c r="YG48" s="117"/>
      <c r="YH48" s="117"/>
      <c r="YI48" s="117"/>
      <c r="YJ48" s="117"/>
      <c r="YK48" s="117"/>
      <c r="YL48" s="117"/>
      <c r="YM48" s="117"/>
      <c r="YN48" s="117"/>
      <c r="YO48" s="117"/>
      <c r="YP48" s="117"/>
      <c r="YQ48" s="117"/>
      <c r="YR48" s="117"/>
      <c r="YS48" s="117"/>
      <c r="YT48" s="117"/>
      <c r="YU48" s="117"/>
      <c r="YV48" s="117"/>
      <c r="YW48" s="117"/>
      <c r="YX48" s="117"/>
      <c r="YY48" s="117"/>
      <c r="YZ48" s="117"/>
      <c r="ZA48" s="117"/>
      <c r="ZB48" s="117"/>
      <c r="ZC48" s="117"/>
      <c r="ZD48" s="117"/>
      <c r="ZE48" s="117"/>
      <c r="ZF48" s="117"/>
      <c r="ZG48" s="117"/>
      <c r="ZH48" s="117"/>
      <c r="ZI48" s="117"/>
      <c r="ZJ48" s="117"/>
      <c r="ZK48" s="117"/>
      <c r="ZL48" s="117"/>
      <c r="ZM48" s="117"/>
      <c r="ZN48" s="117"/>
      <c r="ZO48" s="117"/>
      <c r="ZP48" s="117"/>
      <c r="ZQ48" s="117"/>
      <c r="ZR48" s="117"/>
      <c r="ZS48" s="117"/>
      <c r="ZT48" s="117"/>
      <c r="ZU48" s="117"/>
      <c r="ZV48" s="117"/>
      <c r="ZW48" s="117"/>
      <c r="ZX48" s="117"/>
      <c r="ZY48" s="117"/>
      <c r="ZZ48" s="117"/>
    </row>
    <row r="49" spans="1:702" hidden="1" outlineLevel="1">
      <c r="A49" s="9">
        <v>41699</v>
      </c>
      <c r="B49" s="117">
        <v>426521.55298034003</v>
      </c>
      <c r="C49" s="117">
        <v>23735.49185681</v>
      </c>
      <c r="D49" s="117">
        <v>14678.991912669999</v>
      </c>
      <c r="E49" s="117">
        <v>92301.106698439995</v>
      </c>
      <c r="F49" s="117">
        <v>22505.455255480003</v>
      </c>
      <c r="G49" s="117">
        <v>1414.8240542999999</v>
      </c>
      <c r="H49" s="117">
        <v>38158.633923559995</v>
      </c>
      <c r="I49" s="117">
        <v>123393.91305112001</v>
      </c>
      <c r="J49" s="117">
        <v>15415.555087859999</v>
      </c>
      <c r="K49" s="117">
        <v>4121.5493232699991</v>
      </c>
      <c r="L49" s="117">
        <v>5995.9850590799997</v>
      </c>
      <c r="M49" s="168" t="s">
        <v>189</v>
      </c>
      <c r="N49" s="117">
        <v>38993.20160285</v>
      </c>
      <c r="O49" s="117">
        <v>35468.417525859993</v>
      </c>
      <c r="P49" s="117">
        <v>7935.1658466600002</v>
      </c>
      <c r="Q49" s="117">
        <v>172.85213580000001</v>
      </c>
      <c r="R49" s="117">
        <v>452.46608395999999</v>
      </c>
      <c r="S49" s="117">
        <v>1362.87798522</v>
      </c>
      <c r="T49" s="117">
        <v>415.0655774</v>
      </c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  <c r="CL49" s="117"/>
      <c r="CM49" s="117"/>
      <c r="CN49" s="117"/>
      <c r="CO49" s="117"/>
      <c r="CP49" s="117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17"/>
      <c r="DH49" s="117"/>
      <c r="DI49" s="117"/>
      <c r="DJ49" s="117"/>
      <c r="DK49" s="117"/>
      <c r="DL49" s="117"/>
      <c r="DM49" s="117"/>
      <c r="DN49" s="117"/>
      <c r="DO49" s="117"/>
      <c r="DP49" s="117"/>
      <c r="DQ49" s="117"/>
      <c r="DR49" s="117"/>
      <c r="DS49" s="117"/>
      <c r="DT49" s="117"/>
      <c r="DU49" s="117"/>
      <c r="DV49" s="117"/>
      <c r="DW49" s="117"/>
      <c r="DX49" s="117"/>
      <c r="DY49" s="117"/>
      <c r="DZ49" s="117"/>
      <c r="EA49" s="117"/>
      <c r="EB49" s="117"/>
      <c r="EC49" s="117"/>
      <c r="ED49" s="117"/>
      <c r="EE49" s="117"/>
      <c r="EF49" s="117"/>
      <c r="EG49" s="117"/>
      <c r="EH49" s="117"/>
      <c r="EI49" s="117"/>
      <c r="EJ49" s="117"/>
      <c r="EK49" s="117"/>
      <c r="EL49" s="117"/>
      <c r="EM49" s="117"/>
      <c r="EN49" s="117"/>
      <c r="EO49" s="117"/>
      <c r="EP49" s="117"/>
      <c r="EQ49" s="117"/>
      <c r="ER49" s="117"/>
      <c r="ES49" s="117"/>
      <c r="ET49" s="117"/>
      <c r="EU49" s="117"/>
      <c r="EV49" s="117"/>
      <c r="EW49" s="117"/>
      <c r="EX49" s="117"/>
      <c r="EY49" s="117"/>
      <c r="EZ49" s="117"/>
      <c r="FA49" s="117"/>
      <c r="FB49" s="117"/>
      <c r="FC49" s="117"/>
      <c r="FD49" s="117"/>
      <c r="FE49" s="117"/>
      <c r="FF49" s="117"/>
      <c r="FG49" s="117"/>
      <c r="FH49" s="117"/>
      <c r="FI49" s="117"/>
      <c r="FJ49" s="117"/>
      <c r="FK49" s="117"/>
      <c r="FL49" s="117"/>
      <c r="FM49" s="117"/>
      <c r="FN49" s="117"/>
      <c r="FO49" s="117"/>
      <c r="FP49" s="117"/>
      <c r="FQ49" s="117"/>
      <c r="FR49" s="117"/>
      <c r="FS49" s="117"/>
      <c r="FT49" s="117"/>
      <c r="FU49" s="117"/>
      <c r="FV49" s="117"/>
      <c r="FW49" s="117"/>
      <c r="FX49" s="117"/>
      <c r="FY49" s="117"/>
      <c r="FZ49" s="117"/>
      <c r="GA49" s="117"/>
      <c r="GB49" s="117"/>
      <c r="GC49" s="117"/>
      <c r="GD49" s="117"/>
      <c r="GE49" s="117"/>
      <c r="GF49" s="117"/>
      <c r="GG49" s="117"/>
      <c r="GH49" s="117"/>
      <c r="GI49" s="117"/>
      <c r="GJ49" s="117"/>
      <c r="GK49" s="117"/>
      <c r="GL49" s="117"/>
      <c r="GM49" s="117"/>
      <c r="GN49" s="117"/>
      <c r="GO49" s="117"/>
      <c r="GP49" s="117"/>
      <c r="GQ49" s="117"/>
      <c r="GR49" s="117"/>
      <c r="GS49" s="117"/>
      <c r="GT49" s="117"/>
      <c r="GU49" s="117"/>
      <c r="GV49" s="117"/>
      <c r="GW49" s="117"/>
      <c r="GX49" s="117"/>
      <c r="GY49" s="117"/>
      <c r="GZ49" s="117"/>
      <c r="HA49" s="117"/>
      <c r="HB49" s="117"/>
      <c r="HC49" s="117"/>
      <c r="HD49" s="117"/>
      <c r="HE49" s="117"/>
      <c r="HF49" s="117"/>
      <c r="HG49" s="117"/>
      <c r="HH49" s="117"/>
      <c r="HI49" s="117"/>
      <c r="HJ49" s="117"/>
      <c r="HK49" s="117"/>
      <c r="HL49" s="117"/>
      <c r="HM49" s="117"/>
      <c r="HN49" s="117"/>
      <c r="HO49" s="117"/>
      <c r="HP49" s="117"/>
      <c r="HQ49" s="117"/>
      <c r="HR49" s="117"/>
      <c r="HS49" s="117"/>
      <c r="HT49" s="117"/>
      <c r="HU49" s="117"/>
      <c r="HV49" s="117"/>
      <c r="HW49" s="117"/>
      <c r="HX49" s="117"/>
      <c r="HY49" s="117"/>
      <c r="HZ49" s="117"/>
      <c r="IA49" s="117"/>
      <c r="IB49" s="117"/>
      <c r="IC49" s="117"/>
      <c r="ID49" s="117"/>
      <c r="IE49" s="117"/>
      <c r="IF49" s="117"/>
      <c r="IG49" s="117"/>
      <c r="IH49" s="117"/>
      <c r="II49" s="117"/>
      <c r="IJ49" s="117"/>
      <c r="IK49" s="117"/>
      <c r="IL49" s="117"/>
      <c r="IM49" s="117"/>
      <c r="IN49" s="117"/>
      <c r="IO49" s="117"/>
      <c r="IP49" s="117"/>
      <c r="IQ49" s="117"/>
      <c r="IR49" s="117"/>
      <c r="IS49" s="117"/>
      <c r="IT49" s="117"/>
      <c r="IU49" s="117"/>
      <c r="IV49" s="117"/>
      <c r="IW49" s="117"/>
      <c r="IX49" s="117"/>
      <c r="IY49" s="117"/>
      <c r="IZ49" s="117"/>
      <c r="JA49" s="117"/>
      <c r="JB49" s="117"/>
      <c r="JC49" s="117"/>
      <c r="JD49" s="117"/>
      <c r="JE49" s="117"/>
      <c r="JF49" s="117"/>
      <c r="JG49" s="117"/>
      <c r="JH49" s="117"/>
      <c r="JI49" s="117"/>
      <c r="JJ49" s="117"/>
      <c r="JK49" s="117"/>
      <c r="JL49" s="117"/>
      <c r="JM49" s="117"/>
      <c r="JN49" s="117"/>
      <c r="JO49" s="117"/>
      <c r="JP49" s="117"/>
      <c r="JQ49" s="117"/>
      <c r="JR49" s="117"/>
      <c r="JS49" s="117"/>
      <c r="JT49" s="117"/>
      <c r="JU49" s="117"/>
      <c r="JV49" s="117"/>
      <c r="JW49" s="117"/>
      <c r="JX49" s="117"/>
      <c r="JY49" s="117"/>
      <c r="JZ49" s="117"/>
      <c r="KA49" s="117"/>
      <c r="KB49" s="117"/>
      <c r="KC49" s="117"/>
      <c r="KD49" s="117"/>
      <c r="KE49" s="117"/>
      <c r="KF49" s="117"/>
      <c r="KG49" s="117"/>
      <c r="KH49" s="117"/>
      <c r="KI49" s="117"/>
      <c r="KJ49" s="117"/>
      <c r="KK49" s="117"/>
      <c r="KL49" s="117"/>
      <c r="KM49" s="117"/>
      <c r="KN49" s="117"/>
      <c r="KO49" s="117"/>
      <c r="KP49" s="117"/>
      <c r="KQ49" s="117"/>
      <c r="KR49" s="117"/>
      <c r="KS49" s="117"/>
      <c r="KT49" s="117"/>
      <c r="KU49" s="117"/>
      <c r="KV49" s="117"/>
      <c r="KW49" s="117"/>
      <c r="KX49" s="117"/>
      <c r="KY49" s="117"/>
      <c r="KZ49" s="117"/>
      <c r="LA49" s="117"/>
      <c r="LB49" s="117"/>
      <c r="LC49" s="117"/>
      <c r="LD49" s="117"/>
      <c r="LE49" s="117"/>
      <c r="LF49" s="117"/>
      <c r="LG49" s="117"/>
      <c r="LH49" s="117"/>
      <c r="LI49" s="117"/>
      <c r="LJ49" s="117"/>
      <c r="LK49" s="117"/>
      <c r="LL49" s="117"/>
      <c r="LM49" s="117"/>
      <c r="LN49" s="117"/>
      <c r="LO49" s="117"/>
      <c r="LP49" s="117"/>
      <c r="LQ49" s="117"/>
      <c r="LR49" s="117"/>
      <c r="LS49" s="117"/>
      <c r="LT49" s="117"/>
      <c r="LU49" s="117"/>
      <c r="LV49" s="117"/>
      <c r="LW49" s="117"/>
      <c r="LX49" s="117"/>
      <c r="LY49" s="117"/>
      <c r="LZ49" s="117"/>
      <c r="MA49" s="117"/>
      <c r="MB49" s="117"/>
      <c r="MC49" s="117"/>
      <c r="MD49" s="117"/>
      <c r="ME49" s="117"/>
      <c r="MF49" s="117"/>
      <c r="MG49" s="117"/>
      <c r="MH49" s="117"/>
      <c r="MI49" s="117"/>
      <c r="MJ49" s="117"/>
      <c r="MK49" s="117"/>
      <c r="ML49" s="117"/>
      <c r="MM49" s="117"/>
      <c r="MN49" s="117"/>
      <c r="MO49" s="117"/>
      <c r="MP49" s="117"/>
      <c r="MQ49" s="117"/>
      <c r="MR49" s="117"/>
      <c r="MS49" s="117"/>
      <c r="MT49" s="117"/>
      <c r="MU49" s="117"/>
      <c r="MV49" s="117"/>
      <c r="MW49" s="117"/>
      <c r="MX49" s="117"/>
      <c r="MY49" s="117"/>
      <c r="MZ49" s="117"/>
      <c r="NA49" s="117"/>
      <c r="NB49" s="117"/>
      <c r="NC49" s="117"/>
      <c r="ND49" s="117"/>
      <c r="NE49" s="117"/>
      <c r="NF49" s="117"/>
      <c r="NG49" s="117"/>
      <c r="NH49" s="117"/>
      <c r="NI49" s="117"/>
      <c r="NJ49" s="117"/>
      <c r="NK49" s="117"/>
      <c r="NL49" s="117"/>
      <c r="NM49" s="117"/>
      <c r="NN49" s="117"/>
      <c r="NO49" s="117"/>
      <c r="NP49" s="117"/>
      <c r="NQ49" s="117"/>
      <c r="NR49" s="117"/>
      <c r="NS49" s="117"/>
      <c r="NT49" s="117"/>
      <c r="NU49" s="117"/>
      <c r="NV49" s="117"/>
      <c r="NW49" s="117"/>
      <c r="NX49" s="117"/>
      <c r="NY49" s="117"/>
      <c r="NZ49" s="117"/>
      <c r="OA49" s="117"/>
      <c r="OB49" s="117"/>
      <c r="OC49" s="117"/>
      <c r="OD49" s="117"/>
      <c r="OE49" s="117"/>
      <c r="OF49" s="117"/>
      <c r="OG49" s="117"/>
      <c r="OH49" s="117"/>
      <c r="OI49" s="117"/>
      <c r="OJ49" s="117"/>
      <c r="OK49" s="117"/>
      <c r="OL49" s="117"/>
      <c r="OM49" s="117"/>
      <c r="ON49" s="117"/>
      <c r="OO49" s="117"/>
      <c r="OP49" s="117"/>
      <c r="OQ49" s="117"/>
      <c r="OR49" s="117"/>
      <c r="OS49" s="117"/>
      <c r="OT49" s="117"/>
      <c r="OU49" s="117"/>
      <c r="OV49" s="117"/>
      <c r="OW49" s="117"/>
      <c r="OX49" s="117"/>
      <c r="OY49" s="117"/>
      <c r="OZ49" s="117"/>
      <c r="PA49" s="117"/>
      <c r="PB49" s="117"/>
      <c r="PC49" s="117"/>
      <c r="PD49" s="117"/>
      <c r="PE49" s="117"/>
      <c r="PF49" s="117"/>
      <c r="PG49" s="117"/>
      <c r="PH49" s="117"/>
      <c r="PI49" s="117"/>
      <c r="PJ49" s="117"/>
      <c r="PK49" s="117"/>
      <c r="PL49" s="117"/>
      <c r="PM49" s="117"/>
      <c r="PN49" s="117"/>
      <c r="PO49" s="117"/>
      <c r="PP49" s="117"/>
      <c r="PQ49" s="117"/>
      <c r="PR49" s="117"/>
      <c r="PS49" s="117"/>
      <c r="PT49" s="117"/>
      <c r="PU49" s="117"/>
      <c r="PV49" s="117"/>
      <c r="PW49" s="117"/>
      <c r="PX49" s="117"/>
      <c r="PY49" s="117"/>
      <c r="PZ49" s="117"/>
      <c r="QA49" s="117"/>
      <c r="QB49" s="117"/>
      <c r="QC49" s="117"/>
      <c r="QD49" s="117"/>
      <c r="QE49" s="117"/>
      <c r="QF49" s="117"/>
      <c r="QG49" s="117"/>
      <c r="QH49" s="117"/>
      <c r="QI49" s="117"/>
      <c r="QJ49" s="117"/>
      <c r="QK49" s="117"/>
      <c r="QL49" s="117"/>
      <c r="QM49" s="117"/>
      <c r="QN49" s="117"/>
      <c r="QO49" s="117"/>
      <c r="QP49" s="117"/>
      <c r="QQ49" s="117"/>
      <c r="QR49" s="117"/>
      <c r="QS49" s="117"/>
      <c r="QT49" s="117"/>
      <c r="QU49" s="117"/>
      <c r="QV49" s="117"/>
      <c r="QW49" s="117"/>
      <c r="QX49" s="117"/>
      <c r="QY49" s="117"/>
      <c r="QZ49" s="117"/>
      <c r="RA49" s="117"/>
      <c r="RB49" s="117"/>
      <c r="RC49" s="117"/>
      <c r="RD49" s="117"/>
      <c r="RE49" s="117"/>
      <c r="RF49" s="117"/>
      <c r="RG49" s="117"/>
      <c r="RH49" s="117"/>
      <c r="RI49" s="117"/>
      <c r="RJ49" s="117"/>
      <c r="RK49" s="117"/>
      <c r="RL49" s="117"/>
      <c r="RM49" s="117"/>
      <c r="RN49" s="117"/>
      <c r="RO49" s="117"/>
      <c r="RP49" s="117"/>
      <c r="RQ49" s="117"/>
      <c r="RR49" s="117"/>
      <c r="RS49" s="117"/>
      <c r="RT49" s="117"/>
      <c r="RU49" s="117"/>
      <c r="RV49" s="117"/>
      <c r="RW49" s="117"/>
      <c r="RX49" s="117"/>
      <c r="RY49" s="117"/>
      <c r="RZ49" s="117"/>
      <c r="SA49" s="117"/>
      <c r="SB49" s="117"/>
      <c r="SC49" s="117"/>
      <c r="SD49" s="117"/>
      <c r="SE49" s="117"/>
      <c r="SF49" s="117"/>
      <c r="SG49" s="117"/>
      <c r="SH49" s="117"/>
      <c r="SI49" s="117"/>
      <c r="SJ49" s="117"/>
      <c r="SK49" s="117"/>
      <c r="SL49" s="117"/>
      <c r="SM49" s="117"/>
      <c r="SN49" s="117"/>
      <c r="SO49" s="117"/>
      <c r="SP49" s="117"/>
      <c r="SQ49" s="117"/>
      <c r="SR49" s="117"/>
      <c r="SS49" s="117"/>
      <c r="ST49" s="117"/>
      <c r="SU49" s="117"/>
      <c r="SV49" s="117"/>
      <c r="SW49" s="117"/>
      <c r="SX49" s="117"/>
      <c r="SY49" s="117"/>
      <c r="SZ49" s="117"/>
      <c r="TA49" s="117"/>
      <c r="TB49" s="117"/>
      <c r="TC49" s="117"/>
      <c r="TD49" s="117"/>
      <c r="TE49" s="117"/>
      <c r="TF49" s="117"/>
      <c r="TG49" s="117"/>
      <c r="TH49" s="117"/>
      <c r="TI49" s="117"/>
      <c r="TJ49" s="117"/>
      <c r="TK49" s="117"/>
      <c r="TL49" s="117"/>
      <c r="TM49" s="117"/>
      <c r="TN49" s="117"/>
      <c r="TO49" s="117"/>
      <c r="TP49" s="117"/>
      <c r="TQ49" s="117"/>
      <c r="TR49" s="117"/>
      <c r="TS49" s="117"/>
      <c r="TT49" s="117"/>
      <c r="TU49" s="117"/>
      <c r="TV49" s="117"/>
      <c r="TW49" s="117"/>
      <c r="TX49" s="117"/>
      <c r="TY49" s="117"/>
      <c r="TZ49" s="117"/>
      <c r="UA49" s="117"/>
      <c r="UB49" s="117"/>
      <c r="UC49" s="117"/>
      <c r="UD49" s="117"/>
      <c r="UE49" s="117"/>
      <c r="UF49" s="117"/>
      <c r="UG49" s="117"/>
      <c r="UH49" s="117"/>
      <c r="UI49" s="117"/>
      <c r="UJ49" s="117"/>
      <c r="UK49" s="117"/>
      <c r="UL49" s="117"/>
      <c r="UM49" s="117"/>
      <c r="UN49" s="117"/>
      <c r="UO49" s="117"/>
      <c r="UP49" s="117"/>
      <c r="UQ49" s="117"/>
      <c r="UR49" s="117"/>
      <c r="US49" s="117"/>
      <c r="UT49" s="117"/>
      <c r="UU49" s="117"/>
      <c r="UV49" s="117"/>
      <c r="UW49" s="117"/>
      <c r="UX49" s="117"/>
      <c r="UY49" s="117"/>
      <c r="UZ49" s="117"/>
      <c r="VA49" s="117"/>
      <c r="VB49" s="117"/>
      <c r="VC49" s="117"/>
      <c r="VD49" s="117"/>
      <c r="VE49" s="117"/>
      <c r="VF49" s="117"/>
      <c r="VG49" s="117"/>
      <c r="VH49" s="117"/>
      <c r="VI49" s="117"/>
      <c r="VJ49" s="117"/>
      <c r="VK49" s="117"/>
      <c r="VL49" s="117"/>
      <c r="VM49" s="117"/>
      <c r="VN49" s="117"/>
      <c r="VO49" s="117"/>
      <c r="VP49" s="117"/>
      <c r="VQ49" s="117"/>
      <c r="VR49" s="117"/>
      <c r="VS49" s="117"/>
      <c r="VT49" s="117"/>
      <c r="VU49" s="117"/>
      <c r="VV49" s="117"/>
      <c r="VW49" s="117"/>
      <c r="VX49" s="117"/>
      <c r="VY49" s="117"/>
      <c r="VZ49" s="117"/>
      <c r="WA49" s="117"/>
      <c r="WB49" s="117"/>
      <c r="WC49" s="117"/>
      <c r="WD49" s="117"/>
      <c r="WE49" s="117"/>
      <c r="WF49" s="117"/>
      <c r="WG49" s="117"/>
      <c r="WH49" s="117"/>
      <c r="WI49" s="117"/>
      <c r="WJ49" s="117"/>
      <c r="WK49" s="117"/>
      <c r="WL49" s="117"/>
      <c r="WM49" s="117"/>
      <c r="WN49" s="117"/>
      <c r="WO49" s="117"/>
      <c r="WP49" s="117"/>
      <c r="WQ49" s="117"/>
      <c r="WR49" s="117"/>
      <c r="WS49" s="117"/>
      <c r="WT49" s="117"/>
      <c r="WU49" s="117"/>
      <c r="WV49" s="117"/>
      <c r="WW49" s="117"/>
      <c r="WX49" s="117"/>
      <c r="WY49" s="117"/>
      <c r="WZ49" s="117"/>
      <c r="XA49" s="117"/>
      <c r="XB49" s="117"/>
      <c r="XC49" s="117"/>
      <c r="XD49" s="117"/>
      <c r="XE49" s="117"/>
      <c r="XF49" s="117"/>
      <c r="XG49" s="117"/>
      <c r="XH49" s="117"/>
      <c r="XI49" s="117"/>
      <c r="XJ49" s="117"/>
      <c r="XK49" s="117"/>
      <c r="XL49" s="117"/>
      <c r="XM49" s="117"/>
      <c r="XN49" s="117"/>
      <c r="XO49" s="117"/>
      <c r="XP49" s="117"/>
      <c r="XQ49" s="117"/>
      <c r="XR49" s="117"/>
      <c r="XS49" s="117"/>
      <c r="XT49" s="117"/>
      <c r="XU49" s="117"/>
      <c r="XV49" s="117"/>
      <c r="XW49" s="117"/>
      <c r="XX49" s="117"/>
      <c r="XY49" s="117"/>
      <c r="XZ49" s="117"/>
      <c r="YA49" s="117"/>
      <c r="YB49" s="117"/>
      <c r="YC49" s="117"/>
      <c r="YD49" s="117"/>
      <c r="YE49" s="117"/>
      <c r="YF49" s="117"/>
      <c r="YG49" s="117"/>
      <c r="YH49" s="117"/>
      <c r="YI49" s="117"/>
      <c r="YJ49" s="117"/>
      <c r="YK49" s="117"/>
      <c r="YL49" s="117"/>
      <c r="YM49" s="117"/>
      <c r="YN49" s="117"/>
      <c r="YO49" s="117"/>
      <c r="YP49" s="117"/>
      <c r="YQ49" s="117"/>
      <c r="YR49" s="117"/>
      <c r="YS49" s="117"/>
      <c r="YT49" s="117"/>
      <c r="YU49" s="117"/>
      <c r="YV49" s="117"/>
      <c r="YW49" s="117"/>
      <c r="YX49" s="117"/>
      <c r="YY49" s="117"/>
      <c r="YZ49" s="117"/>
      <c r="ZA49" s="117"/>
      <c r="ZB49" s="117"/>
      <c r="ZC49" s="117"/>
      <c r="ZD49" s="117"/>
      <c r="ZE49" s="117"/>
      <c r="ZF49" s="117"/>
      <c r="ZG49" s="117"/>
      <c r="ZH49" s="117"/>
      <c r="ZI49" s="117"/>
      <c r="ZJ49" s="117"/>
      <c r="ZK49" s="117"/>
      <c r="ZL49" s="117"/>
      <c r="ZM49" s="117"/>
      <c r="ZN49" s="117"/>
      <c r="ZO49" s="117"/>
      <c r="ZP49" s="117"/>
      <c r="ZQ49" s="117"/>
      <c r="ZR49" s="117"/>
      <c r="ZS49" s="117"/>
      <c r="ZT49" s="117"/>
      <c r="ZU49" s="117"/>
      <c r="ZV49" s="117"/>
      <c r="ZW49" s="117"/>
      <c r="ZX49" s="117"/>
      <c r="ZY49" s="117"/>
      <c r="ZZ49" s="117"/>
    </row>
    <row r="50" spans="1:702" hidden="1" outlineLevel="1">
      <c r="A50" s="9">
        <v>41730</v>
      </c>
      <c r="B50" s="117">
        <v>433381.72469404998</v>
      </c>
      <c r="C50" s="117">
        <v>24563.777329820001</v>
      </c>
      <c r="D50" s="117">
        <v>14610.26806255</v>
      </c>
      <c r="E50" s="117">
        <v>95421.465722049994</v>
      </c>
      <c r="F50" s="117">
        <v>22852.340254350001</v>
      </c>
      <c r="G50" s="117">
        <v>1457.92693915</v>
      </c>
      <c r="H50" s="117">
        <v>38731.64726397</v>
      </c>
      <c r="I50" s="117">
        <v>123756.03534692001</v>
      </c>
      <c r="J50" s="117">
        <v>14949.60053487</v>
      </c>
      <c r="K50" s="117">
        <v>4322.4638472299994</v>
      </c>
      <c r="L50" s="117">
        <v>5810.84179064</v>
      </c>
      <c r="M50" s="168" t="s">
        <v>189</v>
      </c>
      <c r="N50" s="117">
        <v>39876.702870559995</v>
      </c>
      <c r="O50" s="117">
        <v>36299.408580409996</v>
      </c>
      <c r="P50" s="117">
        <v>8332.3819671700003</v>
      </c>
      <c r="Q50" s="117">
        <v>173.62452630999999</v>
      </c>
      <c r="R50" s="117">
        <v>523.85546044</v>
      </c>
      <c r="S50" s="117">
        <v>1292.4517339899999</v>
      </c>
      <c r="T50" s="117">
        <v>406.93246361999996</v>
      </c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7"/>
      <c r="EF50" s="117"/>
      <c r="EG50" s="117"/>
      <c r="EH50" s="117"/>
      <c r="EI50" s="117"/>
      <c r="EJ50" s="117"/>
      <c r="EK50" s="117"/>
      <c r="EL50" s="117"/>
      <c r="EM50" s="117"/>
      <c r="EN50" s="117"/>
      <c r="EO50" s="117"/>
      <c r="EP50" s="117"/>
      <c r="EQ50" s="117"/>
      <c r="ER50" s="117"/>
      <c r="ES50" s="117"/>
      <c r="ET50" s="117"/>
      <c r="EU50" s="117"/>
      <c r="EV50" s="117"/>
      <c r="EW50" s="117"/>
      <c r="EX50" s="117"/>
      <c r="EY50" s="117"/>
      <c r="EZ50" s="117"/>
      <c r="FA50" s="117"/>
      <c r="FB50" s="117"/>
      <c r="FC50" s="117"/>
      <c r="FD50" s="117"/>
      <c r="FE50" s="117"/>
      <c r="FF50" s="117"/>
      <c r="FG50" s="117"/>
      <c r="FH50" s="117"/>
      <c r="FI50" s="117"/>
      <c r="FJ50" s="117"/>
      <c r="FK50" s="117"/>
      <c r="FL50" s="117"/>
      <c r="FM50" s="117"/>
      <c r="FN50" s="117"/>
      <c r="FO50" s="117"/>
      <c r="FP50" s="117"/>
      <c r="FQ50" s="117"/>
      <c r="FR50" s="117"/>
      <c r="FS50" s="117"/>
      <c r="FT50" s="117"/>
      <c r="FU50" s="117"/>
      <c r="FV50" s="117"/>
      <c r="FW50" s="117"/>
      <c r="FX50" s="117"/>
      <c r="FY50" s="117"/>
      <c r="FZ50" s="117"/>
      <c r="GA50" s="117"/>
      <c r="GB50" s="117"/>
      <c r="GC50" s="117"/>
      <c r="GD50" s="117"/>
      <c r="GE50" s="117"/>
      <c r="GF50" s="117"/>
      <c r="GG50" s="117"/>
      <c r="GH50" s="117"/>
      <c r="GI50" s="117"/>
      <c r="GJ50" s="117"/>
      <c r="GK50" s="117"/>
      <c r="GL50" s="117"/>
      <c r="GM50" s="117"/>
      <c r="GN50" s="117"/>
      <c r="GO50" s="117"/>
      <c r="GP50" s="117"/>
      <c r="GQ50" s="117"/>
      <c r="GR50" s="117"/>
      <c r="GS50" s="117"/>
      <c r="GT50" s="117"/>
      <c r="GU50" s="117"/>
      <c r="GV50" s="117"/>
      <c r="GW50" s="117"/>
      <c r="GX50" s="117"/>
      <c r="GY50" s="117"/>
      <c r="GZ50" s="117"/>
      <c r="HA50" s="117"/>
      <c r="HB50" s="117"/>
      <c r="HC50" s="117"/>
      <c r="HD50" s="117"/>
      <c r="HE50" s="117"/>
      <c r="HF50" s="117"/>
      <c r="HG50" s="117"/>
      <c r="HH50" s="117"/>
      <c r="HI50" s="117"/>
      <c r="HJ50" s="117"/>
      <c r="HK50" s="117"/>
      <c r="HL50" s="117"/>
      <c r="HM50" s="117"/>
      <c r="HN50" s="117"/>
      <c r="HO50" s="117"/>
      <c r="HP50" s="117"/>
      <c r="HQ50" s="117"/>
      <c r="HR50" s="117"/>
      <c r="HS50" s="117"/>
      <c r="HT50" s="117"/>
      <c r="HU50" s="117"/>
      <c r="HV50" s="117"/>
      <c r="HW50" s="117"/>
      <c r="HX50" s="117"/>
      <c r="HY50" s="117"/>
      <c r="HZ50" s="117"/>
      <c r="IA50" s="117"/>
      <c r="IB50" s="117"/>
      <c r="IC50" s="117"/>
      <c r="ID50" s="117"/>
      <c r="IE50" s="117"/>
      <c r="IF50" s="117"/>
      <c r="IG50" s="117"/>
      <c r="IH50" s="117"/>
      <c r="II50" s="117"/>
      <c r="IJ50" s="117"/>
      <c r="IK50" s="117"/>
      <c r="IL50" s="117"/>
      <c r="IM50" s="117"/>
      <c r="IN50" s="117"/>
      <c r="IO50" s="117"/>
      <c r="IP50" s="117"/>
      <c r="IQ50" s="117"/>
      <c r="IR50" s="117"/>
      <c r="IS50" s="117"/>
      <c r="IT50" s="117"/>
      <c r="IU50" s="117"/>
      <c r="IV50" s="117"/>
      <c r="IW50" s="117"/>
      <c r="IX50" s="117"/>
      <c r="IY50" s="117"/>
      <c r="IZ50" s="117"/>
      <c r="JA50" s="117"/>
      <c r="JB50" s="117"/>
      <c r="JC50" s="117"/>
      <c r="JD50" s="117"/>
      <c r="JE50" s="117"/>
      <c r="JF50" s="117"/>
      <c r="JG50" s="117"/>
      <c r="JH50" s="117"/>
      <c r="JI50" s="117"/>
      <c r="JJ50" s="117"/>
      <c r="JK50" s="117"/>
      <c r="JL50" s="117"/>
      <c r="JM50" s="117"/>
      <c r="JN50" s="117"/>
      <c r="JO50" s="117"/>
      <c r="JP50" s="117"/>
      <c r="JQ50" s="117"/>
      <c r="JR50" s="117"/>
      <c r="JS50" s="117"/>
      <c r="JT50" s="117"/>
      <c r="JU50" s="117"/>
      <c r="JV50" s="117"/>
      <c r="JW50" s="117"/>
      <c r="JX50" s="117"/>
      <c r="JY50" s="117"/>
      <c r="JZ50" s="117"/>
      <c r="KA50" s="117"/>
      <c r="KB50" s="117"/>
      <c r="KC50" s="117"/>
      <c r="KD50" s="117"/>
      <c r="KE50" s="117"/>
      <c r="KF50" s="117"/>
      <c r="KG50" s="117"/>
      <c r="KH50" s="117"/>
      <c r="KI50" s="117"/>
      <c r="KJ50" s="117"/>
      <c r="KK50" s="117"/>
      <c r="KL50" s="117"/>
      <c r="KM50" s="117"/>
      <c r="KN50" s="117"/>
      <c r="KO50" s="117"/>
      <c r="KP50" s="117"/>
      <c r="KQ50" s="117"/>
      <c r="KR50" s="117"/>
      <c r="KS50" s="117"/>
      <c r="KT50" s="117"/>
      <c r="KU50" s="117"/>
      <c r="KV50" s="117"/>
      <c r="KW50" s="117"/>
      <c r="KX50" s="117"/>
      <c r="KY50" s="117"/>
      <c r="KZ50" s="117"/>
      <c r="LA50" s="117"/>
      <c r="LB50" s="117"/>
      <c r="LC50" s="117"/>
      <c r="LD50" s="117"/>
      <c r="LE50" s="117"/>
      <c r="LF50" s="117"/>
      <c r="LG50" s="117"/>
      <c r="LH50" s="117"/>
      <c r="LI50" s="117"/>
      <c r="LJ50" s="117"/>
      <c r="LK50" s="117"/>
      <c r="LL50" s="117"/>
      <c r="LM50" s="117"/>
      <c r="LN50" s="117"/>
      <c r="LO50" s="117"/>
      <c r="LP50" s="117"/>
      <c r="LQ50" s="117"/>
      <c r="LR50" s="117"/>
      <c r="LS50" s="117"/>
      <c r="LT50" s="117"/>
      <c r="LU50" s="117"/>
      <c r="LV50" s="117"/>
      <c r="LW50" s="117"/>
      <c r="LX50" s="117"/>
      <c r="LY50" s="117"/>
      <c r="LZ50" s="117"/>
      <c r="MA50" s="117"/>
      <c r="MB50" s="117"/>
      <c r="MC50" s="117"/>
      <c r="MD50" s="117"/>
      <c r="ME50" s="117"/>
      <c r="MF50" s="117"/>
      <c r="MG50" s="117"/>
      <c r="MH50" s="117"/>
      <c r="MI50" s="117"/>
      <c r="MJ50" s="117"/>
      <c r="MK50" s="117"/>
      <c r="ML50" s="117"/>
      <c r="MM50" s="117"/>
      <c r="MN50" s="117"/>
      <c r="MO50" s="117"/>
      <c r="MP50" s="117"/>
      <c r="MQ50" s="117"/>
      <c r="MR50" s="117"/>
      <c r="MS50" s="117"/>
      <c r="MT50" s="117"/>
      <c r="MU50" s="117"/>
      <c r="MV50" s="117"/>
      <c r="MW50" s="117"/>
      <c r="MX50" s="117"/>
      <c r="MY50" s="117"/>
      <c r="MZ50" s="117"/>
      <c r="NA50" s="117"/>
      <c r="NB50" s="117"/>
      <c r="NC50" s="117"/>
      <c r="ND50" s="117"/>
      <c r="NE50" s="117"/>
      <c r="NF50" s="117"/>
      <c r="NG50" s="117"/>
      <c r="NH50" s="117"/>
      <c r="NI50" s="117"/>
      <c r="NJ50" s="117"/>
      <c r="NK50" s="117"/>
      <c r="NL50" s="117"/>
      <c r="NM50" s="117"/>
      <c r="NN50" s="117"/>
      <c r="NO50" s="117"/>
      <c r="NP50" s="117"/>
      <c r="NQ50" s="117"/>
      <c r="NR50" s="117"/>
      <c r="NS50" s="117"/>
      <c r="NT50" s="117"/>
      <c r="NU50" s="117"/>
      <c r="NV50" s="117"/>
      <c r="NW50" s="117"/>
      <c r="NX50" s="117"/>
      <c r="NY50" s="117"/>
      <c r="NZ50" s="117"/>
      <c r="OA50" s="117"/>
      <c r="OB50" s="117"/>
      <c r="OC50" s="117"/>
      <c r="OD50" s="117"/>
      <c r="OE50" s="117"/>
      <c r="OF50" s="117"/>
      <c r="OG50" s="117"/>
      <c r="OH50" s="117"/>
      <c r="OI50" s="117"/>
      <c r="OJ50" s="117"/>
      <c r="OK50" s="117"/>
      <c r="OL50" s="117"/>
      <c r="OM50" s="117"/>
      <c r="ON50" s="117"/>
      <c r="OO50" s="117"/>
      <c r="OP50" s="117"/>
      <c r="OQ50" s="117"/>
      <c r="OR50" s="117"/>
      <c r="OS50" s="117"/>
      <c r="OT50" s="117"/>
      <c r="OU50" s="117"/>
      <c r="OV50" s="117"/>
      <c r="OW50" s="117"/>
      <c r="OX50" s="117"/>
      <c r="OY50" s="117"/>
      <c r="OZ50" s="117"/>
      <c r="PA50" s="117"/>
      <c r="PB50" s="117"/>
      <c r="PC50" s="117"/>
      <c r="PD50" s="117"/>
      <c r="PE50" s="117"/>
      <c r="PF50" s="117"/>
      <c r="PG50" s="117"/>
      <c r="PH50" s="117"/>
      <c r="PI50" s="117"/>
      <c r="PJ50" s="117"/>
      <c r="PK50" s="117"/>
      <c r="PL50" s="117"/>
      <c r="PM50" s="117"/>
      <c r="PN50" s="117"/>
      <c r="PO50" s="117"/>
      <c r="PP50" s="117"/>
      <c r="PQ50" s="117"/>
      <c r="PR50" s="117"/>
      <c r="PS50" s="117"/>
      <c r="PT50" s="117"/>
      <c r="PU50" s="117"/>
      <c r="PV50" s="117"/>
      <c r="PW50" s="117"/>
      <c r="PX50" s="117"/>
      <c r="PY50" s="117"/>
      <c r="PZ50" s="117"/>
      <c r="QA50" s="117"/>
      <c r="QB50" s="117"/>
      <c r="QC50" s="117"/>
      <c r="QD50" s="117"/>
      <c r="QE50" s="117"/>
      <c r="QF50" s="117"/>
      <c r="QG50" s="117"/>
      <c r="QH50" s="117"/>
      <c r="QI50" s="117"/>
      <c r="QJ50" s="117"/>
      <c r="QK50" s="117"/>
      <c r="QL50" s="117"/>
      <c r="QM50" s="117"/>
      <c r="QN50" s="117"/>
      <c r="QO50" s="117"/>
      <c r="QP50" s="117"/>
      <c r="QQ50" s="117"/>
      <c r="QR50" s="117"/>
      <c r="QS50" s="117"/>
      <c r="QT50" s="117"/>
      <c r="QU50" s="117"/>
      <c r="QV50" s="117"/>
      <c r="QW50" s="117"/>
      <c r="QX50" s="117"/>
      <c r="QY50" s="117"/>
      <c r="QZ50" s="117"/>
      <c r="RA50" s="117"/>
      <c r="RB50" s="117"/>
      <c r="RC50" s="117"/>
      <c r="RD50" s="117"/>
      <c r="RE50" s="117"/>
      <c r="RF50" s="117"/>
      <c r="RG50" s="117"/>
      <c r="RH50" s="117"/>
      <c r="RI50" s="117"/>
      <c r="RJ50" s="117"/>
      <c r="RK50" s="117"/>
      <c r="RL50" s="117"/>
      <c r="RM50" s="117"/>
      <c r="RN50" s="117"/>
      <c r="RO50" s="117"/>
      <c r="RP50" s="117"/>
      <c r="RQ50" s="117"/>
      <c r="RR50" s="117"/>
      <c r="RS50" s="117"/>
      <c r="RT50" s="117"/>
      <c r="RU50" s="117"/>
      <c r="RV50" s="117"/>
      <c r="RW50" s="117"/>
      <c r="RX50" s="117"/>
      <c r="RY50" s="117"/>
      <c r="RZ50" s="117"/>
      <c r="SA50" s="117"/>
      <c r="SB50" s="117"/>
      <c r="SC50" s="117"/>
      <c r="SD50" s="117"/>
      <c r="SE50" s="117"/>
      <c r="SF50" s="117"/>
      <c r="SG50" s="117"/>
      <c r="SH50" s="117"/>
      <c r="SI50" s="117"/>
      <c r="SJ50" s="117"/>
      <c r="SK50" s="117"/>
      <c r="SL50" s="117"/>
      <c r="SM50" s="117"/>
      <c r="SN50" s="117"/>
      <c r="SO50" s="117"/>
      <c r="SP50" s="117"/>
      <c r="SQ50" s="117"/>
      <c r="SR50" s="117"/>
      <c r="SS50" s="117"/>
      <c r="ST50" s="117"/>
      <c r="SU50" s="117"/>
      <c r="SV50" s="117"/>
      <c r="SW50" s="117"/>
      <c r="SX50" s="117"/>
      <c r="SY50" s="117"/>
      <c r="SZ50" s="117"/>
      <c r="TA50" s="117"/>
      <c r="TB50" s="117"/>
      <c r="TC50" s="117"/>
      <c r="TD50" s="117"/>
      <c r="TE50" s="117"/>
      <c r="TF50" s="117"/>
      <c r="TG50" s="117"/>
      <c r="TH50" s="117"/>
      <c r="TI50" s="117"/>
      <c r="TJ50" s="117"/>
      <c r="TK50" s="117"/>
      <c r="TL50" s="117"/>
      <c r="TM50" s="117"/>
      <c r="TN50" s="117"/>
      <c r="TO50" s="117"/>
      <c r="TP50" s="117"/>
      <c r="TQ50" s="117"/>
      <c r="TR50" s="117"/>
      <c r="TS50" s="117"/>
      <c r="TT50" s="117"/>
      <c r="TU50" s="117"/>
      <c r="TV50" s="117"/>
      <c r="TW50" s="117"/>
      <c r="TX50" s="117"/>
      <c r="TY50" s="117"/>
      <c r="TZ50" s="117"/>
      <c r="UA50" s="117"/>
      <c r="UB50" s="117"/>
      <c r="UC50" s="117"/>
      <c r="UD50" s="117"/>
      <c r="UE50" s="117"/>
      <c r="UF50" s="117"/>
      <c r="UG50" s="117"/>
      <c r="UH50" s="117"/>
      <c r="UI50" s="117"/>
      <c r="UJ50" s="117"/>
      <c r="UK50" s="117"/>
      <c r="UL50" s="117"/>
      <c r="UM50" s="117"/>
      <c r="UN50" s="117"/>
      <c r="UO50" s="117"/>
      <c r="UP50" s="117"/>
      <c r="UQ50" s="117"/>
      <c r="UR50" s="117"/>
      <c r="US50" s="117"/>
      <c r="UT50" s="117"/>
      <c r="UU50" s="117"/>
      <c r="UV50" s="117"/>
      <c r="UW50" s="117"/>
      <c r="UX50" s="117"/>
      <c r="UY50" s="117"/>
      <c r="UZ50" s="117"/>
      <c r="VA50" s="117"/>
      <c r="VB50" s="117"/>
      <c r="VC50" s="117"/>
      <c r="VD50" s="117"/>
      <c r="VE50" s="117"/>
      <c r="VF50" s="117"/>
      <c r="VG50" s="117"/>
      <c r="VH50" s="117"/>
      <c r="VI50" s="117"/>
      <c r="VJ50" s="117"/>
      <c r="VK50" s="117"/>
      <c r="VL50" s="117"/>
      <c r="VM50" s="117"/>
      <c r="VN50" s="117"/>
      <c r="VO50" s="117"/>
      <c r="VP50" s="117"/>
      <c r="VQ50" s="117"/>
      <c r="VR50" s="117"/>
      <c r="VS50" s="117"/>
      <c r="VT50" s="117"/>
      <c r="VU50" s="117"/>
      <c r="VV50" s="117"/>
      <c r="VW50" s="117"/>
      <c r="VX50" s="117"/>
      <c r="VY50" s="117"/>
      <c r="VZ50" s="117"/>
      <c r="WA50" s="117"/>
      <c r="WB50" s="117"/>
      <c r="WC50" s="117"/>
      <c r="WD50" s="117"/>
      <c r="WE50" s="117"/>
      <c r="WF50" s="117"/>
      <c r="WG50" s="117"/>
      <c r="WH50" s="117"/>
      <c r="WI50" s="117"/>
      <c r="WJ50" s="117"/>
      <c r="WK50" s="117"/>
      <c r="WL50" s="117"/>
      <c r="WM50" s="117"/>
      <c r="WN50" s="117"/>
      <c r="WO50" s="117"/>
      <c r="WP50" s="117"/>
      <c r="WQ50" s="117"/>
      <c r="WR50" s="117"/>
      <c r="WS50" s="117"/>
      <c r="WT50" s="117"/>
      <c r="WU50" s="117"/>
      <c r="WV50" s="117"/>
      <c r="WW50" s="117"/>
      <c r="WX50" s="117"/>
      <c r="WY50" s="117"/>
      <c r="WZ50" s="117"/>
      <c r="XA50" s="117"/>
      <c r="XB50" s="117"/>
      <c r="XC50" s="117"/>
      <c r="XD50" s="117"/>
      <c r="XE50" s="117"/>
      <c r="XF50" s="117"/>
      <c r="XG50" s="117"/>
      <c r="XH50" s="117"/>
      <c r="XI50" s="117"/>
      <c r="XJ50" s="117"/>
      <c r="XK50" s="117"/>
      <c r="XL50" s="117"/>
      <c r="XM50" s="117"/>
      <c r="XN50" s="117"/>
      <c r="XO50" s="117"/>
      <c r="XP50" s="117"/>
      <c r="XQ50" s="117"/>
      <c r="XR50" s="117"/>
      <c r="XS50" s="117"/>
      <c r="XT50" s="117"/>
      <c r="XU50" s="117"/>
      <c r="XV50" s="117"/>
      <c r="XW50" s="117"/>
      <c r="XX50" s="117"/>
      <c r="XY50" s="117"/>
      <c r="XZ50" s="117"/>
      <c r="YA50" s="117"/>
      <c r="YB50" s="117"/>
      <c r="YC50" s="117"/>
      <c r="YD50" s="117"/>
      <c r="YE50" s="117"/>
      <c r="YF50" s="117"/>
      <c r="YG50" s="117"/>
      <c r="YH50" s="117"/>
      <c r="YI50" s="117"/>
      <c r="YJ50" s="117"/>
      <c r="YK50" s="117"/>
      <c r="YL50" s="117"/>
      <c r="YM50" s="117"/>
      <c r="YN50" s="117"/>
      <c r="YO50" s="117"/>
      <c r="YP50" s="117"/>
      <c r="YQ50" s="117"/>
      <c r="YR50" s="117"/>
      <c r="YS50" s="117"/>
      <c r="YT50" s="117"/>
      <c r="YU50" s="117"/>
      <c r="YV50" s="117"/>
      <c r="YW50" s="117"/>
      <c r="YX50" s="117"/>
      <c r="YY50" s="117"/>
      <c r="YZ50" s="117"/>
      <c r="ZA50" s="117"/>
      <c r="ZB50" s="117"/>
      <c r="ZC50" s="117"/>
      <c r="ZD50" s="117"/>
      <c r="ZE50" s="117"/>
      <c r="ZF50" s="117"/>
      <c r="ZG50" s="117"/>
      <c r="ZH50" s="117"/>
      <c r="ZI50" s="117"/>
      <c r="ZJ50" s="117"/>
      <c r="ZK50" s="117"/>
      <c r="ZL50" s="117"/>
      <c r="ZM50" s="117"/>
      <c r="ZN50" s="117"/>
      <c r="ZO50" s="117"/>
      <c r="ZP50" s="117"/>
      <c r="ZQ50" s="117"/>
      <c r="ZR50" s="117"/>
      <c r="ZS50" s="117"/>
      <c r="ZT50" s="117"/>
      <c r="ZU50" s="117"/>
      <c r="ZV50" s="117"/>
      <c r="ZW50" s="117"/>
      <c r="ZX50" s="117"/>
      <c r="ZY50" s="117"/>
      <c r="ZZ50" s="117"/>
    </row>
    <row r="51" spans="1:702" hidden="1" outlineLevel="1">
      <c r="A51" s="9">
        <v>41760</v>
      </c>
      <c r="B51" s="117">
        <v>441551.82250557997</v>
      </c>
      <c r="C51" s="117">
        <v>26627.732238519999</v>
      </c>
      <c r="D51" s="117">
        <v>16023.38276104</v>
      </c>
      <c r="E51" s="117">
        <v>97537.633542769996</v>
      </c>
      <c r="F51" s="117">
        <v>23752.78274083</v>
      </c>
      <c r="G51" s="117">
        <v>1478.46632387</v>
      </c>
      <c r="H51" s="117">
        <v>39824.291873670001</v>
      </c>
      <c r="I51" s="117">
        <v>123769.47204656</v>
      </c>
      <c r="J51" s="117">
        <v>15303.58457825</v>
      </c>
      <c r="K51" s="117">
        <v>4628.8384239899997</v>
      </c>
      <c r="L51" s="117">
        <v>5996.1063165599999</v>
      </c>
      <c r="M51" s="168" t="s">
        <v>189</v>
      </c>
      <c r="N51" s="117">
        <v>40736.291098100002</v>
      </c>
      <c r="O51" s="117">
        <v>35716.211550830005</v>
      </c>
      <c r="P51" s="117">
        <v>7681.9168101899995</v>
      </c>
      <c r="Q51" s="117">
        <v>173.32846516999999</v>
      </c>
      <c r="R51" s="117">
        <v>653.77406406</v>
      </c>
      <c r="S51" s="117">
        <v>1245.6502383</v>
      </c>
      <c r="T51" s="117">
        <v>402.35943286999998</v>
      </c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17"/>
      <c r="DH51" s="117"/>
      <c r="DI51" s="117"/>
      <c r="DJ51" s="117"/>
      <c r="DK51" s="117"/>
      <c r="DL51" s="117"/>
      <c r="DM51" s="117"/>
      <c r="DN51" s="117"/>
      <c r="DO51" s="117"/>
      <c r="DP51" s="117"/>
      <c r="DQ51" s="117"/>
      <c r="DR51" s="117"/>
      <c r="DS51" s="117"/>
      <c r="DT51" s="117"/>
      <c r="DU51" s="117"/>
      <c r="DV51" s="117"/>
      <c r="DW51" s="117"/>
      <c r="DX51" s="117"/>
      <c r="DY51" s="117"/>
      <c r="DZ51" s="117"/>
      <c r="EA51" s="117"/>
      <c r="EB51" s="117"/>
      <c r="EC51" s="117"/>
      <c r="ED51" s="117"/>
      <c r="EE51" s="117"/>
      <c r="EF51" s="117"/>
      <c r="EG51" s="117"/>
      <c r="EH51" s="117"/>
      <c r="EI51" s="117"/>
      <c r="EJ51" s="117"/>
      <c r="EK51" s="117"/>
      <c r="EL51" s="117"/>
      <c r="EM51" s="117"/>
      <c r="EN51" s="117"/>
      <c r="EO51" s="117"/>
      <c r="EP51" s="117"/>
      <c r="EQ51" s="117"/>
      <c r="ER51" s="117"/>
      <c r="ES51" s="117"/>
      <c r="ET51" s="117"/>
      <c r="EU51" s="117"/>
      <c r="EV51" s="117"/>
      <c r="EW51" s="117"/>
      <c r="EX51" s="117"/>
      <c r="EY51" s="117"/>
      <c r="EZ51" s="117"/>
      <c r="FA51" s="117"/>
      <c r="FB51" s="117"/>
      <c r="FC51" s="117"/>
      <c r="FD51" s="117"/>
      <c r="FE51" s="117"/>
      <c r="FF51" s="117"/>
      <c r="FG51" s="117"/>
      <c r="FH51" s="117"/>
      <c r="FI51" s="117"/>
      <c r="FJ51" s="117"/>
      <c r="FK51" s="117"/>
      <c r="FL51" s="117"/>
      <c r="FM51" s="117"/>
      <c r="FN51" s="117"/>
      <c r="FO51" s="117"/>
      <c r="FP51" s="117"/>
      <c r="FQ51" s="117"/>
      <c r="FR51" s="117"/>
      <c r="FS51" s="117"/>
      <c r="FT51" s="117"/>
      <c r="FU51" s="117"/>
      <c r="FV51" s="117"/>
      <c r="FW51" s="117"/>
      <c r="FX51" s="117"/>
      <c r="FY51" s="117"/>
      <c r="FZ51" s="117"/>
      <c r="GA51" s="117"/>
      <c r="GB51" s="117"/>
      <c r="GC51" s="117"/>
      <c r="GD51" s="117"/>
      <c r="GE51" s="117"/>
      <c r="GF51" s="117"/>
      <c r="GG51" s="117"/>
      <c r="GH51" s="117"/>
      <c r="GI51" s="117"/>
      <c r="GJ51" s="117"/>
      <c r="GK51" s="117"/>
      <c r="GL51" s="117"/>
      <c r="GM51" s="117"/>
      <c r="GN51" s="117"/>
      <c r="GO51" s="117"/>
      <c r="GP51" s="117"/>
      <c r="GQ51" s="117"/>
      <c r="GR51" s="117"/>
      <c r="GS51" s="117"/>
      <c r="GT51" s="117"/>
      <c r="GU51" s="117"/>
      <c r="GV51" s="117"/>
      <c r="GW51" s="117"/>
      <c r="GX51" s="117"/>
      <c r="GY51" s="117"/>
      <c r="GZ51" s="117"/>
      <c r="HA51" s="117"/>
      <c r="HB51" s="117"/>
      <c r="HC51" s="117"/>
      <c r="HD51" s="117"/>
      <c r="HE51" s="117"/>
      <c r="HF51" s="117"/>
      <c r="HG51" s="117"/>
      <c r="HH51" s="117"/>
      <c r="HI51" s="117"/>
      <c r="HJ51" s="117"/>
      <c r="HK51" s="117"/>
      <c r="HL51" s="117"/>
      <c r="HM51" s="117"/>
      <c r="HN51" s="117"/>
      <c r="HO51" s="117"/>
      <c r="HP51" s="117"/>
      <c r="HQ51" s="117"/>
      <c r="HR51" s="117"/>
      <c r="HS51" s="117"/>
      <c r="HT51" s="117"/>
      <c r="HU51" s="117"/>
      <c r="HV51" s="117"/>
      <c r="HW51" s="117"/>
      <c r="HX51" s="117"/>
      <c r="HY51" s="117"/>
      <c r="HZ51" s="117"/>
      <c r="IA51" s="117"/>
      <c r="IB51" s="117"/>
      <c r="IC51" s="117"/>
      <c r="ID51" s="117"/>
      <c r="IE51" s="117"/>
      <c r="IF51" s="117"/>
      <c r="IG51" s="117"/>
      <c r="IH51" s="117"/>
      <c r="II51" s="117"/>
      <c r="IJ51" s="117"/>
      <c r="IK51" s="117"/>
      <c r="IL51" s="117"/>
      <c r="IM51" s="117"/>
      <c r="IN51" s="117"/>
      <c r="IO51" s="117"/>
      <c r="IP51" s="117"/>
      <c r="IQ51" s="117"/>
      <c r="IR51" s="117"/>
      <c r="IS51" s="117"/>
      <c r="IT51" s="117"/>
      <c r="IU51" s="117"/>
      <c r="IV51" s="117"/>
      <c r="IW51" s="117"/>
      <c r="IX51" s="117"/>
      <c r="IY51" s="117"/>
      <c r="IZ51" s="117"/>
      <c r="JA51" s="117"/>
      <c r="JB51" s="117"/>
      <c r="JC51" s="117"/>
      <c r="JD51" s="117"/>
      <c r="JE51" s="117"/>
      <c r="JF51" s="117"/>
      <c r="JG51" s="117"/>
      <c r="JH51" s="117"/>
      <c r="JI51" s="117"/>
      <c r="JJ51" s="117"/>
      <c r="JK51" s="117"/>
      <c r="JL51" s="117"/>
      <c r="JM51" s="117"/>
      <c r="JN51" s="117"/>
      <c r="JO51" s="117"/>
      <c r="JP51" s="117"/>
      <c r="JQ51" s="117"/>
      <c r="JR51" s="117"/>
      <c r="JS51" s="117"/>
      <c r="JT51" s="117"/>
      <c r="JU51" s="117"/>
      <c r="JV51" s="117"/>
      <c r="JW51" s="117"/>
      <c r="JX51" s="117"/>
      <c r="JY51" s="117"/>
      <c r="JZ51" s="117"/>
      <c r="KA51" s="117"/>
      <c r="KB51" s="117"/>
      <c r="KC51" s="117"/>
      <c r="KD51" s="117"/>
      <c r="KE51" s="117"/>
      <c r="KF51" s="117"/>
      <c r="KG51" s="117"/>
      <c r="KH51" s="117"/>
      <c r="KI51" s="117"/>
      <c r="KJ51" s="117"/>
      <c r="KK51" s="117"/>
      <c r="KL51" s="117"/>
      <c r="KM51" s="117"/>
      <c r="KN51" s="117"/>
      <c r="KO51" s="117"/>
      <c r="KP51" s="117"/>
      <c r="KQ51" s="117"/>
      <c r="KR51" s="117"/>
      <c r="KS51" s="117"/>
      <c r="KT51" s="117"/>
      <c r="KU51" s="117"/>
      <c r="KV51" s="117"/>
      <c r="KW51" s="117"/>
      <c r="KX51" s="117"/>
      <c r="KY51" s="117"/>
      <c r="KZ51" s="117"/>
      <c r="LA51" s="117"/>
      <c r="LB51" s="117"/>
      <c r="LC51" s="117"/>
      <c r="LD51" s="117"/>
      <c r="LE51" s="117"/>
      <c r="LF51" s="117"/>
      <c r="LG51" s="117"/>
      <c r="LH51" s="117"/>
      <c r="LI51" s="117"/>
      <c r="LJ51" s="117"/>
      <c r="LK51" s="117"/>
      <c r="LL51" s="117"/>
      <c r="LM51" s="117"/>
      <c r="LN51" s="117"/>
      <c r="LO51" s="117"/>
      <c r="LP51" s="117"/>
      <c r="LQ51" s="117"/>
      <c r="LR51" s="117"/>
      <c r="LS51" s="117"/>
      <c r="LT51" s="117"/>
      <c r="LU51" s="117"/>
      <c r="LV51" s="117"/>
      <c r="LW51" s="117"/>
      <c r="LX51" s="117"/>
      <c r="LY51" s="117"/>
      <c r="LZ51" s="117"/>
      <c r="MA51" s="117"/>
      <c r="MB51" s="117"/>
      <c r="MC51" s="117"/>
      <c r="MD51" s="117"/>
      <c r="ME51" s="117"/>
      <c r="MF51" s="117"/>
      <c r="MG51" s="117"/>
      <c r="MH51" s="117"/>
      <c r="MI51" s="117"/>
      <c r="MJ51" s="117"/>
      <c r="MK51" s="117"/>
      <c r="ML51" s="117"/>
      <c r="MM51" s="117"/>
      <c r="MN51" s="117"/>
      <c r="MO51" s="117"/>
      <c r="MP51" s="117"/>
      <c r="MQ51" s="117"/>
      <c r="MR51" s="117"/>
      <c r="MS51" s="117"/>
      <c r="MT51" s="117"/>
      <c r="MU51" s="117"/>
      <c r="MV51" s="117"/>
      <c r="MW51" s="117"/>
      <c r="MX51" s="117"/>
      <c r="MY51" s="117"/>
      <c r="MZ51" s="117"/>
      <c r="NA51" s="117"/>
      <c r="NB51" s="117"/>
      <c r="NC51" s="117"/>
      <c r="ND51" s="117"/>
      <c r="NE51" s="117"/>
      <c r="NF51" s="117"/>
      <c r="NG51" s="117"/>
      <c r="NH51" s="117"/>
      <c r="NI51" s="117"/>
      <c r="NJ51" s="117"/>
      <c r="NK51" s="117"/>
      <c r="NL51" s="117"/>
      <c r="NM51" s="117"/>
      <c r="NN51" s="117"/>
      <c r="NO51" s="117"/>
      <c r="NP51" s="117"/>
      <c r="NQ51" s="117"/>
      <c r="NR51" s="117"/>
      <c r="NS51" s="117"/>
      <c r="NT51" s="117"/>
      <c r="NU51" s="117"/>
      <c r="NV51" s="117"/>
      <c r="NW51" s="117"/>
      <c r="NX51" s="117"/>
      <c r="NY51" s="117"/>
      <c r="NZ51" s="117"/>
      <c r="OA51" s="117"/>
      <c r="OB51" s="117"/>
      <c r="OC51" s="117"/>
      <c r="OD51" s="117"/>
      <c r="OE51" s="117"/>
      <c r="OF51" s="117"/>
      <c r="OG51" s="117"/>
      <c r="OH51" s="117"/>
      <c r="OI51" s="117"/>
      <c r="OJ51" s="117"/>
      <c r="OK51" s="117"/>
      <c r="OL51" s="117"/>
      <c r="OM51" s="117"/>
      <c r="ON51" s="117"/>
      <c r="OO51" s="117"/>
      <c r="OP51" s="117"/>
      <c r="OQ51" s="117"/>
      <c r="OR51" s="117"/>
      <c r="OS51" s="117"/>
      <c r="OT51" s="117"/>
      <c r="OU51" s="117"/>
      <c r="OV51" s="117"/>
      <c r="OW51" s="117"/>
      <c r="OX51" s="117"/>
      <c r="OY51" s="117"/>
      <c r="OZ51" s="117"/>
      <c r="PA51" s="117"/>
      <c r="PB51" s="117"/>
      <c r="PC51" s="117"/>
      <c r="PD51" s="117"/>
      <c r="PE51" s="117"/>
      <c r="PF51" s="117"/>
      <c r="PG51" s="117"/>
      <c r="PH51" s="117"/>
      <c r="PI51" s="117"/>
      <c r="PJ51" s="117"/>
      <c r="PK51" s="117"/>
      <c r="PL51" s="117"/>
      <c r="PM51" s="117"/>
      <c r="PN51" s="117"/>
      <c r="PO51" s="117"/>
      <c r="PP51" s="117"/>
      <c r="PQ51" s="117"/>
      <c r="PR51" s="117"/>
      <c r="PS51" s="117"/>
      <c r="PT51" s="117"/>
      <c r="PU51" s="117"/>
      <c r="PV51" s="117"/>
      <c r="PW51" s="117"/>
      <c r="PX51" s="117"/>
      <c r="PY51" s="117"/>
      <c r="PZ51" s="117"/>
      <c r="QA51" s="117"/>
      <c r="QB51" s="117"/>
      <c r="QC51" s="117"/>
      <c r="QD51" s="117"/>
      <c r="QE51" s="117"/>
      <c r="QF51" s="117"/>
      <c r="QG51" s="117"/>
      <c r="QH51" s="117"/>
      <c r="QI51" s="117"/>
      <c r="QJ51" s="117"/>
      <c r="QK51" s="117"/>
      <c r="QL51" s="117"/>
      <c r="QM51" s="117"/>
      <c r="QN51" s="117"/>
      <c r="QO51" s="117"/>
      <c r="QP51" s="117"/>
      <c r="QQ51" s="117"/>
      <c r="QR51" s="117"/>
      <c r="QS51" s="117"/>
      <c r="QT51" s="117"/>
      <c r="QU51" s="117"/>
      <c r="QV51" s="117"/>
      <c r="QW51" s="117"/>
      <c r="QX51" s="117"/>
      <c r="QY51" s="117"/>
      <c r="QZ51" s="117"/>
      <c r="RA51" s="117"/>
      <c r="RB51" s="117"/>
      <c r="RC51" s="117"/>
      <c r="RD51" s="117"/>
      <c r="RE51" s="117"/>
      <c r="RF51" s="117"/>
      <c r="RG51" s="117"/>
      <c r="RH51" s="117"/>
      <c r="RI51" s="117"/>
      <c r="RJ51" s="117"/>
      <c r="RK51" s="117"/>
      <c r="RL51" s="117"/>
      <c r="RM51" s="117"/>
      <c r="RN51" s="117"/>
      <c r="RO51" s="117"/>
      <c r="RP51" s="117"/>
      <c r="RQ51" s="117"/>
      <c r="RR51" s="117"/>
      <c r="RS51" s="117"/>
      <c r="RT51" s="117"/>
      <c r="RU51" s="117"/>
      <c r="RV51" s="117"/>
      <c r="RW51" s="117"/>
      <c r="RX51" s="117"/>
      <c r="RY51" s="117"/>
      <c r="RZ51" s="117"/>
      <c r="SA51" s="117"/>
      <c r="SB51" s="117"/>
      <c r="SC51" s="117"/>
      <c r="SD51" s="117"/>
      <c r="SE51" s="117"/>
      <c r="SF51" s="117"/>
      <c r="SG51" s="117"/>
      <c r="SH51" s="117"/>
      <c r="SI51" s="117"/>
      <c r="SJ51" s="117"/>
      <c r="SK51" s="117"/>
      <c r="SL51" s="117"/>
      <c r="SM51" s="117"/>
      <c r="SN51" s="117"/>
      <c r="SO51" s="117"/>
      <c r="SP51" s="117"/>
      <c r="SQ51" s="117"/>
      <c r="SR51" s="117"/>
      <c r="SS51" s="117"/>
      <c r="ST51" s="117"/>
      <c r="SU51" s="117"/>
      <c r="SV51" s="117"/>
      <c r="SW51" s="117"/>
      <c r="SX51" s="117"/>
      <c r="SY51" s="117"/>
      <c r="SZ51" s="117"/>
      <c r="TA51" s="117"/>
      <c r="TB51" s="117"/>
      <c r="TC51" s="117"/>
      <c r="TD51" s="117"/>
      <c r="TE51" s="117"/>
      <c r="TF51" s="117"/>
      <c r="TG51" s="117"/>
      <c r="TH51" s="117"/>
      <c r="TI51" s="117"/>
      <c r="TJ51" s="117"/>
      <c r="TK51" s="117"/>
      <c r="TL51" s="117"/>
      <c r="TM51" s="117"/>
      <c r="TN51" s="117"/>
      <c r="TO51" s="117"/>
      <c r="TP51" s="117"/>
      <c r="TQ51" s="117"/>
      <c r="TR51" s="117"/>
      <c r="TS51" s="117"/>
      <c r="TT51" s="117"/>
      <c r="TU51" s="117"/>
      <c r="TV51" s="117"/>
      <c r="TW51" s="117"/>
      <c r="TX51" s="117"/>
      <c r="TY51" s="117"/>
      <c r="TZ51" s="117"/>
      <c r="UA51" s="117"/>
      <c r="UB51" s="117"/>
      <c r="UC51" s="117"/>
      <c r="UD51" s="117"/>
      <c r="UE51" s="117"/>
      <c r="UF51" s="117"/>
      <c r="UG51" s="117"/>
      <c r="UH51" s="117"/>
      <c r="UI51" s="117"/>
      <c r="UJ51" s="117"/>
      <c r="UK51" s="117"/>
      <c r="UL51" s="117"/>
      <c r="UM51" s="117"/>
      <c r="UN51" s="117"/>
      <c r="UO51" s="117"/>
      <c r="UP51" s="117"/>
      <c r="UQ51" s="117"/>
      <c r="UR51" s="117"/>
      <c r="US51" s="117"/>
      <c r="UT51" s="117"/>
      <c r="UU51" s="117"/>
      <c r="UV51" s="117"/>
      <c r="UW51" s="117"/>
      <c r="UX51" s="117"/>
      <c r="UY51" s="117"/>
      <c r="UZ51" s="117"/>
      <c r="VA51" s="117"/>
      <c r="VB51" s="117"/>
      <c r="VC51" s="117"/>
      <c r="VD51" s="117"/>
      <c r="VE51" s="117"/>
      <c r="VF51" s="117"/>
      <c r="VG51" s="117"/>
      <c r="VH51" s="117"/>
      <c r="VI51" s="117"/>
      <c r="VJ51" s="117"/>
      <c r="VK51" s="117"/>
      <c r="VL51" s="117"/>
      <c r="VM51" s="117"/>
      <c r="VN51" s="117"/>
      <c r="VO51" s="117"/>
      <c r="VP51" s="117"/>
      <c r="VQ51" s="117"/>
      <c r="VR51" s="117"/>
      <c r="VS51" s="117"/>
      <c r="VT51" s="117"/>
      <c r="VU51" s="117"/>
      <c r="VV51" s="117"/>
      <c r="VW51" s="117"/>
      <c r="VX51" s="117"/>
      <c r="VY51" s="117"/>
      <c r="VZ51" s="117"/>
      <c r="WA51" s="117"/>
      <c r="WB51" s="117"/>
      <c r="WC51" s="117"/>
      <c r="WD51" s="117"/>
      <c r="WE51" s="117"/>
      <c r="WF51" s="117"/>
      <c r="WG51" s="117"/>
      <c r="WH51" s="117"/>
      <c r="WI51" s="117"/>
      <c r="WJ51" s="117"/>
      <c r="WK51" s="117"/>
      <c r="WL51" s="117"/>
      <c r="WM51" s="117"/>
      <c r="WN51" s="117"/>
      <c r="WO51" s="117"/>
      <c r="WP51" s="117"/>
      <c r="WQ51" s="117"/>
      <c r="WR51" s="117"/>
      <c r="WS51" s="117"/>
      <c r="WT51" s="117"/>
      <c r="WU51" s="117"/>
      <c r="WV51" s="117"/>
      <c r="WW51" s="117"/>
      <c r="WX51" s="117"/>
      <c r="WY51" s="117"/>
      <c r="WZ51" s="117"/>
      <c r="XA51" s="117"/>
      <c r="XB51" s="117"/>
      <c r="XC51" s="117"/>
      <c r="XD51" s="117"/>
      <c r="XE51" s="117"/>
      <c r="XF51" s="117"/>
      <c r="XG51" s="117"/>
      <c r="XH51" s="117"/>
      <c r="XI51" s="117"/>
      <c r="XJ51" s="117"/>
      <c r="XK51" s="117"/>
      <c r="XL51" s="117"/>
      <c r="XM51" s="117"/>
      <c r="XN51" s="117"/>
      <c r="XO51" s="117"/>
      <c r="XP51" s="117"/>
      <c r="XQ51" s="117"/>
      <c r="XR51" s="117"/>
      <c r="XS51" s="117"/>
      <c r="XT51" s="117"/>
      <c r="XU51" s="117"/>
      <c r="XV51" s="117"/>
      <c r="XW51" s="117"/>
      <c r="XX51" s="117"/>
      <c r="XY51" s="117"/>
      <c r="XZ51" s="117"/>
      <c r="YA51" s="117"/>
      <c r="YB51" s="117"/>
      <c r="YC51" s="117"/>
      <c r="YD51" s="117"/>
      <c r="YE51" s="117"/>
      <c r="YF51" s="117"/>
      <c r="YG51" s="117"/>
      <c r="YH51" s="117"/>
      <c r="YI51" s="117"/>
      <c r="YJ51" s="117"/>
      <c r="YK51" s="117"/>
      <c r="YL51" s="117"/>
      <c r="YM51" s="117"/>
      <c r="YN51" s="117"/>
      <c r="YO51" s="117"/>
      <c r="YP51" s="117"/>
      <c r="YQ51" s="117"/>
      <c r="YR51" s="117"/>
      <c r="YS51" s="117"/>
      <c r="YT51" s="117"/>
      <c r="YU51" s="117"/>
      <c r="YV51" s="117"/>
      <c r="YW51" s="117"/>
      <c r="YX51" s="117"/>
      <c r="YY51" s="117"/>
      <c r="YZ51" s="117"/>
      <c r="ZA51" s="117"/>
      <c r="ZB51" s="117"/>
      <c r="ZC51" s="117"/>
      <c r="ZD51" s="117"/>
      <c r="ZE51" s="117"/>
      <c r="ZF51" s="117"/>
      <c r="ZG51" s="117"/>
      <c r="ZH51" s="117"/>
      <c r="ZI51" s="117"/>
      <c r="ZJ51" s="117"/>
      <c r="ZK51" s="117"/>
      <c r="ZL51" s="117"/>
      <c r="ZM51" s="117"/>
      <c r="ZN51" s="117"/>
      <c r="ZO51" s="117"/>
      <c r="ZP51" s="117"/>
      <c r="ZQ51" s="117"/>
      <c r="ZR51" s="117"/>
      <c r="ZS51" s="117"/>
      <c r="ZT51" s="117"/>
      <c r="ZU51" s="117"/>
      <c r="ZV51" s="117"/>
      <c r="ZW51" s="117"/>
      <c r="ZX51" s="117"/>
      <c r="ZY51" s="117"/>
      <c r="ZZ51" s="117"/>
    </row>
    <row r="52" spans="1:702" hidden="1" outlineLevel="1">
      <c r="A52" s="9">
        <v>41791</v>
      </c>
      <c r="B52" s="117">
        <v>427160.22526664002</v>
      </c>
      <c r="C52" s="117">
        <v>27346.815214460003</v>
      </c>
      <c r="D52" s="117">
        <v>16422.8114456</v>
      </c>
      <c r="E52" s="117">
        <v>96726.752258039996</v>
      </c>
      <c r="F52" s="117">
        <v>22152.056040719999</v>
      </c>
      <c r="G52" s="117">
        <v>1443.4289416199999</v>
      </c>
      <c r="H52" s="117">
        <v>38502.710079359997</v>
      </c>
      <c r="I52" s="117">
        <v>113913.91755695001</v>
      </c>
      <c r="J52" s="117">
        <v>15567.717733060001</v>
      </c>
      <c r="K52" s="117">
        <v>4175.8300030800001</v>
      </c>
      <c r="L52" s="117">
        <v>5821.0398760300004</v>
      </c>
      <c r="M52" s="168" t="s">
        <v>189</v>
      </c>
      <c r="N52" s="117">
        <v>40106.941580799998</v>
      </c>
      <c r="O52" s="117">
        <v>34837.523007569995</v>
      </c>
      <c r="P52" s="117">
        <v>7649.7759071700002</v>
      </c>
      <c r="Q52" s="117">
        <v>170.94678762000001</v>
      </c>
      <c r="R52" s="117">
        <v>674.24527783999997</v>
      </c>
      <c r="S52" s="117">
        <v>1253.9316138199999</v>
      </c>
      <c r="T52" s="117">
        <v>393.78194290000005</v>
      </c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  <c r="FM52" s="117"/>
      <c r="FN52" s="117"/>
      <c r="FO52" s="117"/>
      <c r="FP52" s="117"/>
      <c r="FQ52" s="117"/>
      <c r="FR52" s="117"/>
      <c r="FS52" s="117"/>
      <c r="FT52" s="117"/>
      <c r="FU52" s="117"/>
      <c r="FV52" s="117"/>
      <c r="FW52" s="117"/>
      <c r="FX52" s="117"/>
      <c r="FY52" s="117"/>
      <c r="FZ52" s="117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7"/>
      <c r="GM52" s="117"/>
      <c r="GN52" s="117"/>
      <c r="GO52" s="117"/>
      <c r="GP52" s="117"/>
      <c r="GQ52" s="117"/>
      <c r="GR52" s="117"/>
      <c r="GS52" s="117"/>
      <c r="GT52" s="117"/>
      <c r="GU52" s="117"/>
      <c r="GV52" s="117"/>
      <c r="GW52" s="117"/>
      <c r="GX52" s="117"/>
      <c r="GY52" s="117"/>
      <c r="GZ52" s="117"/>
      <c r="HA52" s="117"/>
      <c r="HB52" s="117"/>
      <c r="HC52" s="117"/>
      <c r="HD52" s="117"/>
      <c r="HE52" s="117"/>
      <c r="HF52" s="117"/>
      <c r="HG52" s="117"/>
      <c r="HH52" s="117"/>
      <c r="HI52" s="117"/>
      <c r="HJ52" s="117"/>
      <c r="HK52" s="117"/>
      <c r="HL52" s="117"/>
      <c r="HM52" s="117"/>
      <c r="HN52" s="117"/>
      <c r="HO52" s="117"/>
      <c r="HP52" s="117"/>
      <c r="HQ52" s="117"/>
      <c r="HR52" s="117"/>
      <c r="HS52" s="117"/>
      <c r="HT52" s="117"/>
      <c r="HU52" s="117"/>
      <c r="HV52" s="117"/>
      <c r="HW52" s="117"/>
      <c r="HX52" s="117"/>
      <c r="HY52" s="117"/>
      <c r="HZ52" s="117"/>
      <c r="IA52" s="117"/>
      <c r="IB52" s="117"/>
      <c r="IC52" s="117"/>
      <c r="ID52" s="117"/>
      <c r="IE52" s="117"/>
      <c r="IF52" s="117"/>
      <c r="IG52" s="117"/>
      <c r="IH52" s="117"/>
      <c r="II52" s="117"/>
      <c r="IJ52" s="117"/>
      <c r="IK52" s="117"/>
      <c r="IL52" s="117"/>
      <c r="IM52" s="117"/>
      <c r="IN52" s="117"/>
      <c r="IO52" s="117"/>
      <c r="IP52" s="117"/>
      <c r="IQ52" s="117"/>
      <c r="IR52" s="117"/>
      <c r="IS52" s="117"/>
      <c r="IT52" s="117"/>
      <c r="IU52" s="117"/>
      <c r="IV52" s="117"/>
      <c r="IW52" s="117"/>
      <c r="IX52" s="117"/>
      <c r="IY52" s="117"/>
      <c r="IZ52" s="117"/>
      <c r="JA52" s="117"/>
      <c r="JB52" s="117"/>
      <c r="JC52" s="117"/>
      <c r="JD52" s="117"/>
      <c r="JE52" s="117"/>
      <c r="JF52" s="117"/>
      <c r="JG52" s="117"/>
      <c r="JH52" s="117"/>
      <c r="JI52" s="117"/>
      <c r="JJ52" s="117"/>
      <c r="JK52" s="117"/>
      <c r="JL52" s="117"/>
      <c r="JM52" s="117"/>
      <c r="JN52" s="117"/>
      <c r="JO52" s="117"/>
      <c r="JP52" s="117"/>
      <c r="JQ52" s="117"/>
      <c r="JR52" s="117"/>
      <c r="JS52" s="117"/>
      <c r="JT52" s="117"/>
      <c r="JU52" s="117"/>
      <c r="JV52" s="117"/>
      <c r="JW52" s="117"/>
      <c r="JX52" s="117"/>
      <c r="JY52" s="117"/>
      <c r="JZ52" s="117"/>
      <c r="KA52" s="117"/>
      <c r="KB52" s="117"/>
      <c r="KC52" s="117"/>
      <c r="KD52" s="117"/>
      <c r="KE52" s="117"/>
      <c r="KF52" s="117"/>
      <c r="KG52" s="117"/>
      <c r="KH52" s="117"/>
      <c r="KI52" s="117"/>
      <c r="KJ52" s="117"/>
      <c r="KK52" s="117"/>
      <c r="KL52" s="117"/>
      <c r="KM52" s="117"/>
      <c r="KN52" s="117"/>
      <c r="KO52" s="117"/>
      <c r="KP52" s="117"/>
      <c r="KQ52" s="117"/>
      <c r="KR52" s="117"/>
      <c r="KS52" s="117"/>
      <c r="KT52" s="117"/>
      <c r="KU52" s="117"/>
      <c r="KV52" s="117"/>
      <c r="KW52" s="117"/>
      <c r="KX52" s="117"/>
      <c r="KY52" s="117"/>
      <c r="KZ52" s="117"/>
      <c r="LA52" s="117"/>
      <c r="LB52" s="117"/>
      <c r="LC52" s="117"/>
      <c r="LD52" s="117"/>
      <c r="LE52" s="117"/>
      <c r="LF52" s="117"/>
      <c r="LG52" s="117"/>
      <c r="LH52" s="117"/>
      <c r="LI52" s="117"/>
      <c r="LJ52" s="117"/>
      <c r="LK52" s="117"/>
      <c r="LL52" s="117"/>
      <c r="LM52" s="117"/>
      <c r="LN52" s="117"/>
      <c r="LO52" s="117"/>
      <c r="LP52" s="117"/>
      <c r="LQ52" s="117"/>
      <c r="LR52" s="117"/>
      <c r="LS52" s="117"/>
      <c r="LT52" s="117"/>
      <c r="LU52" s="117"/>
      <c r="LV52" s="117"/>
      <c r="LW52" s="117"/>
      <c r="LX52" s="117"/>
      <c r="LY52" s="117"/>
      <c r="LZ52" s="117"/>
      <c r="MA52" s="117"/>
      <c r="MB52" s="117"/>
      <c r="MC52" s="117"/>
      <c r="MD52" s="117"/>
      <c r="ME52" s="117"/>
      <c r="MF52" s="117"/>
      <c r="MG52" s="117"/>
      <c r="MH52" s="117"/>
      <c r="MI52" s="117"/>
      <c r="MJ52" s="117"/>
      <c r="MK52" s="117"/>
      <c r="ML52" s="117"/>
      <c r="MM52" s="117"/>
      <c r="MN52" s="117"/>
      <c r="MO52" s="117"/>
      <c r="MP52" s="117"/>
      <c r="MQ52" s="117"/>
      <c r="MR52" s="117"/>
      <c r="MS52" s="117"/>
      <c r="MT52" s="117"/>
      <c r="MU52" s="117"/>
      <c r="MV52" s="117"/>
      <c r="MW52" s="117"/>
      <c r="MX52" s="117"/>
      <c r="MY52" s="117"/>
      <c r="MZ52" s="117"/>
      <c r="NA52" s="117"/>
      <c r="NB52" s="117"/>
      <c r="NC52" s="117"/>
      <c r="ND52" s="117"/>
      <c r="NE52" s="117"/>
      <c r="NF52" s="117"/>
      <c r="NG52" s="117"/>
      <c r="NH52" s="117"/>
      <c r="NI52" s="117"/>
      <c r="NJ52" s="117"/>
      <c r="NK52" s="117"/>
      <c r="NL52" s="117"/>
      <c r="NM52" s="117"/>
      <c r="NN52" s="117"/>
      <c r="NO52" s="117"/>
      <c r="NP52" s="117"/>
      <c r="NQ52" s="117"/>
      <c r="NR52" s="117"/>
      <c r="NS52" s="117"/>
      <c r="NT52" s="117"/>
      <c r="NU52" s="117"/>
      <c r="NV52" s="117"/>
      <c r="NW52" s="117"/>
      <c r="NX52" s="117"/>
      <c r="NY52" s="117"/>
      <c r="NZ52" s="117"/>
      <c r="OA52" s="117"/>
      <c r="OB52" s="117"/>
      <c r="OC52" s="117"/>
      <c r="OD52" s="117"/>
      <c r="OE52" s="117"/>
      <c r="OF52" s="117"/>
      <c r="OG52" s="117"/>
      <c r="OH52" s="117"/>
      <c r="OI52" s="117"/>
      <c r="OJ52" s="117"/>
      <c r="OK52" s="117"/>
      <c r="OL52" s="117"/>
      <c r="OM52" s="117"/>
      <c r="ON52" s="117"/>
      <c r="OO52" s="117"/>
      <c r="OP52" s="117"/>
      <c r="OQ52" s="117"/>
      <c r="OR52" s="117"/>
      <c r="OS52" s="117"/>
      <c r="OT52" s="117"/>
      <c r="OU52" s="117"/>
      <c r="OV52" s="117"/>
      <c r="OW52" s="117"/>
      <c r="OX52" s="117"/>
      <c r="OY52" s="117"/>
      <c r="OZ52" s="117"/>
      <c r="PA52" s="117"/>
      <c r="PB52" s="117"/>
      <c r="PC52" s="117"/>
      <c r="PD52" s="117"/>
      <c r="PE52" s="117"/>
      <c r="PF52" s="117"/>
      <c r="PG52" s="117"/>
      <c r="PH52" s="117"/>
      <c r="PI52" s="117"/>
      <c r="PJ52" s="117"/>
      <c r="PK52" s="117"/>
      <c r="PL52" s="117"/>
      <c r="PM52" s="117"/>
      <c r="PN52" s="117"/>
      <c r="PO52" s="117"/>
      <c r="PP52" s="117"/>
      <c r="PQ52" s="117"/>
      <c r="PR52" s="117"/>
      <c r="PS52" s="117"/>
      <c r="PT52" s="117"/>
      <c r="PU52" s="117"/>
      <c r="PV52" s="117"/>
      <c r="PW52" s="117"/>
      <c r="PX52" s="117"/>
      <c r="PY52" s="117"/>
      <c r="PZ52" s="117"/>
      <c r="QA52" s="117"/>
      <c r="QB52" s="117"/>
      <c r="QC52" s="117"/>
      <c r="QD52" s="117"/>
      <c r="QE52" s="117"/>
      <c r="QF52" s="117"/>
      <c r="QG52" s="117"/>
      <c r="QH52" s="117"/>
      <c r="QI52" s="117"/>
      <c r="QJ52" s="117"/>
      <c r="QK52" s="117"/>
      <c r="QL52" s="117"/>
      <c r="QM52" s="117"/>
      <c r="QN52" s="117"/>
      <c r="QO52" s="117"/>
      <c r="QP52" s="117"/>
      <c r="QQ52" s="117"/>
      <c r="QR52" s="117"/>
      <c r="QS52" s="117"/>
      <c r="QT52" s="117"/>
      <c r="QU52" s="117"/>
      <c r="QV52" s="117"/>
      <c r="QW52" s="117"/>
      <c r="QX52" s="117"/>
      <c r="QY52" s="117"/>
      <c r="QZ52" s="117"/>
      <c r="RA52" s="117"/>
      <c r="RB52" s="117"/>
      <c r="RC52" s="117"/>
      <c r="RD52" s="117"/>
      <c r="RE52" s="117"/>
      <c r="RF52" s="117"/>
      <c r="RG52" s="117"/>
      <c r="RH52" s="117"/>
      <c r="RI52" s="117"/>
      <c r="RJ52" s="117"/>
      <c r="RK52" s="117"/>
      <c r="RL52" s="117"/>
      <c r="RM52" s="117"/>
      <c r="RN52" s="117"/>
      <c r="RO52" s="117"/>
      <c r="RP52" s="117"/>
      <c r="RQ52" s="117"/>
      <c r="RR52" s="117"/>
      <c r="RS52" s="117"/>
      <c r="RT52" s="117"/>
      <c r="RU52" s="117"/>
      <c r="RV52" s="117"/>
      <c r="RW52" s="117"/>
      <c r="RX52" s="117"/>
      <c r="RY52" s="117"/>
      <c r="RZ52" s="117"/>
      <c r="SA52" s="117"/>
      <c r="SB52" s="117"/>
      <c r="SC52" s="117"/>
      <c r="SD52" s="117"/>
      <c r="SE52" s="117"/>
      <c r="SF52" s="117"/>
      <c r="SG52" s="117"/>
      <c r="SH52" s="117"/>
      <c r="SI52" s="117"/>
      <c r="SJ52" s="117"/>
      <c r="SK52" s="117"/>
      <c r="SL52" s="117"/>
      <c r="SM52" s="117"/>
      <c r="SN52" s="117"/>
      <c r="SO52" s="117"/>
      <c r="SP52" s="117"/>
      <c r="SQ52" s="117"/>
      <c r="SR52" s="117"/>
      <c r="SS52" s="117"/>
      <c r="ST52" s="117"/>
      <c r="SU52" s="117"/>
      <c r="SV52" s="117"/>
      <c r="SW52" s="117"/>
      <c r="SX52" s="117"/>
      <c r="SY52" s="117"/>
      <c r="SZ52" s="117"/>
      <c r="TA52" s="117"/>
      <c r="TB52" s="117"/>
      <c r="TC52" s="117"/>
      <c r="TD52" s="117"/>
      <c r="TE52" s="117"/>
      <c r="TF52" s="117"/>
      <c r="TG52" s="117"/>
      <c r="TH52" s="117"/>
      <c r="TI52" s="117"/>
      <c r="TJ52" s="117"/>
      <c r="TK52" s="117"/>
      <c r="TL52" s="117"/>
      <c r="TM52" s="117"/>
      <c r="TN52" s="117"/>
      <c r="TO52" s="117"/>
      <c r="TP52" s="117"/>
      <c r="TQ52" s="117"/>
      <c r="TR52" s="117"/>
      <c r="TS52" s="117"/>
      <c r="TT52" s="117"/>
      <c r="TU52" s="117"/>
      <c r="TV52" s="117"/>
      <c r="TW52" s="117"/>
      <c r="TX52" s="117"/>
      <c r="TY52" s="117"/>
      <c r="TZ52" s="117"/>
      <c r="UA52" s="117"/>
      <c r="UB52" s="117"/>
      <c r="UC52" s="117"/>
      <c r="UD52" s="117"/>
      <c r="UE52" s="117"/>
      <c r="UF52" s="117"/>
      <c r="UG52" s="117"/>
      <c r="UH52" s="117"/>
      <c r="UI52" s="117"/>
      <c r="UJ52" s="117"/>
      <c r="UK52" s="117"/>
      <c r="UL52" s="117"/>
      <c r="UM52" s="117"/>
      <c r="UN52" s="117"/>
      <c r="UO52" s="117"/>
      <c r="UP52" s="117"/>
      <c r="UQ52" s="117"/>
      <c r="UR52" s="117"/>
      <c r="US52" s="117"/>
      <c r="UT52" s="117"/>
      <c r="UU52" s="117"/>
      <c r="UV52" s="117"/>
      <c r="UW52" s="117"/>
      <c r="UX52" s="117"/>
      <c r="UY52" s="117"/>
      <c r="UZ52" s="117"/>
      <c r="VA52" s="117"/>
      <c r="VB52" s="117"/>
      <c r="VC52" s="117"/>
      <c r="VD52" s="117"/>
      <c r="VE52" s="117"/>
      <c r="VF52" s="117"/>
      <c r="VG52" s="117"/>
      <c r="VH52" s="117"/>
      <c r="VI52" s="117"/>
      <c r="VJ52" s="117"/>
      <c r="VK52" s="117"/>
      <c r="VL52" s="117"/>
      <c r="VM52" s="117"/>
      <c r="VN52" s="117"/>
      <c r="VO52" s="117"/>
      <c r="VP52" s="117"/>
      <c r="VQ52" s="117"/>
      <c r="VR52" s="117"/>
      <c r="VS52" s="117"/>
      <c r="VT52" s="117"/>
      <c r="VU52" s="117"/>
      <c r="VV52" s="117"/>
      <c r="VW52" s="117"/>
      <c r="VX52" s="117"/>
      <c r="VY52" s="117"/>
      <c r="VZ52" s="117"/>
      <c r="WA52" s="117"/>
      <c r="WB52" s="117"/>
      <c r="WC52" s="117"/>
      <c r="WD52" s="117"/>
      <c r="WE52" s="117"/>
      <c r="WF52" s="117"/>
      <c r="WG52" s="117"/>
      <c r="WH52" s="117"/>
      <c r="WI52" s="117"/>
      <c r="WJ52" s="117"/>
      <c r="WK52" s="117"/>
      <c r="WL52" s="117"/>
      <c r="WM52" s="117"/>
      <c r="WN52" s="117"/>
      <c r="WO52" s="117"/>
      <c r="WP52" s="117"/>
      <c r="WQ52" s="117"/>
      <c r="WR52" s="117"/>
      <c r="WS52" s="117"/>
      <c r="WT52" s="117"/>
      <c r="WU52" s="117"/>
      <c r="WV52" s="117"/>
      <c r="WW52" s="117"/>
      <c r="WX52" s="117"/>
      <c r="WY52" s="117"/>
      <c r="WZ52" s="117"/>
      <c r="XA52" s="117"/>
      <c r="XB52" s="117"/>
      <c r="XC52" s="117"/>
      <c r="XD52" s="117"/>
      <c r="XE52" s="117"/>
      <c r="XF52" s="117"/>
      <c r="XG52" s="117"/>
      <c r="XH52" s="117"/>
      <c r="XI52" s="117"/>
      <c r="XJ52" s="117"/>
      <c r="XK52" s="117"/>
      <c r="XL52" s="117"/>
      <c r="XM52" s="117"/>
      <c r="XN52" s="117"/>
      <c r="XO52" s="117"/>
      <c r="XP52" s="117"/>
      <c r="XQ52" s="117"/>
      <c r="XR52" s="117"/>
      <c r="XS52" s="117"/>
      <c r="XT52" s="117"/>
      <c r="XU52" s="117"/>
      <c r="XV52" s="117"/>
      <c r="XW52" s="117"/>
      <c r="XX52" s="117"/>
      <c r="XY52" s="117"/>
      <c r="XZ52" s="117"/>
      <c r="YA52" s="117"/>
      <c r="YB52" s="117"/>
      <c r="YC52" s="117"/>
      <c r="YD52" s="117"/>
      <c r="YE52" s="117"/>
      <c r="YF52" s="117"/>
      <c r="YG52" s="117"/>
      <c r="YH52" s="117"/>
      <c r="YI52" s="117"/>
      <c r="YJ52" s="117"/>
      <c r="YK52" s="117"/>
      <c r="YL52" s="117"/>
      <c r="YM52" s="117"/>
      <c r="YN52" s="117"/>
      <c r="YO52" s="117"/>
      <c r="YP52" s="117"/>
      <c r="YQ52" s="117"/>
      <c r="YR52" s="117"/>
      <c r="YS52" s="117"/>
      <c r="YT52" s="117"/>
      <c r="YU52" s="117"/>
      <c r="YV52" s="117"/>
      <c r="YW52" s="117"/>
      <c r="YX52" s="117"/>
      <c r="YY52" s="117"/>
      <c r="YZ52" s="117"/>
      <c r="ZA52" s="117"/>
      <c r="ZB52" s="117"/>
      <c r="ZC52" s="117"/>
      <c r="ZD52" s="117"/>
      <c r="ZE52" s="117"/>
      <c r="ZF52" s="117"/>
      <c r="ZG52" s="117"/>
      <c r="ZH52" s="117"/>
      <c r="ZI52" s="117"/>
      <c r="ZJ52" s="117"/>
      <c r="ZK52" s="117"/>
      <c r="ZL52" s="117"/>
      <c r="ZM52" s="117"/>
      <c r="ZN52" s="117"/>
      <c r="ZO52" s="117"/>
      <c r="ZP52" s="117"/>
      <c r="ZQ52" s="117"/>
      <c r="ZR52" s="117"/>
      <c r="ZS52" s="117"/>
      <c r="ZT52" s="117"/>
      <c r="ZU52" s="117"/>
      <c r="ZV52" s="117"/>
      <c r="ZW52" s="117"/>
      <c r="ZX52" s="117"/>
      <c r="ZY52" s="117"/>
      <c r="ZZ52" s="117"/>
    </row>
    <row r="53" spans="1:702" hidden="1" outlineLevel="1">
      <c r="A53" s="9">
        <v>41821</v>
      </c>
      <c r="B53" s="117">
        <v>428917.05932276999</v>
      </c>
      <c r="C53" s="117">
        <v>29433.290094</v>
      </c>
      <c r="D53" s="117">
        <v>15995.628132850001</v>
      </c>
      <c r="E53" s="117">
        <v>96131.506709280002</v>
      </c>
      <c r="F53" s="117">
        <v>21389.536018819999</v>
      </c>
      <c r="G53" s="117">
        <v>1465.1105844000001</v>
      </c>
      <c r="H53" s="117">
        <v>38958.206745759999</v>
      </c>
      <c r="I53" s="117">
        <v>114395.10507844</v>
      </c>
      <c r="J53" s="117">
        <v>15026.608665130001</v>
      </c>
      <c r="K53" s="117">
        <v>4518.3284235900001</v>
      </c>
      <c r="L53" s="117">
        <v>5937.7034688100002</v>
      </c>
      <c r="M53" s="168" t="s">
        <v>189</v>
      </c>
      <c r="N53" s="117">
        <v>41193.122774710006</v>
      </c>
      <c r="O53" s="117">
        <v>34256.632516980004</v>
      </c>
      <c r="P53" s="117">
        <v>7862.3548805199998</v>
      </c>
      <c r="Q53" s="117">
        <v>174.80015871000001</v>
      </c>
      <c r="R53" s="117">
        <v>548.32778301999997</v>
      </c>
      <c r="S53" s="117">
        <v>1165.27259921</v>
      </c>
      <c r="T53" s="117">
        <v>465.52468854</v>
      </c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17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17"/>
      <c r="DH53" s="117"/>
      <c r="DI53" s="117"/>
      <c r="DJ53" s="117"/>
      <c r="DK53" s="117"/>
      <c r="DL53" s="117"/>
      <c r="DM53" s="117"/>
      <c r="DN53" s="117"/>
      <c r="DO53" s="117"/>
      <c r="DP53" s="117"/>
      <c r="DQ53" s="117"/>
      <c r="DR53" s="117"/>
      <c r="DS53" s="117"/>
      <c r="DT53" s="117"/>
      <c r="DU53" s="117"/>
      <c r="DV53" s="117"/>
      <c r="DW53" s="117"/>
      <c r="DX53" s="117"/>
      <c r="DY53" s="117"/>
      <c r="DZ53" s="117"/>
      <c r="EA53" s="117"/>
      <c r="EB53" s="117"/>
      <c r="EC53" s="117"/>
      <c r="ED53" s="117"/>
      <c r="EE53" s="117"/>
      <c r="EF53" s="117"/>
      <c r="EG53" s="117"/>
      <c r="EH53" s="117"/>
      <c r="EI53" s="117"/>
      <c r="EJ53" s="117"/>
      <c r="EK53" s="117"/>
      <c r="EL53" s="117"/>
      <c r="EM53" s="117"/>
      <c r="EN53" s="117"/>
      <c r="EO53" s="117"/>
      <c r="EP53" s="117"/>
      <c r="EQ53" s="117"/>
      <c r="ER53" s="117"/>
      <c r="ES53" s="117"/>
      <c r="ET53" s="117"/>
      <c r="EU53" s="117"/>
      <c r="EV53" s="117"/>
      <c r="EW53" s="117"/>
      <c r="EX53" s="117"/>
      <c r="EY53" s="117"/>
      <c r="EZ53" s="117"/>
      <c r="FA53" s="117"/>
      <c r="FB53" s="117"/>
      <c r="FC53" s="117"/>
      <c r="FD53" s="117"/>
      <c r="FE53" s="117"/>
      <c r="FF53" s="117"/>
      <c r="FG53" s="117"/>
      <c r="FH53" s="117"/>
      <c r="FI53" s="117"/>
      <c r="FJ53" s="117"/>
      <c r="FK53" s="117"/>
      <c r="FL53" s="117"/>
      <c r="FM53" s="117"/>
      <c r="FN53" s="117"/>
      <c r="FO53" s="117"/>
      <c r="FP53" s="117"/>
      <c r="FQ53" s="117"/>
      <c r="FR53" s="117"/>
      <c r="FS53" s="117"/>
      <c r="FT53" s="117"/>
      <c r="FU53" s="117"/>
      <c r="FV53" s="117"/>
      <c r="FW53" s="117"/>
      <c r="FX53" s="117"/>
      <c r="FY53" s="117"/>
      <c r="FZ53" s="117"/>
      <c r="GA53" s="117"/>
      <c r="GB53" s="117"/>
      <c r="GC53" s="117"/>
      <c r="GD53" s="117"/>
      <c r="GE53" s="117"/>
      <c r="GF53" s="117"/>
      <c r="GG53" s="117"/>
      <c r="GH53" s="117"/>
      <c r="GI53" s="117"/>
      <c r="GJ53" s="117"/>
      <c r="GK53" s="117"/>
      <c r="GL53" s="117"/>
      <c r="GM53" s="117"/>
      <c r="GN53" s="117"/>
      <c r="GO53" s="117"/>
      <c r="GP53" s="117"/>
      <c r="GQ53" s="117"/>
      <c r="GR53" s="117"/>
      <c r="GS53" s="117"/>
      <c r="GT53" s="117"/>
      <c r="GU53" s="117"/>
      <c r="GV53" s="117"/>
      <c r="GW53" s="117"/>
      <c r="GX53" s="117"/>
      <c r="GY53" s="117"/>
      <c r="GZ53" s="117"/>
      <c r="HA53" s="117"/>
      <c r="HB53" s="117"/>
      <c r="HC53" s="117"/>
      <c r="HD53" s="117"/>
      <c r="HE53" s="117"/>
      <c r="HF53" s="117"/>
      <c r="HG53" s="117"/>
      <c r="HH53" s="117"/>
      <c r="HI53" s="117"/>
      <c r="HJ53" s="117"/>
      <c r="HK53" s="117"/>
      <c r="HL53" s="117"/>
      <c r="HM53" s="117"/>
      <c r="HN53" s="117"/>
      <c r="HO53" s="117"/>
      <c r="HP53" s="117"/>
      <c r="HQ53" s="117"/>
      <c r="HR53" s="117"/>
      <c r="HS53" s="117"/>
      <c r="HT53" s="117"/>
      <c r="HU53" s="117"/>
      <c r="HV53" s="117"/>
      <c r="HW53" s="117"/>
      <c r="HX53" s="117"/>
      <c r="HY53" s="117"/>
      <c r="HZ53" s="117"/>
      <c r="IA53" s="117"/>
      <c r="IB53" s="117"/>
      <c r="IC53" s="117"/>
      <c r="ID53" s="117"/>
      <c r="IE53" s="117"/>
      <c r="IF53" s="117"/>
      <c r="IG53" s="117"/>
      <c r="IH53" s="117"/>
      <c r="II53" s="117"/>
      <c r="IJ53" s="117"/>
      <c r="IK53" s="117"/>
      <c r="IL53" s="117"/>
      <c r="IM53" s="117"/>
      <c r="IN53" s="117"/>
      <c r="IO53" s="117"/>
      <c r="IP53" s="117"/>
      <c r="IQ53" s="117"/>
      <c r="IR53" s="117"/>
      <c r="IS53" s="117"/>
      <c r="IT53" s="117"/>
      <c r="IU53" s="117"/>
      <c r="IV53" s="117"/>
      <c r="IW53" s="117"/>
      <c r="IX53" s="117"/>
      <c r="IY53" s="117"/>
      <c r="IZ53" s="117"/>
      <c r="JA53" s="117"/>
      <c r="JB53" s="117"/>
      <c r="JC53" s="117"/>
      <c r="JD53" s="117"/>
      <c r="JE53" s="117"/>
      <c r="JF53" s="117"/>
      <c r="JG53" s="117"/>
      <c r="JH53" s="117"/>
      <c r="JI53" s="117"/>
      <c r="JJ53" s="117"/>
      <c r="JK53" s="117"/>
      <c r="JL53" s="117"/>
      <c r="JM53" s="117"/>
      <c r="JN53" s="117"/>
      <c r="JO53" s="117"/>
      <c r="JP53" s="117"/>
      <c r="JQ53" s="117"/>
      <c r="JR53" s="117"/>
      <c r="JS53" s="117"/>
      <c r="JT53" s="117"/>
      <c r="JU53" s="117"/>
      <c r="JV53" s="117"/>
      <c r="JW53" s="117"/>
      <c r="JX53" s="117"/>
      <c r="JY53" s="117"/>
      <c r="JZ53" s="117"/>
      <c r="KA53" s="117"/>
      <c r="KB53" s="117"/>
      <c r="KC53" s="117"/>
      <c r="KD53" s="117"/>
      <c r="KE53" s="117"/>
      <c r="KF53" s="117"/>
      <c r="KG53" s="117"/>
      <c r="KH53" s="117"/>
      <c r="KI53" s="117"/>
      <c r="KJ53" s="117"/>
      <c r="KK53" s="117"/>
      <c r="KL53" s="117"/>
      <c r="KM53" s="117"/>
      <c r="KN53" s="117"/>
      <c r="KO53" s="117"/>
      <c r="KP53" s="117"/>
      <c r="KQ53" s="117"/>
      <c r="KR53" s="117"/>
      <c r="KS53" s="117"/>
      <c r="KT53" s="117"/>
      <c r="KU53" s="117"/>
      <c r="KV53" s="117"/>
      <c r="KW53" s="117"/>
      <c r="KX53" s="117"/>
      <c r="KY53" s="117"/>
      <c r="KZ53" s="117"/>
      <c r="LA53" s="117"/>
      <c r="LB53" s="117"/>
      <c r="LC53" s="117"/>
      <c r="LD53" s="117"/>
      <c r="LE53" s="117"/>
      <c r="LF53" s="117"/>
      <c r="LG53" s="117"/>
      <c r="LH53" s="117"/>
      <c r="LI53" s="117"/>
      <c r="LJ53" s="117"/>
      <c r="LK53" s="117"/>
      <c r="LL53" s="117"/>
      <c r="LM53" s="117"/>
      <c r="LN53" s="117"/>
      <c r="LO53" s="117"/>
      <c r="LP53" s="117"/>
      <c r="LQ53" s="117"/>
      <c r="LR53" s="117"/>
      <c r="LS53" s="117"/>
      <c r="LT53" s="117"/>
      <c r="LU53" s="117"/>
      <c r="LV53" s="117"/>
      <c r="LW53" s="117"/>
      <c r="LX53" s="117"/>
      <c r="LY53" s="117"/>
      <c r="LZ53" s="117"/>
      <c r="MA53" s="117"/>
      <c r="MB53" s="117"/>
      <c r="MC53" s="117"/>
      <c r="MD53" s="117"/>
      <c r="ME53" s="117"/>
      <c r="MF53" s="117"/>
      <c r="MG53" s="117"/>
      <c r="MH53" s="117"/>
      <c r="MI53" s="117"/>
      <c r="MJ53" s="117"/>
      <c r="MK53" s="117"/>
      <c r="ML53" s="117"/>
      <c r="MM53" s="117"/>
      <c r="MN53" s="117"/>
      <c r="MO53" s="117"/>
      <c r="MP53" s="117"/>
      <c r="MQ53" s="117"/>
      <c r="MR53" s="117"/>
      <c r="MS53" s="117"/>
      <c r="MT53" s="117"/>
      <c r="MU53" s="117"/>
      <c r="MV53" s="117"/>
      <c r="MW53" s="117"/>
      <c r="MX53" s="117"/>
      <c r="MY53" s="117"/>
      <c r="MZ53" s="117"/>
      <c r="NA53" s="117"/>
      <c r="NB53" s="117"/>
      <c r="NC53" s="117"/>
      <c r="ND53" s="117"/>
      <c r="NE53" s="117"/>
      <c r="NF53" s="117"/>
      <c r="NG53" s="117"/>
      <c r="NH53" s="117"/>
      <c r="NI53" s="117"/>
      <c r="NJ53" s="117"/>
      <c r="NK53" s="117"/>
      <c r="NL53" s="117"/>
      <c r="NM53" s="117"/>
      <c r="NN53" s="117"/>
      <c r="NO53" s="117"/>
      <c r="NP53" s="117"/>
      <c r="NQ53" s="117"/>
      <c r="NR53" s="117"/>
      <c r="NS53" s="117"/>
      <c r="NT53" s="117"/>
      <c r="NU53" s="117"/>
      <c r="NV53" s="117"/>
      <c r="NW53" s="117"/>
      <c r="NX53" s="117"/>
      <c r="NY53" s="117"/>
      <c r="NZ53" s="117"/>
      <c r="OA53" s="117"/>
      <c r="OB53" s="117"/>
      <c r="OC53" s="117"/>
      <c r="OD53" s="117"/>
      <c r="OE53" s="117"/>
      <c r="OF53" s="117"/>
      <c r="OG53" s="117"/>
      <c r="OH53" s="117"/>
      <c r="OI53" s="117"/>
      <c r="OJ53" s="117"/>
      <c r="OK53" s="117"/>
      <c r="OL53" s="117"/>
      <c r="OM53" s="117"/>
      <c r="ON53" s="117"/>
      <c r="OO53" s="117"/>
      <c r="OP53" s="117"/>
      <c r="OQ53" s="117"/>
      <c r="OR53" s="117"/>
      <c r="OS53" s="117"/>
      <c r="OT53" s="117"/>
      <c r="OU53" s="117"/>
      <c r="OV53" s="117"/>
      <c r="OW53" s="117"/>
      <c r="OX53" s="117"/>
      <c r="OY53" s="117"/>
      <c r="OZ53" s="117"/>
      <c r="PA53" s="117"/>
      <c r="PB53" s="117"/>
      <c r="PC53" s="117"/>
      <c r="PD53" s="117"/>
      <c r="PE53" s="117"/>
      <c r="PF53" s="117"/>
      <c r="PG53" s="117"/>
      <c r="PH53" s="117"/>
      <c r="PI53" s="117"/>
      <c r="PJ53" s="117"/>
      <c r="PK53" s="117"/>
      <c r="PL53" s="117"/>
      <c r="PM53" s="117"/>
      <c r="PN53" s="117"/>
      <c r="PO53" s="117"/>
      <c r="PP53" s="117"/>
      <c r="PQ53" s="117"/>
      <c r="PR53" s="117"/>
      <c r="PS53" s="117"/>
      <c r="PT53" s="117"/>
      <c r="PU53" s="117"/>
      <c r="PV53" s="117"/>
      <c r="PW53" s="117"/>
      <c r="PX53" s="117"/>
      <c r="PY53" s="117"/>
      <c r="PZ53" s="117"/>
      <c r="QA53" s="117"/>
      <c r="QB53" s="117"/>
      <c r="QC53" s="117"/>
      <c r="QD53" s="117"/>
      <c r="QE53" s="117"/>
      <c r="QF53" s="117"/>
      <c r="QG53" s="117"/>
      <c r="QH53" s="117"/>
      <c r="QI53" s="117"/>
      <c r="QJ53" s="117"/>
      <c r="QK53" s="117"/>
      <c r="QL53" s="117"/>
      <c r="QM53" s="117"/>
      <c r="QN53" s="117"/>
      <c r="QO53" s="117"/>
      <c r="QP53" s="117"/>
      <c r="QQ53" s="117"/>
      <c r="QR53" s="117"/>
      <c r="QS53" s="117"/>
      <c r="QT53" s="117"/>
      <c r="QU53" s="117"/>
      <c r="QV53" s="117"/>
      <c r="QW53" s="117"/>
      <c r="QX53" s="117"/>
      <c r="QY53" s="117"/>
      <c r="QZ53" s="117"/>
      <c r="RA53" s="117"/>
      <c r="RB53" s="117"/>
      <c r="RC53" s="117"/>
      <c r="RD53" s="117"/>
      <c r="RE53" s="117"/>
      <c r="RF53" s="117"/>
      <c r="RG53" s="117"/>
      <c r="RH53" s="117"/>
      <c r="RI53" s="117"/>
      <c r="RJ53" s="117"/>
      <c r="RK53" s="117"/>
      <c r="RL53" s="117"/>
      <c r="RM53" s="117"/>
      <c r="RN53" s="117"/>
      <c r="RO53" s="117"/>
      <c r="RP53" s="117"/>
      <c r="RQ53" s="117"/>
      <c r="RR53" s="117"/>
      <c r="RS53" s="117"/>
      <c r="RT53" s="117"/>
      <c r="RU53" s="117"/>
      <c r="RV53" s="117"/>
      <c r="RW53" s="117"/>
      <c r="RX53" s="117"/>
      <c r="RY53" s="117"/>
      <c r="RZ53" s="117"/>
      <c r="SA53" s="117"/>
      <c r="SB53" s="117"/>
      <c r="SC53" s="117"/>
      <c r="SD53" s="117"/>
      <c r="SE53" s="117"/>
      <c r="SF53" s="117"/>
      <c r="SG53" s="117"/>
      <c r="SH53" s="117"/>
      <c r="SI53" s="117"/>
      <c r="SJ53" s="117"/>
      <c r="SK53" s="117"/>
      <c r="SL53" s="117"/>
      <c r="SM53" s="117"/>
      <c r="SN53" s="117"/>
      <c r="SO53" s="117"/>
      <c r="SP53" s="117"/>
      <c r="SQ53" s="117"/>
      <c r="SR53" s="117"/>
      <c r="SS53" s="117"/>
      <c r="ST53" s="117"/>
      <c r="SU53" s="117"/>
      <c r="SV53" s="117"/>
      <c r="SW53" s="117"/>
      <c r="SX53" s="117"/>
      <c r="SY53" s="117"/>
      <c r="SZ53" s="117"/>
      <c r="TA53" s="117"/>
      <c r="TB53" s="117"/>
      <c r="TC53" s="117"/>
      <c r="TD53" s="117"/>
      <c r="TE53" s="117"/>
      <c r="TF53" s="117"/>
      <c r="TG53" s="117"/>
      <c r="TH53" s="117"/>
      <c r="TI53" s="117"/>
      <c r="TJ53" s="117"/>
      <c r="TK53" s="117"/>
      <c r="TL53" s="117"/>
      <c r="TM53" s="117"/>
      <c r="TN53" s="117"/>
      <c r="TO53" s="117"/>
      <c r="TP53" s="117"/>
      <c r="TQ53" s="117"/>
      <c r="TR53" s="117"/>
      <c r="TS53" s="117"/>
      <c r="TT53" s="117"/>
      <c r="TU53" s="117"/>
      <c r="TV53" s="117"/>
      <c r="TW53" s="117"/>
      <c r="TX53" s="117"/>
      <c r="TY53" s="117"/>
      <c r="TZ53" s="117"/>
      <c r="UA53" s="117"/>
      <c r="UB53" s="117"/>
      <c r="UC53" s="117"/>
      <c r="UD53" s="117"/>
      <c r="UE53" s="117"/>
      <c r="UF53" s="117"/>
      <c r="UG53" s="117"/>
      <c r="UH53" s="117"/>
      <c r="UI53" s="117"/>
      <c r="UJ53" s="117"/>
      <c r="UK53" s="117"/>
      <c r="UL53" s="117"/>
      <c r="UM53" s="117"/>
      <c r="UN53" s="117"/>
      <c r="UO53" s="117"/>
      <c r="UP53" s="117"/>
      <c r="UQ53" s="117"/>
      <c r="UR53" s="117"/>
      <c r="US53" s="117"/>
      <c r="UT53" s="117"/>
      <c r="UU53" s="117"/>
      <c r="UV53" s="117"/>
      <c r="UW53" s="117"/>
      <c r="UX53" s="117"/>
      <c r="UY53" s="117"/>
      <c r="UZ53" s="117"/>
      <c r="VA53" s="117"/>
      <c r="VB53" s="117"/>
      <c r="VC53" s="117"/>
      <c r="VD53" s="117"/>
      <c r="VE53" s="117"/>
      <c r="VF53" s="117"/>
      <c r="VG53" s="117"/>
      <c r="VH53" s="117"/>
      <c r="VI53" s="117"/>
      <c r="VJ53" s="117"/>
      <c r="VK53" s="117"/>
      <c r="VL53" s="117"/>
      <c r="VM53" s="117"/>
      <c r="VN53" s="117"/>
      <c r="VO53" s="117"/>
      <c r="VP53" s="117"/>
      <c r="VQ53" s="117"/>
      <c r="VR53" s="117"/>
      <c r="VS53" s="117"/>
      <c r="VT53" s="117"/>
      <c r="VU53" s="117"/>
      <c r="VV53" s="117"/>
      <c r="VW53" s="117"/>
      <c r="VX53" s="117"/>
      <c r="VY53" s="117"/>
      <c r="VZ53" s="117"/>
      <c r="WA53" s="117"/>
      <c r="WB53" s="117"/>
      <c r="WC53" s="117"/>
      <c r="WD53" s="117"/>
      <c r="WE53" s="117"/>
      <c r="WF53" s="117"/>
      <c r="WG53" s="117"/>
      <c r="WH53" s="117"/>
      <c r="WI53" s="117"/>
      <c r="WJ53" s="117"/>
      <c r="WK53" s="117"/>
      <c r="WL53" s="117"/>
      <c r="WM53" s="117"/>
      <c r="WN53" s="117"/>
      <c r="WO53" s="117"/>
      <c r="WP53" s="117"/>
      <c r="WQ53" s="117"/>
      <c r="WR53" s="117"/>
      <c r="WS53" s="117"/>
      <c r="WT53" s="117"/>
      <c r="WU53" s="117"/>
      <c r="WV53" s="117"/>
      <c r="WW53" s="117"/>
      <c r="WX53" s="117"/>
      <c r="WY53" s="117"/>
      <c r="WZ53" s="117"/>
      <c r="XA53" s="117"/>
      <c r="XB53" s="117"/>
      <c r="XC53" s="117"/>
      <c r="XD53" s="117"/>
      <c r="XE53" s="117"/>
      <c r="XF53" s="117"/>
      <c r="XG53" s="117"/>
      <c r="XH53" s="117"/>
      <c r="XI53" s="117"/>
      <c r="XJ53" s="117"/>
      <c r="XK53" s="117"/>
      <c r="XL53" s="117"/>
      <c r="XM53" s="117"/>
      <c r="XN53" s="117"/>
      <c r="XO53" s="117"/>
      <c r="XP53" s="117"/>
      <c r="XQ53" s="117"/>
      <c r="XR53" s="117"/>
      <c r="XS53" s="117"/>
      <c r="XT53" s="117"/>
      <c r="XU53" s="117"/>
      <c r="XV53" s="117"/>
      <c r="XW53" s="117"/>
      <c r="XX53" s="117"/>
      <c r="XY53" s="117"/>
      <c r="XZ53" s="117"/>
      <c r="YA53" s="117"/>
      <c r="YB53" s="117"/>
      <c r="YC53" s="117"/>
      <c r="YD53" s="117"/>
      <c r="YE53" s="117"/>
      <c r="YF53" s="117"/>
      <c r="YG53" s="117"/>
      <c r="YH53" s="117"/>
      <c r="YI53" s="117"/>
      <c r="YJ53" s="117"/>
      <c r="YK53" s="117"/>
      <c r="YL53" s="117"/>
      <c r="YM53" s="117"/>
      <c r="YN53" s="117"/>
      <c r="YO53" s="117"/>
      <c r="YP53" s="117"/>
      <c r="YQ53" s="117"/>
      <c r="YR53" s="117"/>
      <c r="YS53" s="117"/>
      <c r="YT53" s="117"/>
      <c r="YU53" s="117"/>
      <c r="YV53" s="117"/>
      <c r="YW53" s="117"/>
      <c r="YX53" s="117"/>
      <c r="YY53" s="117"/>
      <c r="YZ53" s="117"/>
      <c r="ZA53" s="117"/>
      <c r="ZB53" s="117"/>
      <c r="ZC53" s="117"/>
      <c r="ZD53" s="117"/>
      <c r="ZE53" s="117"/>
      <c r="ZF53" s="117"/>
      <c r="ZG53" s="117"/>
      <c r="ZH53" s="117"/>
      <c r="ZI53" s="117"/>
      <c r="ZJ53" s="117"/>
      <c r="ZK53" s="117"/>
      <c r="ZL53" s="117"/>
      <c r="ZM53" s="117"/>
      <c r="ZN53" s="117"/>
      <c r="ZO53" s="117"/>
      <c r="ZP53" s="117"/>
      <c r="ZQ53" s="117"/>
      <c r="ZR53" s="117"/>
      <c r="ZS53" s="117"/>
      <c r="ZT53" s="117"/>
      <c r="ZU53" s="117"/>
      <c r="ZV53" s="117"/>
      <c r="ZW53" s="117"/>
      <c r="ZX53" s="117"/>
      <c r="ZY53" s="117"/>
      <c r="ZZ53" s="117"/>
    </row>
    <row r="54" spans="1:702" hidden="1" outlineLevel="1">
      <c r="A54" s="9">
        <v>41852</v>
      </c>
      <c r="B54" s="117">
        <v>452828.86452498002</v>
      </c>
      <c r="C54" s="117">
        <v>30014.545157920002</v>
      </c>
      <c r="D54" s="117">
        <v>16317.00038705</v>
      </c>
      <c r="E54" s="117">
        <v>104563.95952095999</v>
      </c>
      <c r="F54" s="117">
        <v>23135.032321169998</v>
      </c>
      <c r="G54" s="117">
        <v>1574.20054254</v>
      </c>
      <c r="H54" s="117">
        <v>40720.062253469994</v>
      </c>
      <c r="I54" s="117">
        <v>121327.79904888</v>
      </c>
      <c r="J54" s="117">
        <v>16294.50747916</v>
      </c>
      <c r="K54" s="117">
        <v>4957.3204105300001</v>
      </c>
      <c r="L54" s="117">
        <v>6065.3045057199997</v>
      </c>
      <c r="M54" s="168" t="s">
        <v>189</v>
      </c>
      <c r="N54" s="117">
        <v>42504.527728169996</v>
      </c>
      <c r="O54" s="117">
        <v>34771.58135375</v>
      </c>
      <c r="P54" s="117">
        <v>7973.4443060699996</v>
      </c>
      <c r="Q54" s="117">
        <v>171.31428554999999</v>
      </c>
      <c r="R54" s="117">
        <v>537.53329994000001</v>
      </c>
      <c r="S54" s="117">
        <v>1135.3366916300001</v>
      </c>
      <c r="T54" s="117">
        <v>765.39523247</v>
      </c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117"/>
      <c r="EG54" s="117"/>
      <c r="EH54" s="117"/>
      <c r="EI54" s="117"/>
      <c r="EJ54" s="117"/>
      <c r="EK54" s="117"/>
      <c r="EL54" s="117"/>
      <c r="EM54" s="117"/>
      <c r="EN54" s="117"/>
      <c r="EO54" s="117"/>
      <c r="EP54" s="117"/>
      <c r="EQ54" s="117"/>
      <c r="ER54" s="117"/>
      <c r="ES54" s="117"/>
      <c r="ET54" s="117"/>
      <c r="EU54" s="117"/>
      <c r="EV54" s="117"/>
      <c r="EW54" s="117"/>
      <c r="EX54" s="117"/>
      <c r="EY54" s="117"/>
      <c r="EZ54" s="117"/>
      <c r="FA54" s="117"/>
      <c r="FB54" s="117"/>
      <c r="FC54" s="117"/>
      <c r="FD54" s="117"/>
      <c r="FE54" s="117"/>
      <c r="FF54" s="117"/>
      <c r="FG54" s="117"/>
      <c r="FH54" s="117"/>
      <c r="FI54" s="117"/>
      <c r="FJ54" s="117"/>
      <c r="FK54" s="117"/>
      <c r="FL54" s="117"/>
      <c r="FM54" s="117"/>
      <c r="FN54" s="117"/>
      <c r="FO54" s="117"/>
      <c r="FP54" s="117"/>
      <c r="FQ54" s="117"/>
      <c r="FR54" s="117"/>
      <c r="FS54" s="117"/>
      <c r="FT54" s="117"/>
      <c r="FU54" s="117"/>
      <c r="FV54" s="117"/>
      <c r="FW54" s="117"/>
      <c r="FX54" s="117"/>
      <c r="FY54" s="117"/>
      <c r="FZ54" s="117"/>
      <c r="GA54" s="117"/>
      <c r="GB54" s="117"/>
      <c r="GC54" s="117"/>
      <c r="GD54" s="117"/>
      <c r="GE54" s="117"/>
      <c r="GF54" s="117"/>
      <c r="GG54" s="117"/>
      <c r="GH54" s="117"/>
      <c r="GI54" s="117"/>
      <c r="GJ54" s="117"/>
      <c r="GK54" s="117"/>
      <c r="GL54" s="117"/>
      <c r="GM54" s="117"/>
      <c r="GN54" s="117"/>
      <c r="GO54" s="117"/>
      <c r="GP54" s="117"/>
      <c r="GQ54" s="117"/>
      <c r="GR54" s="117"/>
      <c r="GS54" s="117"/>
      <c r="GT54" s="117"/>
      <c r="GU54" s="117"/>
      <c r="GV54" s="117"/>
      <c r="GW54" s="117"/>
      <c r="GX54" s="117"/>
      <c r="GY54" s="117"/>
      <c r="GZ54" s="117"/>
      <c r="HA54" s="117"/>
      <c r="HB54" s="117"/>
      <c r="HC54" s="117"/>
      <c r="HD54" s="117"/>
      <c r="HE54" s="117"/>
      <c r="HF54" s="117"/>
      <c r="HG54" s="117"/>
      <c r="HH54" s="117"/>
      <c r="HI54" s="117"/>
      <c r="HJ54" s="117"/>
      <c r="HK54" s="117"/>
      <c r="HL54" s="117"/>
      <c r="HM54" s="117"/>
      <c r="HN54" s="117"/>
      <c r="HO54" s="117"/>
      <c r="HP54" s="117"/>
      <c r="HQ54" s="117"/>
      <c r="HR54" s="117"/>
      <c r="HS54" s="117"/>
      <c r="HT54" s="117"/>
      <c r="HU54" s="117"/>
      <c r="HV54" s="117"/>
      <c r="HW54" s="117"/>
      <c r="HX54" s="117"/>
      <c r="HY54" s="117"/>
      <c r="HZ54" s="117"/>
      <c r="IA54" s="117"/>
      <c r="IB54" s="117"/>
      <c r="IC54" s="117"/>
      <c r="ID54" s="117"/>
      <c r="IE54" s="117"/>
      <c r="IF54" s="117"/>
      <c r="IG54" s="117"/>
      <c r="IH54" s="117"/>
      <c r="II54" s="117"/>
      <c r="IJ54" s="117"/>
      <c r="IK54" s="117"/>
      <c r="IL54" s="117"/>
      <c r="IM54" s="117"/>
      <c r="IN54" s="117"/>
      <c r="IO54" s="117"/>
      <c r="IP54" s="117"/>
      <c r="IQ54" s="117"/>
      <c r="IR54" s="117"/>
      <c r="IS54" s="117"/>
      <c r="IT54" s="117"/>
      <c r="IU54" s="117"/>
      <c r="IV54" s="117"/>
      <c r="IW54" s="117"/>
      <c r="IX54" s="117"/>
      <c r="IY54" s="117"/>
      <c r="IZ54" s="117"/>
      <c r="JA54" s="117"/>
      <c r="JB54" s="117"/>
      <c r="JC54" s="117"/>
      <c r="JD54" s="117"/>
      <c r="JE54" s="117"/>
      <c r="JF54" s="117"/>
      <c r="JG54" s="117"/>
      <c r="JH54" s="117"/>
      <c r="JI54" s="117"/>
      <c r="JJ54" s="117"/>
      <c r="JK54" s="117"/>
      <c r="JL54" s="117"/>
      <c r="JM54" s="117"/>
      <c r="JN54" s="117"/>
      <c r="JO54" s="117"/>
      <c r="JP54" s="117"/>
      <c r="JQ54" s="117"/>
      <c r="JR54" s="117"/>
      <c r="JS54" s="117"/>
      <c r="JT54" s="117"/>
      <c r="JU54" s="117"/>
      <c r="JV54" s="117"/>
      <c r="JW54" s="117"/>
      <c r="JX54" s="117"/>
      <c r="JY54" s="117"/>
      <c r="JZ54" s="117"/>
      <c r="KA54" s="117"/>
      <c r="KB54" s="117"/>
      <c r="KC54" s="117"/>
      <c r="KD54" s="117"/>
      <c r="KE54" s="117"/>
      <c r="KF54" s="117"/>
      <c r="KG54" s="117"/>
      <c r="KH54" s="117"/>
      <c r="KI54" s="117"/>
      <c r="KJ54" s="117"/>
      <c r="KK54" s="117"/>
      <c r="KL54" s="117"/>
      <c r="KM54" s="117"/>
      <c r="KN54" s="117"/>
      <c r="KO54" s="117"/>
      <c r="KP54" s="117"/>
      <c r="KQ54" s="117"/>
      <c r="KR54" s="117"/>
      <c r="KS54" s="117"/>
      <c r="KT54" s="117"/>
      <c r="KU54" s="117"/>
      <c r="KV54" s="117"/>
      <c r="KW54" s="117"/>
      <c r="KX54" s="117"/>
      <c r="KY54" s="117"/>
      <c r="KZ54" s="117"/>
      <c r="LA54" s="117"/>
      <c r="LB54" s="117"/>
      <c r="LC54" s="117"/>
      <c r="LD54" s="117"/>
      <c r="LE54" s="117"/>
      <c r="LF54" s="117"/>
      <c r="LG54" s="117"/>
      <c r="LH54" s="117"/>
      <c r="LI54" s="117"/>
      <c r="LJ54" s="117"/>
      <c r="LK54" s="117"/>
      <c r="LL54" s="117"/>
      <c r="LM54" s="117"/>
      <c r="LN54" s="117"/>
      <c r="LO54" s="117"/>
      <c r="LP54" s="117"/>
      <c r="LQ54" s="117"/>
      <c r="LR54" s="117"/>
      <c r="LS54" s="117"/>
      <c r="LT54" s="117"/>
      <c r="LU54" s="117"/>
      <c r="LV54" s="117"/>
      <c r="LW54" s="117"/>
      <c r="LX54" s="117"/>
      <c r="LY54" s="117"/>
      <c r="LZ54" s="117"/>
      <c r="MA54" s="117"/>
      <c r="MB54" s="117"/>
      <c r="MC54" s="117"/>
      <c r="MD54" s="117"/>
      <c r="ME54" s="117"/>
      <c r="MF54" s="117"/>
      <c r="MG54" s="117"/>
      <c r="MH54" s="117"/>
      <c r="MI54" s="117"/>
      <c r="MJ54" s="117"/>
      <c r="MK54" s="117"/>
      <c r="ML54" s="117"/>
      <c r="MM54" s="117"/>
      <c r="MN54" s="117"/>
      <c r="MO54" s="117"/>
      <c r="MP54" s="117"/>
      <c r="MQ54" s="117"/>
      <c r="MR54" s="117"/>
      <c r="MS54" s="117"/>
      <c r="MT54" s="117"/>
      <c r="MU54" s="117"/>
      <c r="MV54" s="117"/>
      <c r="MW54" s="117"/>
      <c r="MX54" s="117"/>
      <c r="MY54" s="117"/>
      <c r="MZ54" s="117"/>
      <c r="NA54" s="117"/>
      <c r="NB54" s="117"/>
      <c r="NC54" s="117"/>
      <c r="ND54" s="117"/>
      <c r="NE54" s="117"/>
      <c r="NF54" s="117"/>
      <c r="NG54" s="117"/>
      <c r="NH54" s="117"/>
      <c r="NI54" s="117"/>
      <c r="NJ54" s="117"/>
      <c r="NK54" s="117"/>
      <c r="NL54" s="117"/>
      <c r="NM54" s="117"/>
      <c r="NN54" s="117"/>
      <c r="NO54" s="117"/>
      <c r="NP54" s="117"/>
      <c r="NQ54" s="117"/>
      <c r="NR54" s="117"/>
      <c r="NS54" s="117"/>
      <c r="NT54" s="117"/>
      <c r="NU54" s="117"/>
      <c r="NV54" s="117"/>
      <c r="NW54" s="117"/>
      <c r="NX54" s="117"/>
      <c r="NY54" s="117"/>
      <c r="NZ54" s="117"/>
      <c r="OA54" s="117"/>
      <c r="OB54" s="117"/>
      <c r="OC54" s="117"/>
      <c r="OD54" s="117"/>
      <c r="OE54" s="117"/>
      <c r="OF54" s="117"/>
      <c r="OG54" s="117"/>
      <c r="OH54" s="117"/>
      <c r="OI54" s="117"/>
      <c r="OJ54" s="117"/>
      <c r="OK54" s="117"/>
      <c r="OL54" s="117"/>
      <c r="OM54" s="117"/>
      <c r="ON54" s="117"/>
      <c r="OO54" s="117"/>
      <c r="OP54" s="117"/>
      <c r="OQ54" s="117"/>
      <c r="OR54" s="117"/>
      <c r="OS54" s="117"/>
      <c r="OT54" s="117"/>
      <c r="OU54" s="117"/>
      <c r="OV54" s="117"/>
      <c r="OW54" s="117"/>
      <c r="OX54" s="117"/>
      <c r="OY54" s="117"/>
      <c r="OZ54" s="117"/>
      <c r="PA54" s="117"/>
      <c r="PB54" s="117"/>
      <c r="PC54" s="117"/>
      <c r="PD54" s="117"/>
      <c r="PE54" s="117"/>
      <c r="PF54" s="117"/>
      <c r="PG54" s="117"/>
      <c r="PH54" s="117"/>
      <c r="PI54" s="117"/>
      <c r="PJ54" s="117"/>
      <c r="PK54" s="117"/>
      <c r="PL54" s="117"/>
      <c r="PM54" s="117"/>
      <c r="PN54" s="117"/>
      <c r="PO54" s="117"/>
      <c r="PP54" s="117"/>
      <c r="PQ54" s="117"/>
      <c r="PR54" s="117"/>
      <c r="PS54" s="117"/>
      <c r="PT54" s="117"/>
      <c r="PU54" s="117"/>
      <c r="PV54" s="117"/>
      <c r="PW54" s="117"/>
      <c r="PX54" s="117"/>
      <c r="PY54" s="117"/>
      <c r="PZ54" s="117"/>
      <c r="QA54" s="117"/>
      <c r="QB54" s="117"/>
      <c r="QC54" s="117"/>
      <c r="QD54" s="117"/>
      <c r="QE54" s="117"/>
      <c r="QF54" s="117"/>
      <c r="QG54" s="117"/>
      <c r="QH54" s="117"/>
      <c r="QI54" s="117"/>
      <c r="QJ54" s="117"/>
      <c r="QK54" s="117"/>
      <c r="QL54" s="117"/>
      <c r="QM54" s="117"/>
      <c r="QN54" s="117"/>
      <c r="QO54" s="117"/>
      <c r="QP54" s="117"/>
      <c r="QQ54" s="117"/>
      <c r="QR54" s="117"/>
      <c r="QS54" s="117"/>
      <c r="QT54" s="117"/>
      <c r="QU54" s="117"/>
      <c r="QV54" s="117"/>
      <c r="QW54" s="117"/>
      <c r="QX54" s="117"/>
      <c r="QY54" s="117"/>
      <c r="QZ54" s="117"/>
      <c r="RA54" s="117"/>
      <c r="RB54" s="117"/>
      <c r="RC54" s="117"/>
      <c r="RD54" s="117"/>
      <c r="RE54" s="117"/>
      <c r="RF54" s="117"/>
      <c r="RG54" s="117"/>
      <c r="RH54" s="117"/>
      <c r="RI54" s="117"/>
      <c r="RJ54" s="117"/>
      <c r="RK54" s="117"/>
      <c r="RL54" s="117"/>
      <c r="RM54" s="117"/>
      <c r="RN54" s="117"/>
      <c r="RO54" s="117"/>
      <c r="RP54" s="117"/>
      <c r="RQ54" s="117"/>
      <c r="RR54" s="117"/>
      <c r="RS54" s="117"/>
      <c r="RT54" s="117"/>
      <c r="RU54" s="117"/>
      <c r="RV54" s="117"/>
      <c r="RW54" s="117"/>
      <c r="RX54" s="117"/>
      <c r="RY54" s="117"/>
      <c r="RZ54" s="117"/>
      <c r="SA54" s="117"/>
      <c r="SB54" s="117"/>
      <c r="SC54" s="117"/>
      <c r="SD54" s="117"/>
      <c r="SE54" s="117"/>
      <c r="SF54" s="117"/>
      <c r="SG54" s="117"/>
      <c r="SH54" s="117"/>
      <c r="SI54" s="117"/>
      <c r="SJ54" s="117"/>
      <c r="SK54" s="117"/>
      <c r="SL54" s="117"/>
      <c r="SM54" s="117"/>
      <c r="SN54" s="117"/>
      <c r="SO54" s="117"/>
      <c r="SP54" s="117"/>
      <c r="SQ54" s="117"/>
      <c r="SR54" s="117"/>
      <c r="SS54" s="117"/>
      <c r="ST54" s="117"/>
      <c r="SU54" s="117"/>
      <c r="SV54" s="117"/>
      <c r="SW54" s="117"/>
      <c r="SX54" s="117"/>
      <c r="SY54" s="117"/>
      <c r="SZ54" s="117"/>
      <c r="TA54" s="117"/>
      <c r="TB54" s="117"/>
      <c r="TC54" s="117"/>
      <c r="TD54" s="117"/>
      <c r="TE54" s="117"/>
      <c r="TF54" s="117"/>
      <c r="TG54" s="117"/>
      <c r="TH54" s="117"/>
      <c r="TI54" s="117"/>
      <c r="TJ54" s="117"/>
      <c r="TK54" s="117"/>
      <c r="TL54" s="117"/>
      <c r="TM54" s="117"/>
      <c r="TN54" s="117"/>
      <c r="TO54" s="117"/>
      <c r="TP54" s="117"/>
      <c r="TQ54" s="117"/>
      <c r="TR54" s="117"/>
      <c r="TS54" s="117"/>
      <c r="TT54" s="117"/>
      <c r="TU54" s="117"/>
      <c r="TV54" s="117"/>
      <c r="TW54" s="117"/>
      <c r="TX54" s="117"/>
      <c r="TY54" s="117"/>
      <c r="TZ54" s="117"/>
      <c r="UA54" s="117"/>
      <c r="UB54" s="117"/>
      <c r="UC54" s="117"/>
      <c r="UD54" s="117"/>
      <c r="UE54" s="117"/>
      <c r="UF54" s="117"/>
      <c r="UG54" s="117"/>
      <c r="UH54" s="117"/>
      <c r="UI54" s="117"/>
      <c r="UJ54" s="117"/>
      <c r="UK54" s="117"/>
      <c r="UL54" s="117"/>
      <c r="UM54" s="117"/>
      <c r="UN54" s="117"/>
      <c r="UO54" s="117"/>
      <c r="UP54" s="117"/>
      <c r="UQ54" s="117"/>
      <c r="UR54" s="117"/>
      <c r="US54" s="117"/>
      <c r="UT54" s="117"/>
      <c r="UU54" s="117"/>
      <c r="UV54" s="117"/>
      <c r="UW54" s="117"/>
      <c r="UX54" s="117"/>
      <c r="UY54" s="117"/>
      <c r="UZ54" s="117"/>
      <c r="VA54" s="117"/>
      <c r="VB54" s="117"/>
      <c r="VC54" s="117"/>
      <c r="VD54" s="117"/>
      <c r="VE54" s="117"/>
      <c r="VF54" s="117"/>
      <c r="VG54" s="117"/>
      <c r="VH54" s="117"/>
      <c r="VI54" s="117"/>
      <c r="VJ54" s="117"/>
      <c r="VK54" s="117"/>
      <c r="VL54" s="117"/>
      <c r="VM54" s="117"/>
      <c r="VN54" s="117"/>
      <c r="VO54" s="117"/>
      <c r="VP54" s="117"/>
      <c r="VQ54" s="117"/>
      <c r="VR54" s="117"/>
      <c r="VS54" s="117"/>
      <c r="VT54" s="117"/>
      <c r="VU54" s="117"/>
      <c r="VV54" s="117"/>
      <c r="VW54" s="117"/>
      <c r="VX54" s="117"/>
      <c r="VY54" s="117"/>
      <c r="VZ54" s="117"/>
      <c r="WA54" s="117"/>
      <c r="WB54" s="117"/>
      <c r="WC54" s="117"/>
      <c r="WD54" s="117"/>
      <c r="WE54" s="117"/>
      <c r="WF54" s="117"/>
      <c r="WG54" s="117"/>
      <c r="WH54" s="117"/>
      <c r="WI54" s="117"/>
      <c r="WJ54" s="117"/>
      <c r="WK54" s="117"/>
      <c r="WL54" s="117"/>
      <c r="WM54" s="117"/>
      <c r="WN54" s="117"/>
      <c r="WO54" s="117"/>
      <c r="WP54" s="117"/>
      <c r="WQ54" s="117"/>
      <c r="WR54" s="117"/>
      <c r="WS54" s="117"/>
      <c r="WT54" s="117"/>
      <c r="WU54" s="117"/>
      <c r="WV54" s="117"/>
      <c r="WW54" s="117"/>
      <c r="WX54" s="117"/>
      <c r="WY54" s="117"/>
      <c r="WZ54" s="117"/>
      <c r="XA54" s="117"/>
      <c r="XB54" s="117"/>
      <c r="XC54" s="117"/>
      <c r="XD54" s="117"/>
      <c r="XE54" s="117"/>
      <c r="XF54" s="117"/>
      <c r="XG54" s="117"/>
      <c r="XH54" s="117"/>
      <c r="XI54" s="117"/>
      <c r="XJ54" s="117"/>
      <c r="XK54" s="117"/>
      <c r="XL54" s="117"/>
      <c r="XM54" s="117"/>
      <c r="XN54" s="117"/>
      <c r="XO54" s="117"/>
      <c r="XP54" s="117"/>
      <c r="XQ54" s="117"/>
      <c r="XR54" s="117"/>
      <c r="XS54" s="117"/>
      <c r="XT54" s="117"/>
      <c r="XU54" s="117"/>
      <c r="XV54" s="117"/>
      <c r="XW54" s="117"/>
      <c r="XX54" s="117"/>
      <c r="XY54" s="117"/>
      <c r="XZ54" s="117"/>
      <c r="YA54" s="117"/>
      <c r="YB54" s="117"/>
      <c r="YC54" s="117"/>
      <c r="YD54" s="117"/>
      <c r="YE54" s="117"/>
      <c r="YF54" s="117"/>
      <c r="YG54" s="117"/>
      <c r="YH54" s="117"/>
      <c r="YI54" s="117"/>
      <c r="YJ54" s="117"/>
      <c r="YK54" s="117"/>
      <c r="YL54" s="117"/>
      <c r="YM54" s="117"/>
      <c r="YN54" s="117"/>
      <c r="YO54" s="117"/>
      <c r="YP54" s="117"/>
      <c r="YQ54" s="117"/>
      <c r="YR54" s="117"/>
      <c r="YS54" s="117"/>
      <c r="YT54" s="117"/>
      <c r="YU54" s="117"/>
      <c r="YV54" s="117"/>
      <c r="YW54" s="117"/>
      <c r="YX54" s="117"/>
      <c r="YY54" s="117"/>
      <c r="YZ54" s="117"/>
      <c r="ZA54" s="117"/>
      <c r="ZB54" s="117"/>
      <c r="ZC54" s="117"/>
      <c r="ZD54" s="117"/>
      <c r="ZE54" s="117"/>
      <c r="ZF54" s="117"/>
      <c r="ZG54" s="117"/>
      <c r="ZH54" s="117"/>
      <c r="ZI54" s="117"/>
      <c r="ZJ54" s="117"/>
      <c r="ZK54" s="117"/>
      <c r="ZL54" s="117"/>
      <c r="ZM54" s="117"/>
      <c r="ZN54" s="117"/>
      <c r="ZO54" s="117"/>
      <c r="ZP54" s="117"/>
      <c r="ZQ54" s="117"/>
      <c r="ZR54" s="117"/>
      <c r="ZS54" s="117"/>
      <c r="ZT54" s="117"/>
      <c r="ZU54" s="117"/>
      <c r="ZV54" s="117"/>
      <c r="ZW54" s="117"/>
      <c r="ZX54" s="117"/>
      <c r="ZY54" s="117"/>
      <c r="ZZ54" s="117"/>
    </row>
    <row r="55" spans="1:702" hidden="1" outlineLevel="1">
      <c r="A55" s="9">
        <v>41883</v>
      </c>
      <c r="B55" s="117">
        <v>439281.00366181997</v>
      </c>
      <c r="C55" s="117">
        <v>29687.487963600001</v>
      </c>
      <c r="D55" s="117">
        <v>15693.0063806</v>
      </c>
      <c r="E55" s="117">
        <v>101838.17295354001</v>
      </c>
      <c r="F55" s="117">
        <v>22057.420991410003</v>
      </c>
      <c r="G55" s="117">
        <v>1548.65884714</v>
      </c>
      <c r="H55" s="117">
        <v>40392.621122930002</v>
      </c>
      <c r="I55" s="117">
        <v>117647.00739348</v>
      </c>
      <c r="J55" s="117">
        <v>15839.710252389999</v>
      </c>
      <c r="K55" s="117">
        <v>4882.8426751200004</v>
      </c>
      <c r="L55" s="117">
        <v>5872.5827451499999</v>
      </c>
      <c r="M55" s="168" t="s">
        <v>189</v>
      </c>
      <c r="N55" s="117">
        <v>40835.019697819997</v>
      </c>
      <c r="O55" s="117">
        <v>33406.283439120001</v>
      </c>
      <c r="P55" s="117">
        <v>6967.9750038900002</v>
      </c>
      <c r="Q55" s="117">
        <v>162.37608566</v>
      </c>
      <c r="R55" s="117">
        <v>459.86786839000001</v>
      </c>
      <c r="S55" s="117">
        <v>1235.51236367</v>
      </c>
      <c r="T55" s="117">
        <v>754.45787790999998</v>
      </c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7"/>
      <c r="FB55" s="117"/>
      <c r="FC55" s="117"/>
      <c r="FD55" s="117"/>
      <c r="FE55" s="117"/>
      <c r="FF55" s="117"/>
      <c r="FG55" s="117"/>
      <c r="FH55" s="117"/>
      <c r="FI55" s="117"/>
      <c r="FJ55" s="117"/>
      <c r="FK55" s="117"/>
      <c r="FL55" s="117"/>
      <c r="FM55" s="117"/>
      <c r="FN55" s="117"/>
      <c r="FO55" s="117"/>
      <c r="FP55" s="117"/>
      <c r="FQ55" s="117"/>
      <c r="FR55" s="117"/>
      <c r="FS55" s="117"/>
      <c r="FT55" s="117"/>
      <c r="FU55" s="117"/>
      <c r="FV55" s="117"/>
      <c r="FW55" s="117"/>
      <c r="FX55" s="117"/>
      <c r="FY55" s="117"/>
      <c r="FZ55" s="117"/>
      <c r="GA55" s="117"/>
      <c r="GB55" s="117"/>
      <c r="GC55" s="117"/>
      <c r="GD55" s="117"/>
      <c r="GE55" s="117"/>
      <c r="GF55" s="117"/>
      <c r="GG55" s="117"/>
      <c r="GH55" s="117"/>
      <c r="GI55" s="117"/>
      <c r="GJ55" s="117"/>
      <c r="GK55" s="117"/>
      <c r="GL55" s="117"/>
      <c r="GM55" s="117"/>
      <c r="GN55" s="117"/>
      <c r="GO55" s="117"/>
      <c r="GP55" s="117"/>
      <c r="GQ55" s="117"/>
      <c r="GR55" s="117"/>
      <c r="GS55" s="117"/>
      <c r="GT55" s="117"/>
      <c r="GU55" s="117"/>
      <c r="GV55" s="117"/>
      <c r="GW55" s="117"/>
      <c r="GX55" s="117"/>
      <c r="GY55" s="117"/>
      <c r="GZ55" s="117"/>
      <c r="HA55" s="117"/>
      <c r="HB55" s="117"/>
      <c r="HC55" s="117"/>
      <c r="HD55" s="117"/>
      <c r="HE55" s="117"/>
      <c r="HF55" s="117"/>
      <c r="HG55" s="117"/>
      <c r="HH55" s="117"/>
      <c r="HI55" s="117"/>
      <c r="HJ55" s="117"/>
      <c r="HK55" s="117"/>
      <c r="HL55" s="117"/>
      <c r="HM55" s="117"/>
      <c r="HN55" s="117"/>
      <c r="HO55" s="117"/>
      <c r="HP55" s="117"/>
      <c r="HQ55" s="117"/>
      <c r="HR55" s="117"/>
      <c r="HS55" s="117"/>
      <c r="HT55" s="117"/>
      <c r="HU55" s="117"/>
      <c r="HV55" s="117"/>
      <c r="HW55" s="117"/>
      <c r="HX55" s="117"/>
      <c r="HY55" s="117"/>
      <c r="HZ55" s="117"/>
      <c r="IA55" s="117"/>
      <c r="IB55" s="117"/>
      <c r="IC55" s="117"/>
      <c r="ID55" s="117"/>
      <c r="IE55" s="117"/>
      <c r="IF55" s="117"/>
      <c r="IG55" s="117"/>
      <c r="IH55" s="117"/>
      <c r="II55" s="117"/>
      <c r="IJ55" s="117"/>
      <c r="IK55" s="117"/>
      <c r="IL55" s="117"/>
      <c r="IM55" s="117"/>
      <c r="IN55" s="117"/>
      <c r="IO55" s="117"/>
      <c r="IP55" s="117"/>
      <c r="IQ55" s="117"/>
      <c r="IR55" s="117"/>
      <c r="IS55" s="117"/>
      <c r="IT55" s="117"/>
      <c r="IU55" s="117"/>
      <c r="IV55" s="117"/>
      <c r="IW55" s="117"/>
      <c r="IX55" s="117"/>
      <c r="IY55" s="117"/>
      <c r="IZ55" s="117"/>
      <c r="JA55" s="117"/>
      <c r="JB55" s="117"/>
      <c r="JC55" s="117"/>
      <c r="JD55" s="117"/>
      <c r="JE55" s="117"/>
      <c r="JF55" s="117"/>
      <c r="JG55" s="117"/>
      <c r="JH55" s="117"/>
      <c r="JI55" s="117"/>
      <c r="JJ55" s="117"/>
      <c r="JK55" s="117"/>
      <c r="JL55" s="117"/>
      <c r="JM55" s="117"/>
      <c r="JN55" s="117"/>
      <c r="JO55" s="117"/>
      <c r="JP55" s="117"/>
      <c r="JQ55" s="117"/>
      <c r="JR55" s="117"/>
      <c r="JS55" s="117"/>
      <c r="JT55" s="117"/>
      <c r="JU55" s="117"/>
      <c r="JV55" s="117"/>
      <c r="JW55" s="117"/>
      <c r="JX55" s="117"/>
      <c r="JY55" s="117"/>
      <c r="JZ55" s="117"/>
      <c r="KA55" s="117"/>
      <c r="KB55" s="117"/>
      <c r="KC55" s="117"/>
      <c r="KD55" s="117"/>
      <c r="KE55" s="117"/>
      <c r="KF55" s="117"/>
      <c r="KG55" s="117"/>
      <c r="KH55" s="117"/>
      <c r="KI55" s="117"/>
      <c r="KJ55" s="117"/>
      <c r="KK55" s="117"/>
      <c r="KL55" s="117"/>
      <c r="KM55" s="117"/>
      <c r="KN55" s="117"/>
      <c r="KO55" s="117"/>
      <c r="KP55" s="117"/>
      <c r="KQ55" s="117"/>
      <c r="KR55" s="117"/>
      <c r="KS55" s="117"/>
      <c r="KT55" s="117"/>
      <c r="KU55" s="117"/>
      <c r="KV55" s="117"/>
      <c r="KW55" s="117"/>
      <c r="KX55" s="117"/>
      <c r="KY55" s="117"/>
      <c r="KZ55" s="117"/>
      <c r="LA55" s="117"/>
      <c r="LB55" s="117"/>
      <c r="LC55" s="117"/>
      <c r="LD55" s="117"/>
      <c r="LE55" s="117"/>
      <c r="LF55" s="117"/>
      <c r="LG55" s="117"/>
      <c r="LH55" s="117"/>
      <c r="LI55" s="117"/>
      <c r="LJ55" s="117"/>
      <c r="LK55" s="117"/>
      <c r="LL55" s="117"/>
      <c r="LM55" s="117"/>
      <c r="LN55" s="117"/>
      <c r="LO55" s="117"/>
      <c r="LP55" s="117"/>
      <c r="LQ55" s="117"/>
      <c r="LR55" s="117"/>
      <c r="LS55" s="117"/>
      <c r="LT55" s="117"/>
      <c r="LU55" s="117"/>
      <c r="LV55" s="117"/>
      <c r="LW55" s="117"/>
      <c r="LX55" s="117"/>
      <c r="LY55" s="117"/>
      <c r="LZ55" s="117"/>
      <c r="MA55" s="117"/>
      <c r="MB55" s="117"/>
      <c r="MC55" s="117"/>
      <c r="MD55" s="117"/>
      <c r="ME55" s="117"/>
      <c r="MF55" s="117"/>
      <c r="MG55" s="117"/>
      <c r="MH55" s="117"/>
      <c r="MI55" s="117"/>
      <c r="MJ55" s="117"/>
      <c r="MK55" s="117"/>
      <c r="ML55" s="117"/>
      <c r="MM55" s="117"/>
      <c r="MN55" s="117"/>
      <c r="MO55" s="117"/>
      <c r="MP55" s="117"/>
      <c r="MQ55" s="117"/>
      <c r="MR55" s="117"/>
      <c r="MS55" s="117"/>
      <c r="MT55" s="117"/>
      <c r="MU55" s="117"/>
      <c r="MV55" s="117"/>
      <c r="MW55" s="117"/>
      <c r="MX55" s="117"/>
      <c r="MY55" s="117"/>
      <c r="MZ55" s="117"/>
      <c r="NA55" s="117"/>
      <c r="NB55" s="117"/>
      <c r="NC55" s="117"/>
      <c r="ND55" s="117"/>
      <c r="NE55" s="117"/>
      <c r="NF55" s="117"/>
      <c r="NG55" s="117"/>
      <c r="NH55" s="117"/>
      <c r="NI55" s="117"/>
      <c r="NJ55" s="117"/>
      <c r="NK55" s="117"/>
      <c r="NL55" s="117"/>
      <c r="NM55" s="117"/>
      <c r="NN55" s="117"/>
      <c r="NO55" s="117"/>
      <c r="NP55" s="117"/>
      <c r="NQ55" s="117"/>
      <c r="NR55" s="117"/>
      <c r="NS55" s="117"/>
      <c r="NT55" s="117"/>
      <c r="NU55" s="117"/>
      <c r="NV55" s="117"/>
      <c r="NW55" s="117"/>
      <c r="NX55" s="117"/>
      <c r="NY55" s="117"/>
      <c r="NZ55" s="117"/>
      <c r="OA55" s="117"/>
      <c r="OB55" s="117"/>
      <c r="OC55" s="117"/>
      <c r="OD55" s="117"/>
      <c r="OE55" s="117"/>
      <c r="OF55" s="117"/>
      <c r="OG55" s="117"/>
      <c r="OH55" s="117"/>
      <c r="OI55" s="117"/>
      <c r="OJ55" s="117"/>
      <c r="OK55" s="117"/>
      <c r="OL55" s="117"/>
      <c r="OM55" s="117"/>
      <c r="ON55" s="117"/>
      <c r="OO55" s="117"/>
      <c r="OP55" s="117"/>
      <c r="OQ55" s="117"/>
      <c r="OR55" s="117"/>
      <c r="OS55" s="117"/>
      <c r="OT55" s="117"/>
      <c r="OU55" s="117"/>
      <c r="OV55" s="117"/>
      <c r="OW55" s="117"/>
      <c r="OX55" s="117"/>
      <c r="OY55" s="117"/>
      <c r="OZ55" s="117"/>
      <c r="PA55" s="117"/>
      <c r="PB55" s="117"/>
      <c r="PC55" s="117"/>
      <c r="PD55" s="117"/>
      <c r="PE55" s="117"/>
      <c r="PF55" s="117"/>
      <c r="PG55" s="117"/>
      <c r="PH55" s="117"/>
      <c r="PI55" s="117"/>
      <c r="PJ55" s="117"/>
      <c r="PK55" s="117"/>
      <c r="PL55" s="117"/>
      <c r="PM55" s="117"/>
      <c r="PN55" s="117"/>
      <c r="PO55" s="117"/>
      <c r="PP55" s="117"/>
      <c r="PQ55" s="117"/>
      <c r="PR55" s="117"/>
      <c r="PS55" s="117"/>
      <c r="PT55" s="117"/>
      <c r="PU55" s="117"/>
      <c r="PV55" s="117"/>
      <c r="PW55" s="117"/>
      <c r="PX55" s="117"/>
      <c r="PY55" s="117"/>
      <c r="PZ55" s="117"/>
      <c r="QA55" s="117"/>
      <c r="QB55" s="117"/>
      <c r="QC55" s="117"/>
      <c r="QD55" s="117"/>
      <c r="QE55" s="117"/>
      <c r="QF55" s="117"/>
      <c r="QG55" s="117"/>
      <c r="QH55" s="117"/>
      <c r="QI55" s="117"/>
      <c r="QJ55" s="117"/>
      <c r="QK55" s="117"/>
      <c r="QL55" s="117"/>
      <c r="QM55" s="117"/>
      <c r="QN55" s="117"/>
      <c r="QO55" s="117"/>
      <c r="QP55" s="117"/>
      <c r="QQ55" s="117"/>
      <c r="QR55" s="117"/>
      <c r="QS55" s="117"/>
      <c r="QT55" s="117"/>
      <c r="QU55" s="117"/>
      <c r="QV55" s="117"/>
      <c r="QW55" s="117"/>
      <c r="QX55" s="117"/>
      <c r="QY55" s="117"/>
      <c r="QZ55" s="117"/>
      <c r="RA55" s="117"/>
      <c r="RB55" s="117"/>
      <c r="RC55" s="117"/>
      <c r="RD55" s="117"/>
      <c r="RE55" s="117"/>
      <c r="RF55" s="117"/>
      <c r="RG55" s="117"/>
      <c r="RH55" s="117"/>
      <c r="RI55" s="117"/>
      <c r="RJ55" s="117"/>
      <c r="RK55" s="117"/>
      <c r="RL55" s="117"/>
      <c r="RM55" s="117"/>
      <c r="RN55" s="117"/>
      <c r="RO55" s="117"/>
      <c r="RP55" s="117"/>
      <c r="RQ55" s="117"/>
      <c r="RR55" s="117"/>
      <c r="RS55" s="117"/>
      <c r="RT55" s="117"/>
      <c r="RU55" s="117"/>
      <c r="RV55" s="117"/>
      <c r="RW55" s="117"/>
      <c r="RX55" s="117"/>
      <c r="RY55" s="117"/>
      <c r="RZ55" s="117"/>
      <c r="SA55" s="117"/>
      <c r="SB55" s="117"/>
      <c r="SC55" s="117"/>
      <c r="SD55" s="117"/>
      <c r="SE55" s="117"/>
      <c r="SF55" s="117"/>
      <c r="SG55" s="117"/>
      <c r="SH55" s="117"/>
      <c r="SI55" s="117"/>
      <c r="SJ55" s="117"/>
      <c r="SK55" s="117"/>
      <c r="SL55" s="117"/>
      <c r="SM55" s="117"/>
      <c r="SN55" s="117"/>
      <c r="SO55" s="117"/>
      <c r="SP55" s="117"/>
      <c r="SQ55" s="117"/>
      <c r="SR55" s="117"/>
      <c r="SS55" s="117"/>
      <c r="ST55" s="117"/>
      <c r="SU55" s="117"/>
      <c r="SV55" s="117"/>
      <c r="SW55" s="117"/>
      <c r="SX55" s="117"/>
      <c r="SY55" s="117"/>
      <c r="SZ55" s="117"/>
      <c r="TA55" s="117"/>
      <c r="TB55" s="117"/>
      <c r="TC55" s="117"/>
      <c r="TD55" s="117"/>
      <c r="TE55" s="117"/>
      <c r="TF55" s="117"/>
      <c r="TG55" s="117"/>
      <c r="TH55" s="117"/>
      <c r="TI55" s="117"/>
      <c r="TJ55" s="117"/>
      <c r="TK55" s="117"/>
      <c r="TL55" s="117"/>
      <c r="TM55" s="117"/>
      <c r="TN55" s="117"/>
      <c r="TO55" s="117"/>
      <c r="TP55" s="117"/>
      <c r="TQ55" s="117"/>
      <c r="TR55" s="117"/>
      <c r="TS55" s="117"/>
      <c r="TT55" s="117"/>
      <c r="TU55" s="117"/>
      <c r="TV55" s="117"/>
      <c r="TW55" s="117"/>
      <c r="TX55" s="117"/>
      <c r="TY55" s="117"/>
      <c r="TZ55" s="117"/>
      <c r="UA55" s="117"/>
      <c r="UB55" s="117"/>
      <c r="UC55" s="117"/>
      <c r="UD55" s="117"/>
      <c r="UE55" s="117"/>
      <c r="UF55" s="117"/>
      <c r="UG55" s="117"/>
      <c r="UH55" s="117"/>
      <c r="UI55" s="117"/>
      <c r="UJ55" s="117"/>
      <c r="UK55" s="117"/>
      <c r="UL55" s="117"/>
      <c r="UM55" s="117"/>
      <c r="UN55" s="117"/>
      <c r="UO55" s="117"/>
      <c r="UP55" s="117"/>
      <c r="UQ55" s="117"/>
      <c r="UR55" s="117"/>
      <c r="US55" s="117"/>
      <c r="UT55" s="117"/>
      <c r="UU55" s="117"/>
      <c r="UV55" s="117"/>
      <c r="UW55" s="117"/>
      <c r="UX55" s="117"/>
      <c r="UY55" s="117"/>
      <c r="UZ55" s="117"/>
      <c r="VA55" s="117"/>
      <c r="VB55" s="117"/>
      <c r="VC55" s="117"/>
      <c r="VD55" s="117"/>
      <c r="VE55" s="117"/>
      <c r="VF55" s="117"/>
      <c r="VG55" s="117"/>
      <c r="VH55" s="117"/>
      <c r="VI55" s="117"/>
      <c r="VJ55" s="117"/>
      <c r="VK55" s="117"/>
      <c r="VL55" s="117"/>
      <c r="VM55" s="117"/>
      <c r="VN55" s="117"/>
      <c r="VO55" s="117"/>
      <c r="VP55" s="117"/>
      <c r="VQ55" s="117"/>
      <c r="VR55" s="117"/>
      <c r="VS55" s="117"/>
      <c r="VT55" s="117"/>
      <c r="VU55" s="117"/>
      <c r="VV55" s="117"/>
      <c r="VW55" s="117"/>
      <c r="VX55" s="117"/>
      <c r="VY55" s="117"/>
      <c r="VZ55" s="117"/>
      <c r="WA55" s="117"/>
      <c r="WB55" s="117"/>
      <c r="WC55" s="117"/>
      <c r="WD55" s="117"/>
      <c r="WE55" s="117"/>
      <c r="WF55" s="117"/>
      <c r="WG55" s="117"/>
      <c r="WH55" s="117"/>
      <c r="WI55" s="117"/>
      <c r="WJ55" s="117"/>
      <c r="WK55" s="117"/>
      <c r="WL55" s="117"/>
      <c r="WM55" s="117"/>
      <c r="WN55" s="117"/>
      <c r="WO55" s="117"/>
      <c r="WP55" s="117"/>
      <c r="WQ55" s="117"/>
      <c r="WR55" s="117"/>
      <c r="WS55" s="117"/>
      <c r="WT55" s="117"/>
      <c r="WU55" s="117"/>
      <c r="WV55" s="117"/>
      <c r="WW55" s="117"/>
      <c r="WX55" s="117"/>
      <c r="WY55" s="117"/>
      <c r="WZ55" s="117"/>
      <c r="XA55" s="117"/>
      <c r="XB55" s="117"/>
      <c r="XC55" s="117"/>
      <c r="XD55" s="117"/>
      <c r="XE55" s="117"/>
      <c r="XF55" s="117"/>
      <c r="XG55" s="117"/>
      <c r="XH55" s="117"/>
      <c r="XI55" s="117"/>
      <c r="XJ55" s="117"/>
      <c r="XK55" s="117"/>
      <c r="XL55" s="117"/>
      <c r="XM55" s="117"/>
      <c r="XN55" s="117"/>
      <c r="XO55" s="117"/>
      <c r="XP55" s="117"/>
      <c r="XQ55" s="117"/>
      <c r="XR55" s="117"/>
      <c r="XS55" s="117"/>
      <c r="XT55" s="117"/>
      <c r="XU55" s="117"/>
      <c r="XV55" s="117"/>
      <c r="XW55" s="117"/>
      <c r="XX55" s="117"/>
      <c r="XY55" s="117"/>
      <c r="XZ55" s="117"/>
      <c r="YA55" s="117"/>
      <c r="YB55" s="117"/>
      <c r="YC55" s="117"/>
      <c r="YD55" s="117"/>
      <c r="YE55" s="117"/>
      <c r="YF55" s="117"/>
      <c r="YG55" s="117"/>
      <c r="YH55" s="117"/>
      <c r="YI55" s="117"/>
      <c r="YJ55" s="117"/>
      <c r="YK55" s="117"/>
      <c r="YL55" s="117"/>
      <c r="YM55" s="117"/>
      <c r="YN55" s="117"/>
      <c r="YO55" s="117"/>
      <c r="YP55" s="117"/>
      <c r="YQ55" s="117"/>
      <c r="YR55" s="117"/>
      <c r="YS55" s="117"/>
      <c r="YT55" s="117"/>
      <c r="YU55" s="117"/>
      <c r="YV55" s="117"/>
      <c r="YW55" s="117"/>
      <c r="YX55" s="117"/>
      <c r="YY55" s="117"/>
      <c r="YZ55" s="117"/>
      <c r="ZA55" s="117"/>
      <c r="ZB55" s="117"/>
      <c r="ZC55" s="117"/>
      <c r="ZD55" s="117"/>
      <c r="ZE55" s="117"/>
      <c r="ZF55" s="117"/>
      <c r="ZG55" s="117"/>
      <c r="ZH55" s="117"/>
      <c r="ZI55" s="117"/>
      <c r="ZJ55" s="117"/>
      <c r="ZK55" s="117"/>
      <c r="ZL55" s="117"/>
      <c r="ZM55" s="117"/>
      <c r="ZN55" s="117"/>
      <c r="ZO55" s="117"/>
      <c r="ZP55" s="117"/>
      <c r="ZQ55" s="117"/>
      <c r="ZR55" s="117"/>
      <c r="ZS55" s="117"/>
      <c r="ZT55" s="117"/>
      <c r="ZU55" s="117"/>
      <c r="ZV55" s="117"/>
      <c r="ZW55" s="117"/>
      <c r="ZX55" s="117"/>
      <c r="ZY55" s="117"/>
      <c r="ZZ55" s="117"/>
    </row>
    <row r="56" spans="1:702" hidden="1" outlineLevel="1">
      <c r="A56" s="9">
        <v>41913</v>
      </c>
      <c r="B56" s="117">
        <v>438316.30925325997</v>
      </c>
      <c r="C56" s="117">
        <v>29572.522923559998</v>
      </c>
      <c r="D56" s="117">
        <v>15252.241750289999</v>
      </c>
      <c r="E56" s="117">
        <v>102217.59064901</v>
      </c>
      <c r="F56" s="117">
        <v>21052.461781889997</v>
      </c>
      <c r="G56" s="117">
        <v>1547.2559620899999</v>
      </c>
      <c r="H56" s="117">
        <v>40553.245690259995</v>
      </c>
      <c r="I56" s="117">
        <v>117345.8303436</v>
      </c>
      <c r="J56" s="117">
        <v>16861.69764962</v>
      </c>
      <c r="K56" s="117">
        <v>4899.2558953600001</v>
      </c>
      <c r="L56" s="117">
        <v>5984.6471211999997</v>
      </c>
      <c r="M56" s="168" t="s">
        <v>189</v>
      </c>
      <c r="N56" s="117">
        <v>41736.840314339999</v>
      </c>
      <c r="O56" s="117">
        <v>32056.896798649999</v>
      </c>
      <c r="P56" s="117">
        <v>6836.6861810299997</v>
      </c>
      <c r="Q56" s="117">
        <v>158.86736955999999</v>
      </c>
      <c r="R56" s="117">
        <v>430.68058442</v>
      </c>
      <c r="S56" s="117">
        <v>1076.2341864900002</v>
      </c>
      <c r="T56" s="117">
        <v>733.35405189000005</v>
      </c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7"/>
      <c r="FB56" s="117"/>
      <c r="FC56" s="117"/>
      <c r="FD56" s="117"/>
      <c r="FE56" s="117"/>
      <c r="FF56" s="117"/>
      <c r="FG56" s="117"/>
      <c r="FH56" s="117"/>
      <c r="FI56" s="117"/>
      <c r="FJ56" s="117"/>
      <c r="FK56" s="117"/>
      <c r="FL56" s="117"/>
      <c r="FM56" s="117"/>
      <c r="FN56" s="117"/>
      <c r="FO56" s="117"/>
      <c r="FP56" s="117"/>
      <c r="FQ56" s="117"/>
      <c r="FR56" s="117"/>
      <c r="FS56" s="117"/>
      <c r="FT56" s="117"/>
      <c r="FU56" s="117"/>
      <c r="FV56" s="117"/>
      <c r="FW56" s="117"/>
      <c r="FX56" s="117"/>
      <c r="FY56" s="117"/>
      <c r="FZ56" s="117"/>
      <c r="GA56" s="117"/>
      <c r="GB56" s="117"/>
      <c r="GC56" s="117"/>
      <c r="GD56" s="117"/>
      <c r="GE56" s="117"/>
      <c r="GF56" s="117"/>
      <c r="GG56" s="117"/>
      <c r="GH56" s="117"/>
      <c r="GI56" s="117"/>
      <c r="GJ56" s="117"/>
      <c r="GK56" s="117"/>
      <c r="GL56" s="117"/>
      <c r="GM56" s="117"/>
      <c r="GN56" s="117"/>
      <c r="GO56" s="117"/>
      <c r="GP56" s="117"/>
      <c r="GQ56" s="117"/>
      <c r="GR56" s="117"/>
      <c r="GS56" s="117"/>
      <c r="GT56" s="117"/>
      <c r="GU56" s="117"/>
      <c r="GV56" s="117"/>
      <c r="GW56" s="117"/>
      <c r="GX56" s="117"/>
      <c r="GY56" s="117"/>
      <c r="GZ56" s="117"/>
      <c r="HA56" s="117"/>
      <c r="HB56" s="117"/>
      <c r="HC56" s="117"/>
      <c r="HD56" s="117"/>
      <c r="HE56" s="117"/>
      <c r="HF56" s="117"/>
      <c r="HG56" s="117"/>
      <c r="HH56" s="117"/>
      <c r="HI56" s="117"/>
      <c r="HJ56" s="117"/>
      <c r="HK56" s="117"/>
      <c r="HL56" s="117"/>
      <c r="HM56" s="117"/>
      <c r="HN56" s="117"/>
      <c r="HO56" s="117"/>
      <c r="HP56" s="117"/>
      <c r="HQ56" s="117"/>
      <c r="HR56" s="117"/>
      <c r="HS56" s="117"/>
      <c r="HT56" s="117"/>
      <c r="HU56" s="117"/>
      <c r="HV56" s="117"/>
      <c r="HW56" s="117"/>
      <c r="HX56" s="117"/>
      <c r="HY56" s="117"/>
      <c r="HZ56" s="117"/>
      <c r="IA56" s="117"/>
      <c r="IB56" s="117"/>
      <c r="IC56" s="117"/>
      <c r="ID56" s="117"/>
      <c r="IE56" s="117"/>
      <c r="IF56" s="117"/>
      <c r="IG56" s="117"/>
      <c r="IH56" s="117"/>
      <c r="II56" s="117"/>
      <c r="IJ56" s="117"/>
      <c r="IK56" s="117"/>
      <c r="IL56" s="117"/>
      <c r="IM56" s="117"/>
      <c r="IN56" s="117"/>
      <c r="IO56" s="117"/>
      <c r="IP56" s="117"/>
      <c r="IQ56" s="117"/>
      <c r="IR56" s="117"/>
      <c r="IS56" s="117"/>
      <c r="IT56" s="117"/>
      <c r="IU56" s="117"/>
      <c r="IV56" s="117"/>
      <c r="IW56" s="117"/>
      <c r="IX56" s="117"/>
      <c r="IY56" s="117"/>
      <c r="IZ56" s="117"/>
      <c r="JA56" s="117"/>
      <c r="JB56" s="117"/>
      <c r="JC56" s="117"/>
      <c r="JD56" s="117"/>
      <c r="JE56" s="117"/>
      <c r="JF56" s="117"/>
      <c r="JG56" s="117"/>
      <c r="JH56" s="117"/>
      <c r="JI56" s="117"/>
      <c r="JJ56" s="117"/>
      <c r="JK56" s="117"/>
      <c r="JL56" s="117"/>
      <c r="JM56" s="117"/>
      <c r="JN56" s="117"/>
      <c r="JO56" s="117"/>
      <c r="JP56" s="117"/>
      <c r="JQ56" s="117"/>
      <c r="JR56" s="117"/>
      <c r="JS56" s="117"/>
      <c r="JT56" s="117"/>
      <c r="JU56" s="117"/>
      <c r="JV56" s="117"/>
      <c r="JW56" s="117"/>
      <c r="JX56" s="117"/>
      <c r="JY56" s="117"/>
      <c r="JZ56" s="117"/>
      <c r="KA56" s="117"/>
      <c r="KB56" s="117"/>
      <c r="KC56" s="117"/>
      <c r="KD56" s="117"/>
      <c r="KE56" s="117"/>
      <c r="KF56" s="117"/>
      <c r="KG56" s="117"/>
      <c r="KH56" s="117"/>
      <c r="KI56" s="117"/>
      <c r="KJ56" s="117"/>
      <c r="KK56" s="117"/>
      <c r="KL56" s="117"/>
      <c r="KM56" s="117"/>
      <c r="KN56" s="117"/>
      <c r="KO56" s="117"/>
      <c r="KP56" s="117"/>
      <c r="KQ56" s="117"/>
      <c r="KR56" s="117"/>
      <c r="KS56" s="117"/>
      <c r="KT56" s="117"/>
      <c r="KU56" s="117"/>
      <c r="KV56" s="117"/>
      <c r="KW56" s="117"/>
      <c r="KX56" s="117"/>
      <c r="KY56" s="117"/>
      <c r="KZ56" s="117"/>
      <c r="LA56" s="117"/>
      <c r="LB56" s="117"/>
      <c r="LC56" s="117"/>
      <c r="LD56" s="117"/>
      <c r="LE56" s="117"/>
      <c r="LF56" s="117"/>
      <c r="LG56" s="117"/>
      <c r="LH56" s="117"/>
      <c r="LI56" s="117"/>
      <c r="LJ56" s="117"/>
      <c r="LK56" s="117"/>
      <c r="LL56" s="117"/>
      <c r="LM56" s="117"/>
      <c r="LN56" s="117"/>
      <c r="LO56" s="117"/>
      <c r="LP56" s="117"/>
      <c r="LQ56" s="117"/>
      <c r="LR56" s="117"/>
      <c r="LS56" s="117"/>
      <c r="LT56" s="117"/>
      <c r="LU56" s="117"/>
      <c r="LV56" s="117"/>
      <c r="LW56" s="117"/>
      <c r="LX56" s="117"/>
      <c r="LY56" s="117"/>
      <c r="LZ56" s="117"/>
      <c r="MA56" s="117"/>
      <c r="MB56" s="117"/>
      <c r="MC56" s="117"/>
      <c r="MD56" s="117"/>
      <c r="ME56" s="117"/>
      <c r="MF56" s="117"/>
      <c r="MG56" s="117"/>
      <c r="MH56" s="117"/>
      <c r="MI56" s="117"/>
      <c r="MJ56" s="117"/>
      <c r="MK56" s="117"/>
      <c r="ML56" s="117"/>
      <c r="MM56" s="117"/>
      <c r="MN56" s="117"/>
      <c r="MO56" s="117"/>
      <c r="MP56" s="117"/>
      <c r="MQ56" s="117"/>
      <c r="MR56" s="117"/>
      <c r="MS56" s="117"/>
      <c r="MT56" s="117"/>
      <c r="MU56" s="117"/>
      <c r="MV56" s="117"/>
      <c r="MW56" s="117"/>
      <c r="MX56" s="117"/>
      <c r="MY56" s="117"/>
      <c r="MZ56" s="117"/>
      <c r="NA56" s="117"/>
      <c r="NB56" s="117"/>
      <c r="NC56" s="117"/>
      <c r="ND56" s="117"/>
      <c r="NE56" s="117"/>
      <c r="NF56" s="117"/>
      <c r="NG56" s="117"/>
      <c r="NH56" s="117"/>
      <c r="NI56" s="117"/>
      <c r="NJ56" s="117"/>
      <c r="NK56" s="117"/>
      <c r="NL56" s="117"/>
      <c r="NM56" s="117"/>
      <c r="NN56" s="117"/>
      <c r="NO56" s="117"/>
      <c r="NP56" s="117"/>
      <c r="NQ56" s="117"/>
      <c r="NR56" s="117"/>
      <c r="NS56" s="117"/>
      <c r="NT56" s="117"/>
      <c r="NU56" s="117"/>
      <c r="NV56" s="117"/>
      <c r="NW56" s="117"/>
      <c r="NX56" s="117"/>
      <c r="NY56" s="117"/>
      <c r="NZ56" s="117"/>
      <c r="OA56" s="117"/>
      <c r="OB56" s="117"/>
      <c r="OC56" s="117"/>
      <c r="OD56" s="117"/>
      <c r="OE56" s="117"/>
      <c r="OF56" s="117"/>
      <c r="OG56" s="117"/>
      <c r="OH56" s="117"/>
      <c r="OI56" s="117"/>
      <c r="OJ56" s="117"/>
      <c r="OK56" s="117"/>
      <c r="OL56" s="117"/>
      <c r="OM56" s="117"/>
      <c r="ON56" s="117"/>
      <c r="OO56" s="117"/>
      <c r="OP56" s="117"/>
      <c r="OQ56" s="117"/>
      <c r="OR56" s="117"/>
      <c r="OS56" s="117"/>
      <c r="OT56" s="117"/>
      <c r="OU56" s="117"/>
      <c r="OV56" s="117"/>
      <c r="OW56" s="117"/>
      <c r="OX56" s="117"/>
      <c r="OY56" s="117"/>
      <c r="OZ56" s="117"/>
      <c r="PA56" s="117"/>
      <c r="PB56" s="117"/>
      <c r="PC56" s="117"/>
      <c r="PD56" s="117"/>
      <c r="PE56" s="117"/>
      <c r="PF56" s="117"/>
      <c r="PG56" s="117"/>
      <c r="PH56" s="117"/>
      <c r="PI56" s="117"/>
      <c r="PJ56" s="117"/>
      <c r="PK56" s="117"/>
      <c r="PL56" s="117"/>
      <c r="PM56" s="117"/>
      <c r="PN56" s="117"/>
      <c r="PO56" s="117"/>
      <c r="PP56" s="117"/>
      <c r="PQ56" s="117"/>
      <c r="PR56" s="117"/>
      <c r="PS56" s="117"/>
      <c r="PT56" s="117"/>
      <c r="PU56" s="117"/>
      <c r="PV56" s="117"/>
      <c r="PW56" s="117"/>
      <c r="PX56" s="117"/>
      <c r="PY56" s="117"/>
      <c r="PZ56" s="117"/>
      <c r="QA56" s="117"/>
      <c r="QB56" s="117"/>
      <c r="QC56" s="117"/>
      <c r="QD56" s="117"/>
      <c r="QE56" s="117"/>
      <c r="QF56" s="117"/>
      <c r="QG56" s="117"/>
      <c r="QH56" s="117"/>
      <c r="QI56" s="117"/>
      <c r="QJ56" s="117"/>
      <c r="QK56" s="117"/>
      <c r="QL56" s="117"/>
      <c r="QM56" s="117"/>
      <c r="QN56" s="117"/>
      <c r="QO56" s="117"/>
      <c r="QP56" s="117"/>
      <c r="QQ56" s="117"/>
      <c r="QR56" s="117"/>
      <c r="QS56" s="117"/>
      <c r="QT56" s="117"/>
      <c r="QU56" s="117"/>
      <c r="QV56" s="117"/>
      <c r="QW56" s="117"/>
      <c r="QX56" s="117"/>
      <c r="QY56" s="117"/>
      <c r="QZ56" s="117"/>
      <c r="RA56" s="117"/>
      <c r="RB56" s="117"/>
      <c r="RC56" s="117"/>
      <c r="RD56" s="117"/>
      <c r="RE56" s="117"/>
      <c r="RF56" s="117"/>
      <c r="RG56" s="117"/>
      <c r="RH56" s="117"/>
      <c r="RI56" s="117"/>
      <c r="RJ56" s="117"/>
      <c r="RK56" s="117"/>
      <c r="RL56" s="117"/>
      <c r="RM56" s="117"/>
      <c r="RN56" s="117"/>
      <c r="RO56" s="117"/>
      <c r="RP56" s="117"/>
      <c r="RQ56" s="117"/>
      <c r="RR56" s="117"/>
      <c r="RS56" s="117"/>
      <c r="RT56" s="117"/>
      <c r="RU56" s="117"/>
      <c r="RV56" s="117"/>
      <c r="RW56" s="117"/>
      <c r="RX56" s="117"/>
      <c r="RY56" s="117"/>
      <c r="RZ56" s="117"/>
      <c r="SA56" s="117"/>
      <c r="SB56" s="117"/>
      <c r="SC56" s="117"/>
      <c r="SD56" s="117"/>
      <c r="SE56" s="117"/>
      <c r="SF56" s="117"/>
      <c r="SG56" s="117"/>
      <c r="SH56" s="117"/>
      <c r="SI56" s="117"/>
      <c r="SJ56" s="117"/>
      <c r="SK56" s="117"/>
      <c r="SL56" s="117"/>
      <c r="SM56" s="117"/>
      <c r="SN56" s="117"/>
      <c r="SO56" s="117"/>
      <c r="SP56" s="117"/>
      <c r="SQ56" s="117"/>
      <c r="SR56" s="117"/>
      <c r="SS56" s="117"/>
      <c r="ST56" s="117"/>
      <c r="SU56" s="117"/>
      <c r="SV56" s="117"/>
      <c r="SW56" s="117"/>
      <c r="SX56" s="117"/>
      <c r="SY56" s="117"/>
      <c r="SZ56" s="117"/>
      <c r="TA56" s="117"/>
      <c r="TB56" s="117"/>
      <c r="TC56" s="117"/>
      <c r="TD56" s="117"/>
      <c r="TE56" s="117"/>
      <c r="TF56" s="117"/>
      <c r="TG56" s="117"/>
      <c r="TH56" s="117"/>
      <c r="TI56" s="117"/>
      <c r="TJ56" s="117"/>
      <c r="TK56" s="117"/>
      <c r="TL56" s="117"/>
      <c r="TM56" s="117"/>
      <c r="TN56" s="117"/>
      <c r="TO56" s="117"/>
      <c r="TP56" s="117"/>
      <c r="TQ56" s="117"/>
      <c r="TR56" s="117"/>
      <c r="TS56" s="117"/>
      <c r="TT56" s="117"/>
      <c r="TU56" s="117"/>
      <c r="TV56" s="117"/>
      <c r="TW56" s="117"/>
      <c r="TX56" s="117"/>
      <c r="TY56" s="117"/>
      <c r="TZ56" s="117"/>
      <c r="UA56" s="117"/>
      <c r="UB56" s="117"/>
      <c r="UC56" s="117"/>
      <c r="UD56" s="117"/>
      <c r="UE56" s="117"/>
      <c r="UF56" s="117"/>
      <c r="UG56" s="117"/>
      <c r="UH56" s="117"/>
      <c r="UI56" s="117"/>
      <c r="UJ56" s="117"/>
      <c r="UK56" s="117"/>
      <c r="UL56" s="117"/>
      <c r="UM56" s="117"/>
      <c r="UN56" s="117"/>
      <c r="UO56" s="117"/>
      <c r="UP56" s="117"/>
      <c r="UQ56" s="117"/>
      <c r="UR56" s="117"/>
      <c r="US56" s="117"/>
      <c r="UT56" s="117"/>
      <c r="UU56" s="117"/>
      <c r="UV56" s="117"/>
      <c r="UW56" s="117"/>
      <c r="UX56" s="117"/>
      <c r="UY56" s="117"/>
      <c r="UZ56" s="117"/>
      <c r="VA56" s="117"/>
      <c r="VB56" s="117"/>
      <c r="VC56" s="117"/>
      <c r="VD56" s="117"/>
      <c r="VE56" s="117"/>
      <c r="VF56" s="117"/>
      <c r="VG56" s="117"/>
      <c r="VH56" s="117"/>
      <c r="VI56" s="117"/>
      <c r="VJ56" s="117"/>
      <c r="VK56" s="117"/>
      <c r="VL56" s="117"/>
      <c r="VM56" s="117"/>
      <c r="VN56" s="117"/>
      <c r="VO56" s="117"/>
      <c r="VP56" s="117"/>
      <c r="VQ56" s="117"/>
      <c r="VR56" s="117"/>
      <c r="VS56" s="117"/>
      <c r="VT56" s="117"/>
      <c r="VU56" s="117"/>
      <c r="VV56" s="117"/>
      <c r="VW56" s="117"/>
      <c r="VX56" s="117"/>
      <c r="VY56" s="117"/>
      <c r="VZ56" s="117"/>
      <c r="WA56" s="117"/>
      <c r="WB56" s="117"/>
      <c r="WC56" s="117"/>
      <c r="WD56" s="117"/>
      <c r="WE56" s="117"/>
      <c r="WF56" s="117"/>
      <c r="WG56" s="117"/>
      <c r="WH56" s="117"/>
      <c r="WI56" s="117"/>
      <c r="WJ56" s="117"/>
      <c r="WK56" s="117"/>
      <c r="WL56" s="117"/>
      <c r="WM56" s="117"/>
      <c r="WN56" s="117"/>
      <c r="WO56" s="117"/>
      <c r="WP56" s="117"/>
      <c r="WQ56" s="117"/>
      <c r="WR56" s="117"/>
      <c r="WS56" s="117"/>
      <c r="WT56" s="117"/>
      <c r="WU56" s="117"/>
      <c r="WV56" s="117"/>
      <c r="WW56" s="117"/>
      <c r="WX56" s="117"/>
      <c r="WY56" s="117"/>
      <c r="WZ56" s="117"/>
      <c r="XA56" s="117"/>
      <c r="XB56" s="117"/>
      <c r="XC56" s="117"/>
      <c r="XD56" s="117"/>
      <c r="XE56" s="117"/>
      <c r="XF56" s="117"/>
      <c r="XG56" s="117"/>
      <c r="XH56" s="117"/>
      <c r="XI56" s="117"/>
      <c r="XJ56" s="117"/>
      <c r="XK56" s="117"/>
      <c r="XL56" s="117"/>
      <c r="XM56" s="117"/>
      <c r="XN56" s="117"/>
      <c r="XO56" s="117"/>
      <c r="XP56" s="117"/>
      <c r="XQ56" s="117"/>
      <c r="XR56" s="117"/>
      <c r="XS56" s="117"/>
      <c r="XT56" s="117"/>
      <c r="XU56" s="117"/>
      <c r="XV56" s="117"/>
      <c r="XW56" s="117"/>
      <c r="XX56" s="117"/>
      <c r="XY56" s="117"/>
      <c r="XZ56" s="117"/>
      <c r="YA56" s="117"/>
      <c r="YB56" s="117"/>
      <c r="YC56" s="117"/>
      <c r="YD56" s="117"/>
      <c r="YE56" s="117"/>
      <c r="YF56" s="117"/>
      <c r="YG56" s="117"/>
      <c r="YH56" s="117"/>
      <c r="YI56" s="117"/>
      <c r="YJ56" s="117"/>
      <c r="YK56" s="117"/>
      <c r="YL56" s="117"/>
      <c r="YM56" s="117"/>
      <c r="YN56" s="117"/>
      <c r="YO56" s="117"/>
      <c r="YP56" s="117"/>
      <c r="YQ56" s="117"/>
      <c r="YR56" s="117"/>
      <c r="YS56" s="117"/>
      <c r="YT56" s="117"/>
      <c r="YU56" s="117"/>
      <c r="YV56" s="117"/>
      <c r="YW56" s="117"/>
      <c r="YX56" s="117"/>
      <c r="YY56" s="117"/>
      <c r="YZ56" s="117"/>
      <c r="ZA56" s="117"/>
      <c r="ZB56" s="117"/>
      <c r="ZC56" s="117"/>
      <c r="ZD56" s="117"/>
      <c r="ZE56" s="117"/>
      <c r="ZF56" s="117"/>
      <c r="ZG56" s="117"/>
      <c r="ZH56" s="117"/>
      <c r="ZI56" s="117"/>
      <c r="ZJ56" s="117"/>
      <c r="ZK56" s="117"/>
      <c r="ZL56" s="117"/>
      <c r="ZM56" s="117"/>
      <c r="ZN56" s="117"/>
      <c r="ZO56" s="117"/>
      <c r="ZP56" s="117"/>
      <c r="ZQ56" s="117"/>
      <c r="ZR56" s="117"/>
      <c r="ZS56" s="117"/>
      <c r="ZT56" s="117"/>
      <c r="ZU56" s="117"/>
      <c r="ZV56" s="117"/>
      <c r="ZW56" s="117"/>
      <c r="ZX56" s="117"/>
      <c r="ZY56" s="117"/>
      <c r="ZZ56" s="117"/>
    </row>
    <row r="57" spans="1:702" hidden="1" outlineLevel="1">
      <c r="A57" s="9">
        <v>41944</v>
      </c>
      <c r="B57" s="117">
        <v>451094.26879628998</v>
      </c>
      <c r="C57" s="117">
        <v>30297.70872875</v>
      </c>
      <c r="D57" s="117">
        <v>16508.248191549999</v>
      </c>
      <c r="E57" s="117">
        <v>106694.35607244</v>
      </c>
      <c r="F57" s="117">
        <v>21912.85627982</v>
      </c>
      <c r="G57" s="117">
        <v>1693.3141430200001</v>
      </c>
      <c r="H57" s="117">
        <v>40471.362216289999</v>
      </c>
      <c r="I57" s="117">
        <v>120915.4053792</v>
      </c>
      <c r="J57" s="117">
        <v>17086.311726600001</v>
      </c>
      <c r="K57" s="117">
        <v>4761.7658551000004</v>
      </c>
      <c r="L57" s="117">
        <v>6082.6364021900008</v>
      </c>
      <c r="M57" s="168" t="s">
        <v>189</v>
      </c>
      <c r="N57" s="117">
        <v>42449.09165373</v>
      </c>
      <c r="O57" s="117">
        <v>32702.905340900001</v>
      </c>
      <c r="P57" s="117">
        <v>7124.2942902700006</v>
      </c>
      <c r="Q57" s="117">
        <v>159.81426356999998</v>
      </c>
      <c r="R57" s="117">
        <v>334.71610372999999</v>
      </c>
      <c r="S57" s="117">
        <v>1137.1413415100001</v>
      </c>
      <c r="T57" s="117">
        <v>762.34080762000008</v>
      </c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7"/>
      <c r="GF57" s="117"/>
      <c r="GG57" s="117"/>
      <c r="GH57" s="117"/>
      <c r="GI57" s="117"/>
      <c r="GJ57" s="117"/>
      <c r="GK57" s="117"/>
      <c r="GL57" s="117"/>
      <c r="GM57" s="117"/>
      <c r="GN57" s="117"/>
      <c r="GO57" s="117"/>
      <c r="GP57" s="117"/>
      <c r="GQ57" s="117"/>
      <c r="GR57" s="117"/>
      <c r="GS57" s="117"/>
      <c r="GT57" s="117"/>
      <c r="GU57" s="117"/>
      <c r="GV57" s="117"/>
      <c r="GW57" s="117"/>
      <c r="GX57" s="117"/>
      <c r="GY57" s="117"/>
      <c r="GZ57" s="117"/>
      <c r="HA57" s="117"/>
      <c r="HB57" s="117"/>
      <c r="HC57" s="117"/>
      <c r="HD57" s="117"/>
      <c r="HE57" s="117"/>
      <c r="HF57" s="117"/>
      <c r="HG57" s="117"/>
      <c r="HH57" s="117"/>
      <c r="HI57" s="117"/>
      <c r="HJ57" s="117"/>
      <c r="HK57" s="117"/>
      <c r="HL57" s="117"/>
      <c r="HM57" s="117"/>
      <c r="HN57" s="117"/>
      <c r="HO57" s="117"/>
      <c r="HP57" s="117"/>
      <c r="HQ57" s="117"/>
      <c r="HR57" s="117"/>
      <c r="HS57" s="117"/>
      <c r="HT57" s="117"/>
      <c r="HU57" s="117"/>
      <c r="HV57" s="117"/>
      <c r="HW57" s="117"/>
      <c r="HX57" s="117"/>
      <c r="HY57" s="117"/>
      <c r="HZ57" s="117"/>
      <c r="IA57" s="117"/>
      <c r="IB57" s="117"/>
      <c r="IC57" s="117"/>
      <c r="ID57" s="117"/>
      <c r="IE57" s="117"/>
      <c r="IF57" s="117"/>
      <c r="IG57" s="117"/>
      <c r="IH57" s="117"/>
      <c r="II57" s="117"/>
      <c r="IJ57" s="117"/>
      <c r="IK57" s="117"/>
      <c r="IL57" s="117"/>
      <c r="IM57" s="117"/>
      <c r="IN57" s="117"/>
      <c r="IO57" s="117"/>
      <c r="IP57" s="117"/>
      <c r="IQ57" s="117"/>
      <c r="IR57" s="117"/>
      <c r="IS57" s="117"/>
      <c r="IT57" s="117"/>
      <c r="IU57" s="117"/>
      <c r="IV57" s="117"/>
      <c r="IW57" s="117"/>
      <c r="IX57" s="117"/>
      <c r="IY57" s="117"/>
      <c r="IZ57" s="117"/>
      <c r="JA57" s="117"/>
      <c r="JB57" s="117"/>
      <c r="JC57" s="117"/>
      <c r="JD57" s="117"/>
      <c r="JE57" s="117"/>
      <c r="JF57" s="117"/>
      <c r="JG57" s="117"/>
      <c r="JH57" s="117"/>
      <c r="JI57" s="117"/>
      <c r="JJ57" s="117"/>
      <c r="JK57" s="117"/>
      <c r="JL57" s="117"/>
      <c r="JM57" s="117"/>
      <c r="JN57" s="117"/>
      <c r="JO57" s="117"/>
      <c r="JP57" s="117"/>
      <c r="JQ57" s="117"/>
      <c r="JR57" s="117"/>
      <c r="JS57" s="117"/>
      <c r="JT57" s="117"/>
      <c r="JU57" s="117"/>
      <c r="JV57" s="117"/>
      <c r="JW57" s="117"/>
      <c r="JX57" s="117"/>
      <c r="JY57" s="117"/>
      <c r="JZ57" s="117"/>
      <c r="KA57" s="117"/>
      <c r="KB57" s="117"/>
      <c r="KC57" s="117"/>
      <c r="KD57" s="117"/>
      <c r="KE57" s="117"/>
      <c r="KF57" s="117"/>
      <c r="KG57" s="117"/>
      <c r="KH57" s="117"/>
      <c r="KI57" s="117"/>
      <c r="KJ57" s="117"/>
      <c r="KK57" s="117"/>
      <c r="KL57" s="117"/>
      <c r="KM57" s="117"/>
      <c r="KN57" s="117"/>
      <c r="KO57" s="117"/>
      <c r="KP57" s="117"/>
      <c r="KQ57" s="117"/>
      <c r="KR57" s="117"/>
      <c r="KS57" s="117"/>
      <c r="KT57" s="117"/>
      <c r="KU57" s="117"/>
      <c r="KV57" s="117"/>
      <c r="KW57" s="117"/>
      <c r="KX57" s="117"/>
      <c r="KY57" s="117"/>
      <c r="KZ57" s="117"/>
      <c r="LA57" s="117"/>
      <c r="LB57" s="117"/>
      <c r="LC57" s="117"/>
      <c r="LD57" s="117"/>
      <c r="LE57" s="117"/>
      <c r="LF57" s="117"/>
      <c r="LG57" s="117"/>
      <c r="LH57" s="117"/>
      <c r="LI57" s="117"/>
      <c r="LJ57" s="117"/>
      <c r="LK57" s="117"/>
      <c r="LL57" s="117"/>
      <c r="LM57" s="117"/>
      <c r="LN57" s="117"/>
      <c r="LO57" s="117"/>
      <c r="LP57" s="117"/>
      <c r="LQ57" s="117"/>
      <c r="LR57" s="117"/>
      <c r="LS57" s="117"/>
      <c r="LT57" s="117"/>
      <c r="LU57" s="117"/>
      <c r="LV57" s="117"/>
      <c r="LW57" s="117"/>
      <c r="LX57" s="117"/>
      <c r="LY57" s="117"/>
      <c r="LZ57" s="117"/>
      <c r="MA57" s="117"/>
      <c r="MB57" s="117"/>
      <c r="MC57" s="117"/>
      <c r="MD57" s="117"/>
      <c r="ME57" s="117"/>
      <c r="MF57" s="117"/>
      <c r="MG57" s="117"/>
      <c r="MH57" s="117"/>
      <c r="MI57" s="117"/>
      <c r="MJ57" s="117"/>
      <c r="MK57" s="117"/>
      <c r="ML57" s="117"/>
      <c r="MM57" s="117"/>
      <c r="MN57" s="117"/>
      <c r="MO57" s="117"/>
      <c r="MP57" s="117"/>
      <c r="MQ57" s="117"/>
      <c r="MR57" s="117"/>
      <c r="MS57" s="117"/>
      <c r="MT57" s="117"/>
      <c r="MU57" s="117"/>
      <c r="MV57" s="117"/>
      <c r="MW57" s="117"/>
      <c r="MX57" s="117"/>
      <c r="MY57" s="117"/>
      <c r="MZ57" s="117"/>
      <c r="NA57" s="117"/>
      <c r="NB57" s="117"/>
      <c r="NC57" s="117"/>
      <c r="ND57" s="117"/>
      <c r="NE57" s="117"/>
      <c r="NF57" s="117"/>
      <c r="NG57" s="117"/>
      <c r="NH57" s="117"/>
      <c r="NI57" s="117"/>
      <c r="NJ57" s="117"/>
      <c r="NK57" s="117"/>
      <c r="NL57" s="117"/>
      <c r="NM57" s="117"/>
      <c r="NN57" s="117"/>
      <c r="NO57" s="117"/>
      <c r="NP57" s="117"/>
      <c r="NQ57" s="117"/>
      <c r="NR57" s="117"/>
      <c r="NS57" s="117"/>
      <c r="NT57" s="117"/>
      <c r="NU57" s="117"/>
      <c r="NV57" s="117"/>
      <c r="NW57" s="117"/>
      <c r="NX57" s="117"/>
      <c r="NY57" s="117"/>
      <c r="NZ57" s="117"/>
      <c r="OA57" s="117"/>
      <c r="OB57" s="117"/>
      <c r="OC57" s="117"/>
      <c r="OD57" s="117"/>
      <c r="OE57" s="117"/>
      <c r="OF57" s="117"/>
      <c r="OG57" s="117"/>
      <c r="OH57" s="117"/>
      <c r="OI57" s="117"/>
      <c r="OJ57" s="117"/>
      <c r="OK57" s="117"/>
      <c r="OL57" s="117"/>
      <c r="OM57" s="117"/>
      <c r="ON57" s="117"/>
      <c r="OO57" s="117"/>
      <c r="OP57" s="117"/>
      <c r="OQ57" s="117"/>
      <c r="OR57" s="117"/>
      <c r="OS57" s="117"/>
      <c r="OT57" s="117"/>
      <c r="OU57" s="117"/>
      <c r="OV57" s="117"/>
      <c r="OW57" s="117"/>
      <c r="OX57" s="117"/>
      <c r="OY57" s="117"/>
      <c r="OZ57" s="117"/>
      <c r="PA57" s="117"/>
      <c r="PB57" s="117"/>
      <c r="PC57" s="117"/>
      <c r="PD57" s="117"/>
      <c r="PE57" s="117"/>
      <c r="PF57" s="117"/>
      <c r="PG57" s="117"/>
      <c r="PH57" s="117"/>
      <c r="PI57" s="117"/>
      <c r="PJ57" s="117"/>
      <c r="PK57" s="117"/>
      <c r="PL57" s="117"/>
      <c r="PM57" s="117"/>
      <c r="PN57" s="117"/>
      <c r="PO57" s="117"/>
      <c r="PP57" s="117"/>
      <c r="PQ57" s="117"/>
      <c r="PR57" s="117"/>
      <c r="PS57" s="117"/>
      <c r="PT57" s="117"/>
      <c r="PU57" s="117"/>
      <c r="PV57" s="117"/>
      <c r="PW57" s="117"/>
      <c r="PX57" s="117"/>
      <c r="PY57" s="117"/>
      <c r="PZ57" s="117"/>
      <c r="QA57" s="117"/>
      <c r="QB57" s="117"/>
      <c r="QC57" s="117"/>
      <c r="QD57" s="117"/>
      <c r="QE57" s="117"/>
      <c r="QF57" s="117"/>
      <c r="QG57" s="117"/>
      <c r="QH57" s="117"/>
      <c r="QI57" s="117"/>
      <c r="QJ57" s="117"/>
      <c r="QK57" s="117"/>
      <c r="QL57" s="117"/>
      <c r="QM57" s="117"/>
      <c r="QN57" s="117"/>
      <c r="QO57" s="117"/>
      <c r="QP57" s="117"/>
      <c r="QQ57" s="117"/>
      <c r="QR57" s="117"/>
      <c r="QS57" s="117"/>
      <c r="QT57" s="117"/>
      <c r="QU57" s="117"/>
      <c r="QV57" s="117"/>
      <c r="QW57" s="117"/>
      <c r="QX57" s="117"/>
      <c r="QY57" s="117"/>
      <c r="QZ57" s="117"/>
      <c r="RA57" s="117"/>
      <c r="RB57" s="117"/>
      <c r="RC57" s="117"/>
      <c r="RD57" s="117"/>
      <c r="RE57" s="117"/>
      <c r="RF57" s="117"/>
      <c r="RG57" s="117"/>
      <c r="RH57" s="117"/>
      <c r="RI57" s="117"/>
      <c r="RJ57" s="117"/>
      <c r="RK57" s="117"/>
      <c r="RL57" s="117"/>
      <c r="RM57" s="117"/>
      <c r="RN57" s="117"/>
      <c r="RO57" s="117"/>
      <c r="RP57" s="117"/>
      <c r="RQ57" s="117"/>
      <c r="RR57" s="117"/>
      <c r="RS57" s="117"/>
      <c r="RT57" s="117"/>
      <c r="RU57" s="117"/>
      <c r="RV57" s="117"/>
      <c r="RW57" s="117"/>
      <c r="RX57" s="117"/>
      <c r="RY57" s="117"/>
      <c r="RZ57" s="117"/>
      <c r="SA57" s="117"/>
      <c r="SB57" s="117"/>
      <c r="SC57" s="117"/>
      <c r="SD57" s="117"/>
      <c r="SE57" s="117"/>
      <c r="SF57" s="117"/>
      <c r="SG57" s="117"/>
      <c r="SH57" s="117"/>
      <c r="SI57" s="117"/>
      <c r="SJ57" s="117"/>
      <c r="SK57" s="117"/>
      <c r="SL57" s="117"/>
      <c r="SM57" s="117"/>
      <c r="SN57" s="117"/>
      <c r="SO57" s="117"/>
      <c r="SP57" s="117"/>
      <c r="SQ57" s="117"/>
      <c r="SR57" s="117"/>
      <c r="SS57" s="117"/>
      <c r="ST57" s="117"/>
      <c r="SU57" s="117"/>
      <c r="SV57" s="117"/>
      <c r="SW57" s="117"/>
      <c r="SX57" s="117"/>
      <c r="SY57" s="117"/>
      <c r="SZ57" s="117"/>
      <c r="TA57" s="117"/>
      <c r="TB57" s="117"/>
      <c r="TC57" s="117"/>
      <c r="TD57" s="117"/>
      <c r="TE57" s="117"/>
      <c r="TF57" s="117"/>
      <c r="TG57" s="117"/>
      <c r="TH57" s="117"/>
      <c r="TI57" s="117"/>
      <c r="TJ57" s="117"/>
      <c r="TK57" s="117"/>
      <c r="TL57" s="117"/>
      <c r="TM57" s="117"/>
      <c r="TN57" s="117"/>
      <c r="TO57" s="117"/>
      <c r="TP57" s="117"/>
      <c r="TQ57" s="117"/>
      <c r="TR57" s="117"/>
      <c r="TS57" s="117"/>
      <c r="TT57" s="117"/>
      <c r="TU57" s="117"/>
      <c r="TV57" s="117"/>
      <c r="TW57" s="117"/>
      <c r="TX57" s="117"/>
      <c r="TY57" s="117"/>
      <c r="TZ57" s="117"/>
      <c r="UA57" s="117"/>
      <c r="UB57" s="117"/>
      <c r="UC57" s="117"/>
      <c r="UD57" s="117"/>
      <c r="UE57" s="117"/>
      <c r="UF57" s="117"/>
      <c r="UG57" s="117"/>
      <c r="UH57" s="117"/>
      <c r="UI57" s="117"/>
      <c r="UJ57" s="117"/>
      <c r="UK57" s="117"/>
      <c r="UL57" s="117"/>
      <c r="UM57" s="117"/>
      <c r="UN57" s="117"/>
      <c r="UO57" s="117"/>
      <c r="UP57" s="117"/>
      <c r="UQ57" s="117"/>
      <c r="UR57" s="117"/>
      <c r="US57" s="117"/>
      <c r="UT57" s="117"/>
      <c r="UU57" s="117"/>
      <c r="UV57" s="117"/>
      <c r="UW57" s="117"/>
      <c r="UX57" s="117"/>
      <c r="UY57" s="117"/>
      <c r="UZ57" s="117"/>
      <c r="VA57" s="117"/>
      <c r="VB57" s="117"/>
      <c r="VC57" s="117"/>
      <c r="VD57" s="117"/>
      <c r="VE57" s="117"/>
      <c r="VF57" s="117"/>
      <c r="VG57" s="117"/>
      <c r="VH57" s="117"/>
      <c r="VI57" s="117"/>
      <c r="VJ57" s="117"/>
      <c r="VK57" s="117"/>
      <c r="VL57" s="117"/>
      <c r="VM57" s="117"/>
      <c r="VN57" s="117"/>
      <c r="VO57" s="117"/>
      <c r="VP57" s="117"/>
      <c r="VQ57" s="117"/>
      <c r="VR57" s="117"/>
      <c r="VS57" s="117"/>
      <c r="VT57" s="117"/>
      <c r="VU57" s="117"/>
      <c r="VV57" s="117"/>
      <c r="VW57" s="117"/>
      <c r="VX57" s="117"/>
      <c r="VY57" s="117"/>
      <c r="VZ57" s="117"/>
      <c r="WA57" s="117"/>
      <c r="WB57" s="117"/>
      <c r="WC57" s="117"/>
      <c r="WD57" s="117"/>
      <c r="WE57" s="117"/>
      <c r="WF57" s="117"/>
      <c r="WG57" s="117"/>
      <c r="WH57" s="117"/>
      <c r="WI57" s="117"/>
      <c r="WJ57" s="117"/>
      <c r="WK57" s="117"/>
      <c r="WL57" s="117"/>
      <c r="WM57" s="117"/>
      <c r="WN57" s="117"/>
      <c r="WO57" s="117"/>
      <c r="WP57" s="117"/>
      <c r="WQ57" s="117"/>
      <c r="WR57" s="117"/>
      <c r="WS57" s="117"/>
      <c r="WT57" s="117"/>
      <c r="WU57" s="117"/>
      <c r="WV57" s="117"/>
      <c r="WW57" s="117"/>
      <c r="WX57" s="117"/>
      <c r="WY57" s="117"/>
      <c r="WZ57" s="117"/>
      <c r="XA57" s="117"/>
      <c r="XB57" s="117"/>
      <c r="XC57" s="117"/>
      <c r="XD57" s="117"/>
      <c r="XE57" s="117"/>
      <c r="XF57" s="117"/>
      <c r="XG57" s="117"/>
      <c r="XH57" s="117"/>
      <c r="XI57" s="117"/>
      <c r="XJ57" s="117"/>
      <c r="XK57" s="117"/>
      <c r="XL57" s="117"/>
      <c r="XM57" s="117"/>
      <c r="XN57" s="117"/>
      <c r="XO57" s="117"/>
      <c r="XP57" s="117"/>
      <c r="XQ57" s="117"/>
      <c r="XR57" s="117"/>
      <c r="XS57" s="117"/>
      <c r="XT57" s="117"/>
      <c r="XU57" s="117"/>
      <c r="XV57" s="117"/>
      <c r="XW57" s="117"/>
      <c r="XX57" s="117"/>
      <c r="XY57" s="117"/>
      <c r="XZ57" s="117"/>
      <c r="YA57" s="117"/>
      <c r="YB57" s="117"/>
      <c r="YC57" s="117"/>
      <c r="YD57" s="117"/>
      <c r="YE57" s="117"/>
      <c r="YF57" s="117"/>
      <c r="YG57" s="117"/>
      <c r="YH57" s="117"/>
      <c r="YI57" s="117"/>
      <c r="YJ57" s="117"/>
      <c r="YK57" s="117"/>
      <c r="YL57" s="117"/>
      <c r="YM57" s="117"/>
      <c r="YN57" s="117"/>
      <c r="YO57" s="117"/>
      <c r="YP57" s="117"/>
      <c r="YQ57" s="117"/>
      <c r="YR57" s="117"/>
      <c r="YS57" s="117"/>
      <c r="YT57" s="117"/>
      <c r="YU57" s="117"/>
      <c r="YV57" s="117"/>
      <c r="YW57" s="117"/>
      <c r="YX57" s="117"/>
      <c r="YY57" s="117"/>
      <c r="YZ57" s="117"/>
      <c r="ZA57" s="117"/>
      <c r="ZB57" s="117"/>
      <c r="ZC57" s="117"/>
      <c r="ZD57" s="117"/>
      <c r="ZE57" s="117"/>
      <c r="ZF57" s="117"/>
      <c r="ZG57" s="117"/>
      <c r="ZH57" s="117"/>
      <c r="ZI57" s="117"/>
      <c r="ZJ57" s="117"/>
      <c r="ZK57" s="117"/>
      <c r="ZL57" s="117"/>
      <c r="ZM57" s="117"/>
      <c r="ZN57" s="117"/>
      <c r="ZO57" s="117"/>
      <c r="ZP57" s="117"/>
      <c r="ZQ57" s="117"/>
      <c r="ZR57" s="117"/>
      <c r="ZS57" s="117"/>
      <c r="ZT57" s="117"/>
      <c r="ZU57" s="117"/>
      <c r="ZV57" s="117"/>
      <c r="ZW57" s="117"/>
      <c r="ZX57" s="117"/>
      <c r="ZY57" s="117"/>
      <c r="ZZ57" s="117"/>
    </row>
    <row r="58" spans="1:702" hidden="1" outlineLevel="1">
      <c r="A58" s="9">
        <v>41974</v>
      </c>
      <c r="B58" s="117">
        <v>464923.74504165997</v>
      </c>
      <c r="C58" s="117">
        <v>30822.86077105</v>
      </c>
      <c r="D58" s="117">
        <v>17305.308492240001</v>
      </c>
      <c r="E58" s="117">
        <v>116437.98276017999</v>
      </c>
      <c r="F58" s="117">
        <v>24394.203930899999</v>
      </c>
      <c r="G58" s="117">
        <v>1845.5051575699999</v>
      </c>
      <c r="H58" s="117">
        <v>41657.98483863</v>
      </c>
      <c r="I58" s="117">
        <v>117937.97222442999</v>
      </c>
      <c r="J58" s="117">
        <v>17498.19653596</v>
      </c>
      <c r="K58" s="117">
        <v>4838.9851147199997</v>
      </c>
      <c r="L58" s="117">
        <v>5809.4759692200005</v>
      </c>
      <c r="M58" s="168" t="s">
        <v>189</v>
      </c>
      <c r="N58" s="117">
        <v>43008.558602450001</v>
      </c>
      <c r="O58" s="117">
        <v>33413.34459719</v>
      </c>
      <c r="P58" s="117">
        <v>7357.9854082100001</v>
      </c>
      <c r="Q58" s="117">
        <v>372.83087193</v>
      </c>
      <c r="R58" s="117">
        <v>363.38630126999999</v>
      </c>
      <c r="S58" s="117">
        <v>1086.1166468599999</v>
      </c>
      <c r="T58" s="117">
        <v>773.04681885000002</v>
      </c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117"/>
      <c r="FP58" s="117"/>
      <c r="FQ58" s="117"/>
      <c r="FR58" s="117"/>
      <c r="FS58" s="117"/>
      <c r="FT58" s="117"/>
      <c r="FU58" s="117"/>
      <c r="FV58" s="117"/>
      <c r="FW58" s="117"/>
      <c r="FX58" s="117"/>
      <c r="FY58" s="117"/>
      <c r="FZ58" s="117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7"/>
      <c r="GM58" s="117"/>
      <c r="GN58" s="117"/>
      <c r="GO58" s="117"/>
      <c r="GP58" s="117"/>
      <c r="GQ58" s="117"/>
      <c r="GR58" s="117"/>
      <c r="GS58" s="117"/>
      <c r="GT58" s="117"/>
      <c r="GU58" s="117"/>
      <c r="GV58" s="117"/>
      <c r="GW58" s="117"/>
      <c r="GX58" s="117"/>
      <c r="GY58" s="117"/>
      <c r="GZ58" s="117"/>
      <c r="HA58" s="117"/>
      <c r="HB58" s="117"/>
      <c r="HC58" s="117"/>
      <c r="HD58" s="117"/>
      <c r="HE58" s="117"/>
      <c r="HF58" s="117"/>
      <c r="HG58" s="117"/>
      <c r="HH58" s="117"/>
      <c r="HI58" s="117"/>
      <c r="HJ58" s="117"/>
      <c r="HK58" s="117"/>
      <c r="HL58" s="117"/>
      <c r="HM58" s="117"/>
      <c r="HN58" s="117"/>
      <c r="HO58" s="117"/>
      <c r="HP58" s="117"/>
      <c r="HQ58" s="117"/>
      <c r="HR58" s="117"/>
      <c r="HS58" s="117"/>
      <c r="HT58" s="117"/>
      <c r="HU58" s="117"/>
      <c r="HV58" s="117"/>
      <c r="HW58" s="117"/>
      <c r="HX58" s="117"/>
      <c r="HY58" s="117"/>
      <c r="HZ58" s="117"/>
      <c r="IA58" s="117"/>
      <c r="IB58" s="117"/>
      <c r="IC58" s="117"/>
      <c r="ID58" s="117"/>
      <c r="IE58" s="117"/>
      <c r="IF58" s="117"/>
      <c r="IG58" s="117"/>
      <c r="IH58" s="117"/>
      <c r="II58" s="117"/>
      <c r="IJ58" s="117"/>
      <c r="IK58" s="117"/>
      <c r="IL58" s="117"/>
      <c r="IM58" s="117"/>
      <c r="IN58" s="117"/>
      <c r="IO58" s="117"/>
      <c r="IP58" s="117"/>
      <c r="IQ58" s="117"/>
      <c r="IR58" s="117"/>
      <c r="IS58" s="117"/>
      <c r="IT58" s="117"/>
      <c r="IU58" s="117"/>
      <c r="IV58" s="117"/>
      <c r="IW58" s="117"/>
      <c r="IX58" s="117"/>
      <c r="IY58" s="117"/>
      <c r="IZ58" s="117"/>
      <c r="JA58" s="117"/>
      <c r="JB58" s="117"/>
      <c r="JC58" s="117"/>
      <c r="JD58" s="117"/>
      <c r="JE58" s="117"/>
      <c r="JF58" s="117"/>
      <c r="JG58" s="117"/>
      <c r="JH58" s="117"/>
      <c r="JI58" s="117"/>
      <c r="JJ58" s="117"/>
      <c r="JK58" s="117"/>
      <c r="JL58" s="117"/>
      <c r="JM58" s="117"/>
      <c r="JN58" s="117"/>
      <c r="JO58" s="117"/>
      <c r="JP58" s="117"/>
      <c r="JQ58" s="117"/>
      <c r="JR58" s="117"/>
      <c r="JS58" s="117"/>
      <c r="JT58" s="117"/>
      <c r="JU58" s="117"/>
      <c r="JV58" s="117"/>
      <c r="JW58" s="117"/>
      <c r="JX58" s="117"/>
      <c r="JY58" s="117"/>
      <c r="JZ58" s="117"/>
      <c r="KA58" s="117"/>
      <c r="KB58" s="117"/>
      <c r="KC58" s="117"/>
      <c r="KD58" s="117"/>
      <c r="KE58" s="117"/>
      <c r="KF58" s="117"/>
      <c r="KG58" s="117"/>
      <c r="KH58" s="117"/>
      <c r="KI58" s="117"/>
      <c r="KJ58" s="117"/>
      <c r="KK58" s="117"/>
      <c r="KL58" s="117"/>
      <c r="KM58" s="117"/>
      <c r="KN58" s="117"/>
      <c r="KO58" s="117"/>
      <c r="KP58" s="117"/>
      <c r="KQ58" s="117"/>
      <c r="KR58" s="117"/>
      <c r="KS58" s="117"/>
      <c r="KT58" s="117"/>
      <c r="KU58" s="117"/>
      <c r="KV58" s="117"/>
      <c r="KW58" s="117"/>
      <c r="KX58" s="117"/>
      <c r="KY58" s="117"/>
      <c r="KZ58" s="117"/>
      <c r="LA58" s="117"/>
      <c r="LB58" s="117"/>
      <c r="LC58" s="117"/>
      <c r="LD58" s="117"/>
      <c r="LE58" s="117"/>
      <c r="LF58" s="117"/>
      <c r="LG58" s="117"/>
      <c r="LH58" s="117"/>
      <c r="LI58" s="117"/>
      <c r="LJ58" s="117"/>
      <c r="LK58" s="117"/>
      <c r="LL58" s="117"/>
      <c r="LM58" s="117"/>
      <c r="LN58" s="117"/>
      <c r="LO58" s="117"/>
      <c r="LP58" s="117"/>
      <c r="LQ58" s="117"/>
      <c r="LR58" s="117"/>
      <c r="LS58" s="117"/>
      <c r="LT58" s="117"/>
      <c r="LU58" s="117"/>
      <c r="LV58" s="117"/>
      <c r="LW58" s="117"/>
      <c r="LX58" s="117"/>
      <c r="LY58" s="117"/>
      <c r="LZ58" s="117"/>
      <c r="MA58" s="117"/>
      <c r="MB58" s="117"/>
      <c r="MC58" s="117"/>
      <c r="MD58" s="117"/>
      <c r="ME58" s="117"/>
      <c r="MF58" s="117"/>
      <c r="MG58" s="117"/>
      <c r="MH58" s="117"/>
      <c r="MI58" s="117"/>
      <c r="MJ58" s="117"/>
      <c r="MK58" s="117"/>
      <c r="ML58" s="117"/>
      <c r="MM58" s="117"/>
      <c r="MN58" s="117"/>
      <c r="MO58" s="117"/>
      <c r="MP58" s="117"/>
      <c r="MQ58" s="117"/>
      <c r="MR58" s="117"/>
      <c r="MS58" s="117"/>
      <c r="MT58" s="117"/>
      <c r="MU58" s="117"/>
      <c r="MV58" s="117"/>
      <c r="MW58" s="117"/>
      <c r="MX58" s="117"/>
      <c r="MY58" s="117"/>
      <c r="MZ58" s="117"/>
      <c r="NA58" s="117"/>
      <c r="NB58" s="117"/>
      <c r="NC58" s="117"/>
      <c r="ND58" s="117"/>
      <c r="NE58" s="117"/>
      <c r="NF58" s="117"/>
      <c r="NG58" s="117"/>
      <c r="NH58" s="117"/>
      <c r="NI58" s="117"/>
      <c r="NJ58" s="117"/>
      <c r="NK58" s="117"/>
      <c r="NL58" s="117"/>
      <c r="NM58" s="117"/>
      <c r="NN58" s="117"/>
      <c r="NO58" s="117"/>
      <c r="NP58" s="117"/>
      <c r="NQ58" s="117"/>
      <c r="NR58" s="117"/>
      <c r="NS58" s="117"/>
      <c r="NT58" s="117"/>
      <c r="NU58" s="117"/>
      <c r="NV58" s="117"/>
      <c r="NW58" s="117"/>
      <c r="NX58" s="117"/>
      <c r="NY58" s="117"/>
      <c r="NZ58" s="117"/>
      <c r="OA58" s="117"/>
      <c r="OB58" s="117"/>
      <c r="OC58" s="117"/>
      <c r="OD58" s="117"/>
      <c r="OE58" s="117"/>
      <c r="OF58" s="117"/>
      <c r="OG58" s="117"/>
      <c r="OH58" s="117"/>
      <c r="OI58" s="117"/>
      <c r="OJ58" s="117"/>
      <c r="OK58" s="117"/>
      <c r="OL58" s="117"/>
      <c r="OM58" s="117"/>
      <c r="ON58" s="117"/>
      <c r="OO58" s="117"/>
      <c r="OP58" s="117"/>
      <c r="OQ58" s="117"/>
      <c r="OR58" s="117"/>
      <c r="OS58" s="117"/>
      <c r="OT58" s="117"/>
      <c r="OU58" s="117"/>
      <c r="OV58" s="117"/>
      <c r="OW58" s="117"/>
      <c r="OX58" s="117"/>
      <c r="OY58" s="117"/>
      <c r="OZ58" s="117"/>
      <c r="PA58" s="117"/>
      <c r="PB58" s="117"/>
      <c r="PC58" s="117"/>
      <c r="PD58" s="117"/>
      <c r="PE58" s="117"/>
      <c r="PF58" s="117"/>
      <c r="PG58" s="117"/>
      <c r="PH58" s="117"/>
      <c r="PI58" s="117"/>
      <c r="PJ58" s="117"/>
      <c r="PK58" s="117"/>
      <c r="PL58" s="117"/>
      <c r="PM58" s="117"/>
      <c r="PN58" s="117"/>
      <c r="PO58" s="117"/>
      <c r="PP58" s="117"/>
      <c r="PQ58" s="117"/>
      <c r="PR58" s="117"/>
      <c r="PS58" s="117"/>
      <c r="PT58" s="117"/>
      <c r="PU58" s="117"/>
      <c r="PV58" s="117"/>
      <c r="PW58" s="117"/>
      <c r="PX58" s="117"/>
      <c r="PY58" s="117"/>
      <c r="PZ58" s="117"/>
      <c r="QA58" s="117"/>
      <c r="QB58" s="117"/>
      <c r="QC58" s="117"/>
      <c r="QD58" s="117"/>
      <c r="QE58" s="117"/>
      <c r="QF58" s="117"/>
      <c r="QG58" s="117"/>
      <c r="QH58" s="117"/>
      <c r="QI58" s="117"/>
      <c r="QJ58" s="117"/>
      <c r="QK58" s="117"/>
      <c r="QL58" s="117"/>
      <c r="QM58" s="117"/>
      <c r="QN58" s="117"/>
      <c r="QO58" s="117"/>
      <c r="QP58" s="117"/>
      <c r="QQ58" s="117"/>
      <c r="QR58" s="117"/>
      <c r="QS58" s="117"/>
      <c r="QT58" s="117"/>
      <c r="QU58" s="117"/>
      <c r="QV58" s="117"/>
      <c r="QW58" s="117"/>
      <c r="QX58" s="117"/>
      <c r="QY58" s="117"/>
      <c r="QZ58" s="117"/>
      <c r="RA58" s="117"/>
      <c r="RB58" s="117"/>
      <c r="RC58" s="117"/>
      <c r="RD58" s="117"/>
      <c r="RE58" s="117"/>
      <c r="RF58" s="117"/>
      <c r="RG58" s="117"/>
      <c r="RH58" s="117"/>
      <c r="RI58" s="117"/>
      <c r="RJ58" s="117"/>
      <c r="RK58" s="117"/>
      <c r="RL58" s="117"/>
      <c r="RM58" s="117"/>
      <c r="RN58" s="117"/>
      <c r="RO58" s="117"/>
      <c r="RP58" s="117"/>
      <c r="RQ58" s="117"/>
      <c r="RR58" s="117"/>
      <c r="RS58" s="117"/>
      <c r="RT58" s="117"/>
      <c r="RU58" s="117"/>
      <c r="RV58" s="117"/>
      <c r="RW58" s="117"/>
      <c r="RX58" s="117"/>
      <c r="RY58" s="117"/>
      <c r="RZ58" s="117"/>
      <c r="SA58" s="117"/>
      <c r="SB58" s="117"/>
      <c r="SC58" s="117"/>
      <c r="SD58" s="117"/>
      <c r="SE58" s="117"/>
      <c r="SF58" s="117"/>
      <c r="SG58" s="117"/>
      <c r="SH58" s="117"/>
      <c r="SI58" s="117"/>
      <c r="SJ58" s="117"/>
      <c r="SK58" s="117"/>
      <c r="SL58" s="117"/>
      <c r="SM58" s="117"/>
      <c r="SN58" s="117"/>
      <c r="SO58" s="117"/>
      <c r="SP58" s="117"/>
      <c r="SQ58" s="117"/>
      <c r="SR58" s="117"/>
      <c r="SS58" s="117"/>
      <c r="ST58" s="117"/>
      <c r="SU58" s="117"/>
      <c r="SV58" s="117"/>
      <c r="SW58" s="117"/>
      <c r="SX58" s="117"/>
      <c r="SY58" s="117"/>
      <c r="SZ58" s="117"/>
      <c r="TA58" s="117"/>
      <c r="TB58" s="117"/>
      <c r="TC58" s="117"/>
      <c r="TD58" s="117"/>
      <c r="TE58" s="117"/>
      <c r="TF58" s="117"/>
      <c r="TG58" s="117"/>
      <c r="TH58" s="117"/>
      <c r="TI58" s="117"/>
      <c r="TJ58" s="117"/>
      <c r="TK58" s="117"/>
      <c r="TL58" s="117"/>
      <c r="TM58" s="117"/>
      <c r="TN58" s="117"/>
      <c r="TO58" s="117"/>
      <c r="TP58" s="117"/>
      <c r="TQ58" s="117"/>
      <c r="TR58" s="117"/>
      <c r="TS58" s="117"/>
      <c r="TT58" s="117"/>
      <c r="TU58" s="117"/>
      <c r="TV58" s="117"/>
      <c r="TW58" s="117"/>
      <c r="TX58" s="117"/>
      <c r="TY58" s="117"/>
      <c r="TZ58" s="117"/>
      <c r="UA58" s="117"/>
      <c r="UB58" s="117"/>
      <c r="UC58" s="117"/>
      <c r="UD58" s="117"/>
      <c r="UE58" s="117"/>
      <c r="UF58" s="117"/>
      <c r="UG58" s="117"/>
      <c r="UH58" s="117"/>
      <c r="UI58" s="117"/>
      <c r="UJ58" s="117"/>
      <c r="UK58" s="117"/>
      <c r="UL58" s="117"/>
      <c r="UM58" s="117"/>
      <c r="UN58" s="117"/>
      <c r="UO58" s="117"/>
      <c r="UP58" s="117"/>
      <c r="UQ58" s="117"/>
      <c r="UR58" s="117"/>
      <c r="US58" s="117"/>
      <c r="UT58" s="117"/>
      <c r="UU58" s="117"/>
      <c r="UV58" s="117"/>
      <c r="UW58" s="117"/>
      <c r="UX58" s="117"/>
      <c r="UY58" s="117"/>
      <c r="UZ58" s="117"/>
      <c r="VA58" s="117"/>
      <c r="VB58" s="117"/>
      <c r="VC58" s="117"/>
      <c r="VD58" s="117"/>
      <c r="VE58" s="117"/>
      <c r="VF58" s="117"/>
      <c r="VG58" s="117"/>
      <c r="VH58" s="117"/>
      <c r="VI58" s="117"/>
      <c r="VJ58" s="117"/>
      <c r="VK58" s="117"/>
      <c r="VL58" s="117"/>
      <c r="VM58" s="117"/>
      <c r="VN58" s="117"/>
      <c r="VO58" s="117"/>
      <c r="VP58" s="117"/>
      <c r="VQ58" s="117"/>
      <c r="VR58" s="117"/>
      <c r="VS58" s="117"/>
      <c r="VT58" s="117"/>
      <c r="VU58" s="117"/>
      <c r="VV58" s="117"/>
      <c r="VW58" s="117"/>
      <c r="VX58" s="117"/>
      <c r="VY58" s="117"/>
      <c r="VZ58" s="117"/>
      <c r="WA58" s="117"/>
      <c r="WB58" s="117"/>
      <c r="WC58" s="117"/>
      <c r="WD58" s="117"/>
      <c r="WE58" s="117"/>
      <c r="WF58" s="117"/>
      <c r="WG58" s="117"/>
      <c r="WH58" s="117"/>
      <c r="WI58" s="117"/>
      <c r="WJ58" s="117"/>
      <c r="WK58" s="117"/>
      <c r="WL58" s="117"/>
      <c r="WM58" s="117"/>
      <c r="WN58" s="117"/>
      <c r="WO58" s="117"/>
      <c r="WP58" s="117"/>
      <c r="WQ58" s="117"/>
      <c r="WR58" s="117"/>
      <c r="WS58" s="117"/>
      <c r="WT58" s="117"/>
      <c r="WU58" s="117"/>
      <c r="WV58" s="117"/>
      <c r="WW58" s="117"/>
      <c r="WX58" s="117"/>
      <c r="WY58" s="117"/>
      <c r="WZ58" s="117"/>
      <c r="XA58" s="117"/>
      <c r="XB58" s="117"/>
      <c r="XC58" s="117"/>
      <c r="XD58" s="117"/>
      <c r="XE58" s="117"/>
      <c r="XF58" s="117"/>
      <c r="XG58" s="117"/>
      <c r="XH58" s="117"/>
      <c r="XI58" s="117"/>
      <c r="XJ58" s="117"/>
      <c r="XK58" s="117"/>
      <c r="XL58" s="117"/>
      <c r="XM58" s="117"/>
      <c r="XN58" s="117"/>
      <c r="XO58" s="117"/>
      <c r="XP58" s="117"/>
      <c r="XQ58" s="117"/>
      <c r="XR58" s="117"/>
      <c r="XS58" s="117"/>
      <c r="XT58" s="117"/>
      <c r="XU58" s="117"/>
      <c r="XV58" s="117"/>
      <c r="XW58" s="117"/>
      <c r="XX58" s="117"/>
      <c r="XY58" s="117"/>
      <c r="XZ58" s="117"/>
      <c r="YA58" s="117"/>
      <c r="YB58" s="117"/>
      <c r="YC58" s="117"/>
      <c r="YD58" s="117"/>
      <c r="YE58" s="117"/>
      <c r="YF58" s="117"/>
      <c r="YG58" s="117"/>
      <c r="YH58" s="117"/>
      <c r="YI58" s="117"/>
      <c r="YJ58" s="117"/>
      <c r="YK58" s="117"/>
      <c r="YL58" s="117"/>
      <c r="YM58" s="117"/>
      <c r="YN58" s="117"/>
      <c r="YO58" s="117"/>
      <c r="YP58" s="117"/>
      <c r="YQ58" s="117"/>
      <c r="YR58" s="117"/>
      <c r="YS58" s="117"/>
      <c r="YT58" s="117"/>
      <c r="YU58" s="117"/>
      <c r="YV58" s="117"/>
      <c r="YW58" s="117"/>
      <c r="YX58" s="117"/>
      <c r="YY58" s="117"/>
      <c r="YZ58" s="117"/>
      <c r="ZA58" s="117"/>
      <c r="ZB58" s="117"/>
      <c r="ZC58" s="117"/>
      <c r="ZD58" s="117"/>
      <c r="ZE58" s="117"/>
      <c r="ZF58" s="117"/>
      <c r="ZG58" s="117"/>
      <c r="ZH58" s="117"/>
      <c r="ZI58" s="117"/>
      <c r="ZJ58" s="117"/>
      <c r="ZK58" s="117"/>
      <c r="ZL58" s="117"/>
      <c r="ZM58" s="117"/>
      <c r="ZN58" s="117"/>
      <c r="ZO58" s="117"/>
      <c r="ZP58" s="117"/>
      <c r="ZQ58" s="117"/>
      <c r="ZR58" s="117"/>
      <c r="ZS58" s="117"/>
      <c r="ZT58" s="117"/>
      <c r="ZU58" s="117"/>
      <c r="ZV58" s="117"/>
      <c r="ZW58" s="117"/>
      <c r="ZX58" s="117"/>
      <c r="ZY58" s="117"/>
      <c r="ZZ58" s="117"/>
    </row>
    <row r="59" spans="1:702" hidden="1" outlineLevel="1">
      <c r="A59" s="9">
        <v>42005</v>
      </c>
      <c r="B59" s="117">
        <v>466982.76650566002</v>
      </c>
      <c r="C59" s="117">
        <v>30270.230901819999</v>
      </c>
      <c r="D59" s="117">
        <v>17121.755308309999</v>
      </c>
      <c r="E59" s="117">
        <v>117867.29337574</v>
      </c>
      <c r="F59" s="117">
        <v>24920.656812900001</v>
      </c>
      <c r="G59" s="117">
        <v>1829.0321215399999</v>
      </c>
      <c r="H59" s="117">
        <v>41998.980827539999</v>
      </c>
      <c r="I59" s="117">
        <v>118137.78036584001</v>
      </c>
      <c r="J59" s="117">
        <v>17541.009166289998</v>
      </c>
      <c r="K59" s="117">
        <v>4940.7197267700003</v>
      </c>
      <c r="L59" s="117">
        <v>4482.4011697300002</v>
      </c>
      <c r="M59" s="168" t="s">
        <v>189</v>
      </c>
      <c r="N59" s="117">
        <v>42806.332017059998</v>
      </c>
      <c r="O59" s="117">
        <v>35355.16652105</v>
      </c>
      <c r="P59" s="117">
        <v>7388.1760630700001</v>
      </c>
      <c r="Q59" s="117">
        <v>354.44846407</v>
      </c>
      <c r="R59" s="117">
        <v>342.16000335000001</v>
      </c>
      <c r="S59" s="117">
        <v>851.86558179999997</v>
      </c>
      <c r="T59" s="117">
        <v>774.75807878000001</v>
      </c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7"/>
      <c r="DH59" s="117"/>
      <c r="DI59" s="117"/>
      <c r="DJ59" s="117"/>
      <c r="DK59" s="117"/>
      <c r="DL59" s="117"/>
      <c r="DM59" s="117"/>
      <c r="DN59" s="117"/>
      <c r="DO59" s="117"/>
      <c r="DP59" s="117"/>
      <c r="DQ59" s="117"/>
      <c r="DR59" s="117"/>
      <c r="DS59" s="117"/>
      <c r="DT59" s="117"/>
      <c r="DU59" s="117"/>
      <c r="DV59" s="117"/>
      <c r="DW59" s="117"/>
      <c r="DX59" s="117"/>
      <c r="DY59" s="117"/>
      <c r="DZ59" s="117"/>
      <c r="EA59" s="117"/>
      <c r="EB59" s="117"/>
      <c r="EC59" s="117"/>
      <c r="ED59" s="117"/>
      <c r="EE59" s="117"/>
      <c r="EF59" s="117"/>
      <c r="EG59" s="117"/>
      <c r="EH59" s="117"/>
      <c r="EI59" s="117"/>
      <c r="EJ59" s="117"/>
      <c r="EK59" s="117"/>
      <c r="EL59" s="117"/>
      <c r="EM59" s="117"/>
      <c r="EN59" s="117"/>
      <c r="EO59" s="117"/>
      <c r="EP59" s="117"/>
      <c r="EQ59" s="117"/>
      <c r="ER59" s="117"/>
      <c r="ES59" s="117"/>
      <c r="ET59" s="117"/>
      <c r="EU59" s="117"/>
      <c r="EV59" s="117"/>
      <c r="EW59" s="117"/>
      <c r="EX59" s="117"/>
      <c r="EY59" s="117"/>
      <c r="EZ59" s="117"/>
      <c r="FA59" s="117"/>
      <c r="FB59" s="117"/>
      <c r="FC59" s="117"/>
      <c r="FD59" s="117"/>
      <c r="FE59" s="117"/>
      <c r="FF59" s="117"/>
      <c r="FG59" s="117"/>
      <c r="FH59" s="117"/>
      <c r="FI59" s="117"/>
      <c r="FJ59" s="117"/>
      <c r="FK59" s="117"/>
      <c r="FL59" s="117"/>
      <c r="FM59" s="117"/>
      <c r="FN59" s="117"/>
      <c r="FO59" s="117"/>
      <c r="FP59" s="117"/>
      <c r="FQ59" s="117"/>
      <c r="FR59" s="117"/>
      <c r="FS59" s="117"/>
      <c r="FT59" s="117"/>
      <c r="FU59" s="117"/>
      <c r="FV59" s="117"/>
      <c r="FW59" s="117"/>
      <c r="FX59" s="117"/>
      <c r="FY59" s="117"/>
      <c r="FZ59" s="117"/>
      <c r="GA59" s="117"/>
      <c r="GB59" s="117"/>
      <c r="GC59" s="117"/>
      <c r="GD59" s="117"/>
      <c r="GE59" s="117"/>
      <c r="GF59" s="117"/>
      <c r="GG59" s="117"/>
      <c r="GH59" s="117"/>
      <c r="GI59" s="117"/>
      <c r="GJ59" s="117"/>
      <c r="GK59" s="117"/>
      <c r="GL59" s="117"/>
      <c r="GM59" s="117"/>
      <c r="GN59" s="117"/>
      <c r="GO59" s="117"/>
      <c r="GP59" s="117"/>
      <c r="GQ59" s="117"/>
      <c r="GR59" s="117"/>
      <c r="GS59" s="117"/>
      <c r="GT59" s="117"/>
      <c r="GU59" s="117"/>
      <c r="GV59" s="117"/>
      <c r="GW59" s="117"/>
      <c r="GX59" s="117"/>
      <c r="GY59" s="117"/>
      <c r="GZ59" s="117"/>
      <c r="HA59" s="117"/>
      <c r="HB59" s="117"/>
      <c r="HC59" s="117"/>
      <c r="HD59" s="117"/>
      <c r="HE59" s="117"/>
      <c r="HF59" s="117"/>
      <c r="HG59" s="117"/>
      <c r="HH59" s="117"/>
      <c r="HI59" s="117"/>
      <c r="HJ59" s="117"/>
      <c r="HK59" s="117"/>
      <c r="HL59" s="117"/>
      <c r="HM59" s="117"/>
      <c r="HN59" s="117"/>
      <c r="HO59" s="117"/>
      <c r="HP59" s="117"/>
      <c r="HQ59" s="117"/>
      <c r="HR59" s="117"/>
      <c r="HS59" s="117"/>
      <c r="HT59" s="117"/>
      <c r="HU59" s="117"/>
      <c r="HV59" s="117"/>
      <c r="HW59" s="117"/>
      <c r="HX59" s="117"/>
      <c r="HY59" s="117"/>
      <c r="HZ59" s="117"/>
      <c r="IA59" s="117"/>
      <c r="IB59" s="117"/>
      <c r="IC59" s="117"/>
      <c r="ID59" s="117"/>
      <c r="IE59" s="117"/>
      <c r="IF59" s="117"/>
      <c r="IG59" s="117"/>
      <c r="IH59" s="117"/>
      <c r="II59" s="117"/>
      <c r="IJ59" s="117"/>
      <c r="IK59" s="117"/>
      <c r="IL59" s="117"/>
      <c r="IM59" s="117"/>
      <c r="IN59" s="117"/>
      <c r="IO59" s="117"/>
      <c r="IP59" s="117"/>
      <c r="IQ59" s="117"/>
      <c r="IR59" s="117"/>
      <c r="IS59" s="117"/>
      <c r="IT59" s="117"/>
      <c r="IU59" s="117"/>
      <c r="IV59" s="117"/>
      <c r="IW59" s="117"/>
      <c r="IX59" s="117"/>
      <c r="IY59" s="117"/>
      <c r="IZ59" s="117"/>
      <c r="JA59" s="117"/>
      <c r="JB59" s="117"/>
      <c r="JC59" s="117"/>
      <c r="JD59" s="117"/>
      <c r="JE59" s="117"/>
      <c r="JF59" s="117"/>
      <c r="JG59" s="117"/>
      <c r="JH59" s="117"/>
      <c r="JI59" s="117"/>
      <c r="JJ59" s="117"/>
      <c r="JK59" s="117"/>
      <c r="JL59" s="117"/>
      <c r="JM59" s="117"/>
      <c r="JN59" s="117"/>
      <c r="JO59" s="117"/>
      <c r="JP59" s="117"/>
      <c r="JQ59" s="117"/>
      <c r="JR59" s="117"/>
      <c r="JS59" s="117"/>
      <c r="JT59" s="117"/>
      <c r="JU59" s="117"/>
      <c r="JV59" s="117"/>
      <c r="JW59" s="117"/>
      <c r="JX59" s="117"/>
      <c r="JY59" s="117"/>
      <c r="JZ59" s="117"/>
      <c r="KA59" s="117"/>
      <c r="KB59" s="117"/>
      <c r="KC59" s="117"/>
      <c r="KD59" s="117"/>
      <c r="KE59" s="117"/>
      <c r="KF59" s="117"/>
      <c r="KG59" s="117"/>
      <c r="KH59" s="117"/>
      <c r="KI59" s="117"/>
      <c r="KJ59" s="117"/>
      <c r="KK59" s="117"/>
      <c r="KL59" s="117"/>
      <c r="KM59" s="117"/>
      <c r="KN59" s="117"/>
      <c r="KO59" s="117"/>
      <c r="KP59" s="117"/>
      <c r="KQ59" s="117"/>
      <c r="KR59" s="117"/>
      <c r="KS59" s="117"/>
      <c r="KT59" s="117"/>
      <c r="KU59" s="117"/>
      <c r="KV59" s="117"/>
      <c r="KW59" s="117"/>
      <c r="KX59" s="117"/>
      <c r="KY59" s="117"/>
      <c r="KZ59" s="117"/>
      <c r="LA59" s="117"/>
      <c r="LB59" s="117"/>
      <c r="LC59" s="117"/>
      <c r="LD59" s="117"/>
      <c r="LE59" s="117"/>
      <c r="LF59" s="117"/>
      <c r="LG59" s="117"/>
      <c r="LH59" s="117"/>
      <c r="LI59" s="117"/>
      <c r="LJ59" s="117"/>
      <c r="LK59" s="117"/>
      <c r="LL59" s="117"/>
      <c r="LM59" s="117"/>
      <c r="LN59" s="117"/>
      <c r="LO59" s="117"/>
      <c r="LP59" s="117"/>
      <c r="LQ59" s="117"/>
      <c r="LR59" s="117"/>
      <c r="LS59" s="117"/>
      <c r="LT59" s="117"/>
      <c r="LU59" s="117"/>
      <c r="LV59" s="117"/>
      <c r="LW59" s="117"/>
      <c r="LX59" s="117"/>
      <c r="LY59" s="117"/>
      <c r="LZ59" s="117"/>
      <c r="MA59" s="117"/>
      <c r="MB59" s="117"/>
      <c r="MC59" s="117"/>
      <c r="MD59" s="117"/>
      <c r="ME59" s="117"/>
      <c r="MF59" s="117"/>
      <c r="MG59" s="117"/>
      <c r="MH59" s="117"/>
      <c r="MI59" s="117"/>
      <c r="MJ59" s="117"/>
      <c r="MK59" s="117"/>
      <c r="ML59" s="117"/>
      <c r="MM59" s="117"/>
      <c r="MN59" s="117"/>
      <c r="MO59" s="117"/>
      <c r="MP59" s="117"/>
      <c r="MQ59" s="117"/>
      <c r="MR59" s="117"/>
      <c r="MS59" s="117"/>
      <c r="MT59" s="117"/>
      <c r="MU59" s="117"/>
      <c r="MV59" s="117"/>
      <c r="MW59" s="117"/>
      <c r="MX59" s="117"/>
      <c r="MY59" s="117"/>
      <c r="MZ59" s="117"/>
      <c r="NA59" s="117"/>
      <c r="NB59" s="117"/>
      <c r="NC59" s="117"/>
      <c r="ND59" s="117"/>
      <c r="NE59" s="117"/>
      <c r="NF59" s="117"/>
      <c r="NG59" s="117"/>
      <c r="NH59" s="117"/>
      <c r="NI59" s="117"/>
      <c r="NJ59" s="117"/>
      <c r="NK59" s="117"/>
      <c r="NL59" s="117"/>
      <c r="NM59" s="117"/>
      <c r="NN59" s="117"/>
      <c r="NO59" s="117"/>
      <c r="NP59" s="117"/>
      <c r="NQ59" s="117"/>
      <c r="NR59" s="117"/>
      <c r="NS59" s="117"/>
      <c r="NT59" s="117"/>
      <c r="NU59" s="117"/>
      <c r="NV59" s="117"/>
      <c r="NW59" s="117"/>
      <c r="NX59" s="117"/>
      <c r="NY59" s="117"/>
      <c r="NZ59" s="117"/>
      <c r="OA59" s="117"/>
      <c r="OB59" s="117"/>
      <c r="OC59" s="117"/>
      <c r="OD59" s="117"/>
      <c r="OE59" s="117"/>
      <c r="OF59" s="117"/>
      <c r="OG59" s="117"/>
      <c r="OH59" s="117"/>
      <c r="OI59" s="117"/>
      <c r="OJ59" s="117"/>
      <c r="OK59" s="117"/>
      <c r="OL59" s="117"/>
      <c r="OM59" s="117"/>
      <c r="ON59" s="117"/>
      <c r="OO59" s="117"/>
      <c r="OP59" s="117"/>
      <c r="OQ59" s="117"/>
      <c r="OR59" s="117"/>
      <c r="OS59" s="117"/>
      <c r="OT59" s="117"/>
      <c r="OU59" s="117"/>
      <c r="OV59" s="117"/>
      <c r="OW59" s="117"/>
      <c r="OX59" s="117"/>
      <c r="OY59" s="117"/>
      <c r="OZ59" s="117"/>
      <c r="PA59" s="117"/>
      <c r="PB59" s="117"/>
      <c r="PC59" s="117"/>
      <c r="PD59" s="117"/>
      <c r="PE59" s="117"/>
      <c r="PF59" s="117"/>
      <c r="PG59" s="117"/>
      <c r="PH59" s="117"/>
      <c r="PI59" s="117"/>
      <c r="PJ59" s="117"/>
      <c r="PK59" s="117"/>
      <c r="PL59" s="117"/>
      <c r="PM59" s="117"/>
      <c r="PN59" s="117"/>
      <c r="PO59" s="117"/>
      <c r="PP59" s="117"/>
      <c r="PQ59" s="117"/>
      <c r="PR59" s="117"/>
      <c r="PS59" s="117"/>
      <c r="PT59" s="117"/>
      <c r="PU59" s="117"/>
      <c r="PV59" s="117"/>
      <c r="PW59" s="117"/>
      <c r="PX59" s="117"/>
      <c r="PY59" s="117"/>
      <c r="PZ59" s="117"/>
      <c r="QA59" s="117"/>
      <c r="QB59" s="117"/>
      <c r="QC59" s="117"/>
      <c r="QD59" s="117"/>
      <c r="QE59" s="117"/>
      <c r="QF59" s="117"/>
      <c r="QG59" s="117"/>
      <c r="QH59" s="117"/>
      <c r="QI59" s="117"/>
      <c r="QJ59" s="117"/>
      <c r="QK59" s="117"/>
      <c r="QL59" s="117"/>
      <c r="QM59" s="117"/>
      <c r="QN59" s="117"/>
      <c r="QO59" s="117"/>
      <c r="QP59" s="117"/>
      <c r="QQ59" s="117"/>
      <c r="QR59" s="117"/>
      <c r="QS59" s="117"/>
      <c r="QT59" s="117"/>
      <c r="QU59" s="117"/>
      <c r="QV59" s="117"/>
      <c r="QW59" s="117"/>
      <c r="QX59" s="117"/>
      <c r="QY59" s="117"/>
      <c r="QZ59" s="117"/>
      <c r="RA59" s="117"/>
      <c r="RB59" s="117"/>
      <c r="RC59" s="117"/>
      <c r="RD59" s="117"/>
      <c r="RE59" s="117"/>
      <c r="RF59" s="117"/>
      <c r="RG59" s="117"/>
      <c r="RH59" s="117"/>
      <c r="RI59" s="117"/>
      <c r="RJ59" s="117"/>
      <c r="RK59" s="117"/>
      <c r="RL59" s="117"/>
      <c r="RM59" s="117"/>
      <c r="RN59" s="117"/>
      <c r="RO59" s="117"/>
      <c r="RP59" s="117"/>
      <c r="RQ59" s="117"/>
      <c r="RR59" s="117"/>
      <c r="RS59" s="117"/>
      <c r="RT59" s="117"/>
      <c r="RU59" s="117"/>
      <c r="RV59" s="117"/>
      <c r="RW59" s="117"/>
      <c r="RX59" s="117"/>
      <c r="RY59" s="117"/>
      <c r="RZ59" s="117"/>
      <c r="SA59" s="117"/>
      <c r="SB59" s="117"/>
      <c r="SC59" s="117"/>
      <c r="SD59" s="117"/>
      <c r="SE59" s="117"/>
      <c r="SF59" s="117"/>
      <c r="SG59" s="117"/>
      <c r="SH59" s="117"/>
      <c r="SI59" s="117"/>
      <c r="SJ59" s="117"/>
      <c r="SK59" s="117"/>
      <c r="SL59" s="117"/>
      <c r="SM59" s="117"/>
      <c r="SN59" s="117"/>
      <c r="SO59" s="117"/>
      <c r="SP59" s="117"/>
      <c r="SQ59" s="117"/>
      <c r="SR59" s="117"/>
      <c r="SS59" s="117"/>
      <c r="ST59" s="117"/>
      <c r="SU59" s="117"/>
      <c r="SV59" s="117"/>
      <c r="SW59" s="117"/>
      <c r="SX59" s="117"/>
      <c r="SY59" s="117"/>
      <c r="SZ59" s="117"/>
      <c r="TA59" s="117"/>
      <c r="TB59" s="117"/>
      <c r="TC59" s="117"/>
      <c r="TD59" s="117"/>
      <c r="TE59" s="117"/>
      <c r="TF59" s="117"/>
      <c r="TG59" s="117"/>
      <c r="TH59" s="117"/>
      <c r="TI59" s="117"/>
      <c r="TJ59" s="117"/>
      <c r="TK59" s="117"/>
      <c r="TL59" s="117"/>
      <c r="TM59" s="117"/>
      <c r="TN59" s="117"/>
      <c r="TO59" s="117"/>
      <c r="TP59" s="117"/>
      <c r="TQ59" s="117"/>
      <c r="TR59" s="117"/>
      <c r="TS59" s="117"/>
      <c r="TT59" s="117"/>
      <c r="TU59" s="117"/>
      <c r="TV59" s="117"/>
      <c r="TW59" s="117"/>
      <c r="TX59" s="117"/>
      <c r="TY59" s="117"/>
      <c r="TZ59" s="117"/>
      <c r="UA59" s="117"/>
      <c r="UB59" s="117"/>
      <c r="UC59" s="117"/>
      <c r="UD59" s="117"/>
      <c r="UE59" s="117"/>
      <c r="UF59" s="117"/>
      <c r="UG59" s="117"/>
      <c r="UH59" s="117"/>
      <c r="UI59" s="117"/>
      <c r="UJ59" s="117"/>
      <c r="UK59" s="117"/>
      <c r="UL59" s="117"/>
      <c r="UM59" s="117"/>
      <c r="UN59" s="117"/>
      <c r="UO59" s="117"/>
      <c r="UP59" s="117"/>
      <c r="UQ59" s="117"/>
      <c r="UR59" s="117"/>
      <c r="US59" s="117"/>
      <c r="UT59" s="117"/>
      <c r="UU59" s="117"/>
      <c r="UV59" s="117"/>
      <c r="UW59" s="117"/>
      <c r="UX59" s="117"/>
      <c r="UY59" s="117"/>
      <c r="UZ59" s="117"/>
      <c r="VA59" s="117"/>
      <c r="VB59" s="117"/>
      <c r="VC59" s="117"/>
      <c r="VD59" s="117"/>
      <c r="VE59" s="117"/>
      <c r="VF59" s="117"/>
      <c r="VG59" s="117"/>
      <c r="VH59" s="117"/>
      <c r="VI59" s="117"/>
      <c r="VJ59" s="117"/>
      <c r="VK59" s="117"/>
      <c r="VL59" s="117"/>
      <c r="VM59" s="117"/>
      <c r="VN59" s="117"/>
      <c r="VO59" s="117"/>
      <c r="VP59" s="117"/>
      <c r="VQ59" s="117"/>
      <c r="VR59" s="117"/>
      <c r="VS59" s="117"/>
      <c r="VT59" s="117"/>
      <c r="VU59" s="117"/>
      <c r="VV59" s="117"/>
      <c r="VW59" s="117"/>
      <c r="VX59" s="117"/>
      <c r="VY59" s="117"/>
      <c r="VZ59" s="117"/>
      <c r="WA59" s="117"/>
      <c r="WB59" s="117"/>
      <c r="WC59" s="117"/>
      <c r="WD59" s="117"/>
      <c r="WE59" s="117"/>
      <c r="WF59" s="117"/>
      <c r="WG59" s="117"/>
      <c r="WH59" s="117"/>
      <c r="WI59" s="117"/>
      <c r="WJ59" s="117"/>
      <c r="WK59" s="117"/>
      <c r="WL59" s="117"/>
      <c r="WM59" s="117"/>
      <c r="WN59" s="117"/>
      <c r="WO59" s="117"/>
      <c r="WP59" s="117"/>
      <c r="WQ59" s="117"/>
      <c r="WR59" s="117"/>
      <c r="WS59" s="117"/>
      <c r="WT59" s="117"/>
      <c r="WU59" s="117"/>
      <c r="WV59" s="117"/>
      <c r="WW59" s="117"/>
      <c r="WX59" s="117"/>
      <c r="WY59" s="117"/>
      <c r="WZ59" s="117"/>
      <c r="XA59" s="117"/>
      <c r="XB59" s="117"/>
      <c r="XC59" s="117"/>
      <c r="XD59" s="117"/>
      <c r="XE59" s="117"/>
      <c r="XF59" s="117"/>
      <c r="XG59" s="117"/>
      <c r="XH59" s="117"/>
      <c r="XI59" s="117"/>
      <c r="XJ59" s="117"/>
      <c r="XK59" s="117"/>
      <c r="XL59" s="117"/>
      <c r="XM59" s="117"/>
      <c r="XN59" s="117"/>
      <c r="XO59" s="117"/>
      <c r="XP59" s="117"/>
      <c r="XQ59" s="117"/>
      <c r="XR59" s="117"/>
      <c r="XS59" s="117"/>
      <c r="XT59" s="117"/>
      <c r="XU59" s="117"/>
      <c r="XV59" s="117"/>
      <c r="XW59" s="117"/>
      <c r="XX59" s="117"/>
      <c r="XY59" s="117"/>
      <c r="XZ59" s="117"/>
      <c r="YA59" s="117"/>
      <c r="YB59" s="117"/>
      <c r="YC59" s="117"/>
      <c r="YD59" s="117"/>
      <c r="YE59" s="117"/>
      <c r="YF59" s="117"/>
      <c r="YG59" s="117"/>
      <c r="YH59" s="117"/>
      <c r="YI59" s="117"/>
      <c r="YJ59" s="117"/>
      <c r="YK59" s="117"/>
      <c r="YL59" s="117"/>
      <c r="YM59" s="117"/>
      <c r="YN59" s="117"/>
      <c r="YO59" s="117"/>
      <c r="YP59" s="117"/>
      <c r="YQ59" s="117"/>
      <c r="YR59" s="117"/>
      <c r="YS59" s="117"/>
      <c r="YT59" s="117"/>
      <c r="YU59" s="117"/>
      <c r="YV59" s="117"/>
      <c r="YW59" s="117"/>
      <c r="YX59" s="117"/>
      <c r="YY59" s="117"/>
      <c r="YZ59" s="117"/>
      <c r="ZA59" s="117"/>
      <c r="ZB59" s="117"/>
      <c r="ZC59" s="117"/>
      <c r="ZD59" s="117"/>
      <c r="ZE59" s="117"/>
      <c r="ZF59" s="117"/>
      <c r="ZG59" s="117"/>
      <c r="ZH59" s="117"/>
      <c r="ZI59" s="117"/>
      <c r="ZJ59" s="117"/>
      <c r="ZK59" s="117"/>
      <c r="ZL59" s="117"/>
      <c r="ZM59" s="117"/>
      <c r="ZN59" s="117"/>
      <c r="ZO59" s="117"/>
      <c r="ZP59" s="117"/>
      <c r="ZQ59" s="117"/>
      <c r="ZR59" s="117"/>
      <c r="ZS59" s="117"/>
      <c r="ZT59" s="117"/>
      <c r="ZU59" s="117"/>
      <c r="ZV59" s="117"/>
      <c r="ZW59" s="117"/>
      <c r="ZX59" s="117"/>
      <c r="ZY59" s="117"/>
      <c r="ZZ59" s="117"/>
    </row>
    <row r="60" spans="1:702" hidden="1" outlineLevel="1">
      <c r="A60" s="9">
        <v>42036</v>
      </c>
      <c r="B60" s="117">
        <v>618727.03464688</v>
      </c>
      <c r="C60" s="117">
        <v>38803.486489390001</v>
      </c>
      <c r="D60" s="117">
        <v>24490.306811689999</v>
      </c>
      <c r="E60" s="117">
        <v>165720.12144570998</v>
      </c>
      <c r="F60" s="117">
        <v>31974.519703559999</v>
      </c>
      <c r="G60" s="117">
        <v>2549.4356266999998</v>
      </c>
      <c r="H60" s="117">
        <v>53675.401410220002</v>
      </c>
      <c r="I60" s="117">
        <v>154840.30045675</v>
      </c>
      <c r="J60" s="117">
        <v>26118.461612669998</v>
      </c>
      <c r="K60" s="117">
        <v>7433.8509655600001</v>
      </c>
      <c r="L60" s="117">
        <v>4888.0197450700007</v>
      </c>
      <c r="M60" s="168" t="s">
        <v>189</v>
      </c>
      <c r="N60" s="117">
        <v>58516.73206943</v>
      </c>
      <c r="O60" s="117">
        <v>38693.731855890001</v>
      </c>
      <c r="P60" s="117">
        <v>8710.3156684400001</v>
      </c>
      <c r="Q60" s="117">
        <v>157.9252056</v>
      </c>
      <c r="R60" s="117">
        <v>393.69676867999999</v>
      </c>
      <c r="S60" s="117">
        <v>950.59819137</v>
      </c>
      <c r="T60" s="117">
        <v>810.13062015000003</v>
      </c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17"/>
      <c r="FJ60" s="117"/>
      <c r="FK60" s="117"/>
      <c r="FL60" s="117"/>
      <c r="FM60" s="117"/>
      <c r="FN60" s="117"/>
      <c r="FO60" s="117"/>
      <c r="FP60" s="117"/>
      <c r="FQ60" s="117"/>
      <c r="FR60" s="117"/>
      <c r="FS60" s="117"/>
      <c r="FT60" s="117"/>
      <c r="FU60" s="117"/>
      <c r="FV60" s="117"/>
      <c r="FW60" s="117"/>
      <c r="FX60" s="117"/>
      <c r="FY60" s="117"/>
      <c r="FZ60" s="117"/>
      <c r="GA60" s="117"/>
      <c r="GB60" s="117"/>
      <c r="GC60" s="117"/>
      <c r="GD60" s="117"/>
      <c r="GE60" s="117"/>
      <c r="GF60" s="117"/>
      <c r="GG60" s="117"/>
      <c r="GH60" s="117"/>
      <c r="GI60" s="117"/>
      <c r="GJ60" s="117"/>
      <c r="GK60" s="117"/>
      <c r="GL60" s="117"/>
      <c r="GM60" s="117"/>
      <c r="GN60" s="117"/>
      <c r="GO60" s="117"/>
      <c r="GP60" s="117"/>
      <c r="GQ60" s="117"/>
      <c r="GR60" s="117"/>
      <c r="GS60" s="117"/>
      <c r="GT60" s="117"/>
      <c r="GU60" s="117"/>
      <c r="GV60" s="117"/>
      <c r="GW60" s="117"/>
      <c r="GX60" s="117"/>
      <c r="GY60" s="117"/>
      <c r="GZ60" s="117"/>
      <c r="HA60" s="117"/>
      <c r="HB60" s="117"/>
      <c r="HC60" s="117"/>
      <c r="HD60" s="117"/>
      <c r="HE60" s="117"/>
      <c r="HF60" s="117"/>
      <c r="HG60" s="117"/>
      <c r="HH60" s="117"/>
      <c r="HI60" s="117"/>
      <c r="HJ60" s="117"/>
      <c r="HK60" s="117"/>
      <c r="HL60" s="117"/>
      <c r="HM60" s="117"/>
      <c r="HN60" s="117"/>
      <c r="HO60" s="117"/>
      <c r="HP60" s="117"/>
      <c r="HQ60" s="117"/>
      <c r="HR60" s="117"/>
      <c r="HS60" s="117"/>
      <c r="HT60" s="117"/>
      <c r="HU60" s="117"/>
      <c r="HV60" s="117"/>
      <c r="HW60" s="117"/>
      <c r="HX60" s="117"/>
      <c r="HY60" s="117"/>
      <c r="HZ60" s="117"/>
      <c r="IA60" s="117"/>
      <c r="IB60" s="117"/>
      <c r="IC60" s="117"/>
      <c r="ID60" s="117"/>
      <c r="IE60" s="117"/>
      <c r="IF60" s="117"/>
      <c r="IG60" s="117"/>
      <c r="IH60" s="117"/>
      <c r="II60" s="117"/>
      <c r="IJ60" s="117"/>
      <c r="IK60" s="117"/>
      <c r="IL60" s="117"/>
      <c r="IM60" s="117"/>
      <c r="IN60" s="117"/>
      <c r="IO60" s="117"/>
      <c r="IP60" s="117"/>
      <c r="IQ60" s="117"/>
      <c r="IR60" s="117"/>
      <c r="IS60" s="117"/>
      <c r="IT60" s="117"/>
      <c r="IU60" s="117"/>
      <c r="IV60" s="117"/>
      <c r="IW60" s="117"/>
      <c r="IX60" s="117"/>
      <c r="IY60" s="117"/>
      <c r="IZ60" s="117"/>
      <c r="JA60" s="117"/>
      <c r="JB60" s="117"/>
      <c r="JC60" s="117"/>
      <c r="JD60" s="117"/>
      <c r="JE60" s="117"/>
      <c r="JF60" s="117"/>
      <c r="JG60" s="117"/>
      <c r="JH60" s="117"/>
      <c r="JI60" s="117"/>
      <c r="JJ60" s="117"/>
      <c r="JK60" s="117"/>
      <c r="JL60" s="117"/>
      <c r="JM60" s="117"/>
      <c r="JN60" s="117"/>
      <c r="JO60" s="117"/>
      <c r="JP60" s="117"/>
      <c r="JQ60" s="117"/>
      <c r="JR60" s="117"/>
      <c r="JS60" s="117"/>
      <c r="JT60" s="117"/>
      <c r="JU60" s="117"/>
      <c r="JV60" s="117"/>
      <c r="JW60" s="117"/>
      <c r="JX60" s="117"/>
      <c r="JY60" s="117"/>
      <c r="JZ60" s="117"/>
      <c r="KA60" s="117"/>
      <c r="KB60" s="117"/>
      <c r="KC60" s="117"/>
      <c r="KD60" s="117"/>
      <c r="KE60" s="117"/>
      <c r="KF60" s="117"/>
      <c r="KG60" s="117"/>
      <c r="KH60" s="117"/>
      <c r="KI60" s="117"/>
      <c r="KJ60" s="117"/>
      <c r="KK60" s="117"/>
      <c r="KL60" s="117"/>
      <c r="KM60" s="117"/>
      <c r="KN60" s="117"/>
      <c r="KO60" s="117"/>
      <c r="KP60" s="117"/>
      <c r="KQ60" s="117"/>
      <c r="KR60" s="117"/>
      <c r="KS60" s="117"/>
      <c r="KT60" s="117"/>
      <c r="KU60" s="117"/>
      <c r="KV60" s="117"/>
      <c r="KW60" s="117"/>
      <c r="KX60" s="117"/>
      <c r="KY60" s="117"/>
      <c r="KZ60" s="117"/>
      <c r="LA60" s="117"/>
      <c r="LB60" s="117"/>
      <c r="LC60" s="117"/>
      <c r="LD60" s="117"/>
      <c r="LE60" s="117"/>
      <c r="LF60" s="117"/>
      <c r="LG60" s="117"/>
      <c r="LH60" s="117"/>
      <c r="LI60" s="117"/>
      <c r="LJ60" s="117"/>
      <c r="LK60" s="117"/>
      <c r="LL60" s="117"/>
      <c r="LM60" s="117"/>
      <c r="LN60" s="117"/>
      <c r="LO60" s="117"/>
      <c r="LP60" s="117"/>
      <c r="LQ60" s="117"/>
      <c r="LR60" s="117"/>
      <c r="LS60" s="117"/>
      <c r="LT60" s="117"/>
      <c r="LU60" s="117"/>
      <c r="LV60" s="117"/>
      <c r="LW60" s="117"/>
      <c r="LX60" s="117"/>
      <c r="LY60" s="117"/>
      <c r="LZ60" s="117"/>
      <c r="MA60" s="117"/>
      <c r="MB60" s="117"/>
      <c r="MC60" s="117"/>
      <c r="MD60" s="117"/>
      <c r="ME60" s="117"/>
      <c r="MF60" s="117"/>
      <c r="MG60" s="117"/>
      <c r="MH60" s="117"/>
      <c r="MI60" s="117"/>
      <c r="MJ60" s="117"/>
      <c r="MK60" s="117"/>
      <c r="ML60" s="117"/>
      <c r="MM60" s="117"/>
      <c r="MN60" s="117"/>
      <c r="MO60" s="117"/>
      <c r="MP60" s="117"/>
      <c r="MQ60" s="117"/>
      <c r="MR60" s="117"/>
      <c r="MS60" s="117"/>
      <c r="MT60" s="117"/>
      <c r="MU60" s="117"/>
      <c r="MV60" s="117"/>
      <c r="MW60" s="117"/>
      <c r="MX60" s="117"/>
      <c r="MY60" s="117"/>
      <c r="MZ60" s="117"/>
      <c r="NA60" s="117"/>
      <c r="NB60" s="117"/>
      <c r="NC60" s="117"/>
      <c r="ND60" s="117"/>
      <c r="NE60" s="117"/>
      <c r="NF60" s="117"/>
      <c r="NG60" s="117"/>
      <c r="NH60" s="117"/>
      <c r="NI60" s="117"/>
      <c r="NJ60" s="117"/>
      <c r="NK60" s="117"/>
      <c r="NL60" s="117"/>
      <c r="NM60" s="117"/>
      <c r="NN60" s="117"/>
      <c r="NO60" s="117"/>
      <c r="NP60" s="117"/>
      <c r="NQ60" s="117"/>
      <c r="NR60" s="117"/>
      <c r="NS60" s="117"/>
      <c r="NT60" s="117"/>
      <c r="NU60" s="117"/>
      <c r="NV60" s="117"/>
      <c r="NW60" s="117"/>
      <c r="NX60" s="117"/>
      <c r="NY60" s="117"/>
      <c r="NZ60" s="117"/>
      <c r="OA60" s="117"/>
      <c r="OB60" s="117"/>
      <c r="OC60" s="117"/>
      <c r="OD60" s="117"/>
      <c r="OE60" s="117"/>
      <c r="OF60" s="117"/>
      <c r="OG60" s="117"/>
      <c r="OH60" s="117"/>
      <c r="OI60" s="117"/>
      <c r="OJ60" s="117"/>
      <c r="OK60" s="117"/>
      <c r="OL60" s="117"/>
      <c r="OM60" s="117"/>
      <c r="ON60" s="117"/>
      <c r="OO60" s="117"/>
      <c r="OP60" s="117"/>
      <c r="OQ60" s="117"/>
      <c r="OR60" s="117"/>
      <c r="OS60" s="117"/>
      <c r="OT60" s="117"/>
      <c r="OU60" s="117"/>
      <c r="OV60" s="117"/>
      <c r="OW60" s="117"/>
      <c r="OX60" s="117"/>
      <c r="OY60" s="117"/>
      <c r="OZ60" s="117"/>
      <c r="PA60" s="117"/>
      <c r="PB60" s="117"/>
      <c r="PC60" s="117"/>
      <c r="PD60" s="117"/>
      <c r="PE60" s="117"/>
      <c r="PF60" s="117"/>
      <c r="PG60" s="117"/>
      <c r="PH60" s="117"/>
      <c r="PI60" s="117"/>
      <c r="PJ60" s="117"/>
      <c r="PK60" s="117"/>
      <c r="PL60" s="117"/>
      <c r="PM60" s="117"/>
      <c r="PN60" s="117"/>
      <c r="PO60" s="117"/>
      <c r="PP60" s="117"/>
      <c r="PQ60" s="117"/>
      <c r="PR60" s="117"/>
      <c r="PS60" s="117"/>
      <c r="PT60" s="117"/>
      <c r="PU60" s="117"/>
      <c r="PV60" s="117"/>
      <c r="PW60" s="117"/>
      <c r="PX60" s="117"/>
      <c r="PY60" s="117"/>
      <c r="PZ60" s="117"/>
      <c r="QA60" s="117"/>
      <c r="QB60" s="117"/>
      <c r="QC60" s="117"/>
      <c r="QD60" s="117"/>
      <c r="QE60" s="117"/>
      <c r="QF60" s="117"/>
      <c r="QG60" s="117"/>
      <c r="QH60" s="117"/>
      <c r="QI60" s="117"/>
      <c r="QJ60" s="117"/>
      <c r="QK60" s="117"/>
      <c r="QL60" s="117"/>
      <c r="QM60" s="117"/>
      <c r="QN60" s="117"/>
      <c r="QO60" s="117"/>
      <c r="QP60" s="117"/>
      <c r="QQ60" s="117"/>
      <c r="QR60" s="117"/>
      <c r="QS60" s="117"/>
      <c r="QT60" s="117"/>
      <c r="QU60" s="117"/>
      <c r="QV60" s="117"/>
      <c r="QW60" s="117"/>
      <c r="QX60" s="117"/>
      <c r="QY60" s="117"/>
      <c r="QZ60" s="117"/>
      <c r="RA60" s="117"/>
      <c r="RB60" s="117"/>
      <c r="RC60" s="117"/>
      <c r="RD60" s="117"/>
      <c r="RE60" s="117"/>
      <c r="RF60" s="117"/>
      <c r="RG60" s="117"/>
      <c r="RH60" s="117"/>
      <c r="RI60" s="117"/>
      <c r="RJ60" s="117"/>
      <c r="RK60" s="117"/>
      <c r="RL60" s="117"/>
      <c r="RM60" s="117"/>
      <c r="RN60" s="117"/>
      <c r="RO60" s="117"/>
      <c r="RP60" s="117"/>
      <c r="RQ60" s="117"/>
      <c r="RR60" s="117"/>
      <c r="RS60" s="117"/>
      <c r="RT60" s="117"/>
      <c r="RU60" s="117"/>
      <c r="RV60" s="117"/>
      <c r="RW60" s="117"/>
      <c r="RX60" s="117"/>
      <c r="RY60" s="117"/>
      <c r="RZ60" s="117"/>
      <c r="SA60" s="117"/>
      <c r="SB60" s="117"/>
      <c r="SC60" s="117"/>
      <c r="SD60" s="117"/>
      <c r="SE60" s="117"/>
      <c r="SF60" s="117"/>
      <c r="SG60" s="117"/>
      <c r="SH60" s="117"/>
      <c r="SI60" s="117"/>
      <c r="SJ60" s="117"/>
      <c r="SK60" s="117"/>
      <c r="SL60" s="117"/>
      <c r="SM60" s="117"/>
      <c r="SN60" s="117"/>
      <c r="SO60" s="117"/>
      <c r="SP60" s="117"/>
      <c r="SQ60" s="117"/>
      <c r="SR60" s="117"/>
      <c r="SS60" s="117"/>
      <c r="ST60" s="117"/>
      <c r="SU60" s="117"/>
      <c r="SV60" s="117"/>
      <c r="SW60" s="117"/>
      <c r="SX60" s="117"/>
      <c r="SY60" s="117"/>
      <c r="SZ60" s="117"/>
      <c r="TA60" s="117"/>
      <c r="TB60" s="117"/>
      <c r="TC60" s="117"/>
      <c r="TD60" s="117"/>
      <c r="TE60" s="117"/>
      <c r="TF60" s="117"/>
      <c r="TG60" s="117"/>
      <c r="TH60" s="117"/>
      <c r="TI60" s="117"/>
      <c r="TJ60" s="117"/>
      <c r="TK60" s="117"/>
      <c r="TL60" s="117"/>
      <c r="TM60" s="117"/>
      <c r="TN60" s="117"/>
      <c r="TO60" s="117"/>
      <c r="TP60" s="117"/>
      <c r="TQ60" s="117"/>
      <c r="TR60" s="117"/>
      <c r="TS60" s="117"/>
      <c r="TT60" s="117"/>
      <c r="TU60" s="117"/>
      <c r="TV60" s="117"/>
      <c r="TW60" s="117"/>
      <c r="TX60" s="117"/>
      <c r="TY60" s="117"/>
      <c r="TZ60" s="117"/>
      <c r="UA60" s="117"/>
      <c r="UB60" s="117"/>
      <c r="UC60" s="117"/>
      <c r="UD60" s="117"/>
      <c r="UE60" s="117"/>
      <c r="UF60" s="117"/>
      <c r="UG60" s="117"/>
      <c r="UH60" s="117"/>
      <c r="UI60" s="117"/>
      <c r="UJ60" s="117"/>
      <c r="UK60" s="117"/>
      <c r="UL60" s="117"/>
      <c r="UM60" s="117"/>
      <c r="UN60" s="117"/>
      <c r="UO60" s="117"/>
      <c r="UP60" s="117"/>
      <c r="UQ60" s="117"/>
      <c r="UR60" s="117"/>
      <c r="US60" s="117"/>
      <c r="UT60" s="117"/>
      <c r="UU60" s="117"/>
      <c r="UV60" s="117"/>
      <c r="UW60" s="117"/>
      <c r="UX60" s="117"/>
      <c r="UY60" s="117"/>
      <c r="UZ60" s="117"/>
      <c r="VA60" s="117"/>
      <c r="VB60" s="117"/>
      <c r="VC60" s="117"/>
      <c r="VD60" s="117"/>
      <c r="VE60" s="117"/>
      <c r="VF60" s="117"/>
      <c r="VG60" s="117"/>
      <c r="VH60" s="117"/>
      <c r="VI60" s="117"/>
      <c r="VJ60" s="117"/>
      <c r="VK60" s="117"/>
      <c r="VL60" s="117"/>
      <c r="VM60" s="117"/>
      <c r="VN60" s="117"/>
      <c r="VO60" s="117"/>
      <c r="VP60" s="117"/>
      <c r="VQ60" s="117"/>
      <c r="VR60" s="117"/>
      <c r="VS60" s="117"/>
      <c r="VT60" s="117"/>
      <c r="VU60" s="117"/>
      <c r="VV60" s="117"/>
      <c r="VW60" s="117"/>
      <c r="VX60" s="117"/>
      <c r="VY60" s="117"/>
      <c r="VZ60" s="117"/>
      <c r="WA60" s="117"/>
      <c r="WB60" s="117"/>
      <c r="WC60" s="117"/>
      <c r="WD60" s="117"/>
      <c r="WE60" s="117"/>
      <c r="WF60" s="117"/>
      <c r="WG60" s="117"/>
      <c r="WH60" s="117"/>
      <c r="WI60" s="117"/>
      <c r="WJ60" s="117"/>
      <c r="WK60" s="117"/>
      <c r="WL60" s="117"/>
      <c r="WM60" s="117"/>
      <c r="WN60" s="117"/>
      <c r="WO60" s="117"/>
      <c r="WP60" s="117"/>
      <c r="WQ60" s="117"/>
      <c r="WR60" s="117"/>
      <c r="WS60" s="117"/>
      <c r="WT60" s="117"/>
      <c r="WU60" s="117"/>
      <c r="WV60" s="117"/>
      <c r="WW60" s="117"/>
      <c r="WX60" s="117"/>
      <c r="WY60" s="117"/>
      <c r="WZ60" s="117"/>
      <c r="XA60" s="117"/>
      <c r="XB60" s="117"/>
      <c r="XC60" s="117"/>
      <c r="XD60" s="117"/>
      <c r="XE60" s="117"/>
      <c r="XF60" s="117"/>
      <c r="XG60" s="117"/>
      <c r="XH60" s="117"/>
      <c r="XI60" s="117"/>
      <c r="XJ60" s="117"/>
      <c r="XK60" s="117"/>
      <c r="XL60" s="117"/>
      <c r="XM60" s="117"/>
      <c r="XN60" s="117"/>
      <c r="XO60" s="117"/>
      <c r="XP60" s="117"/>
      <c r="XQ60" s="117"/>
      <c r="XR60" s="117"/>
      <c r="XS60" s="117"/>
      <c r="XT60" s="117"/>
      <c r="XU60" s="117"/>
      <c r="XV60" s="117"/>
      <c r="XW60" s="117"/>
      <c r="XX60" s="117"/>
      <c r="XY60" s="117"/>
      <c r="XZ60" s="117"/>
      <c r="YA60" s="117"/>
      <c r="YB60" s="117"/>
      <c r="YC60" s="117"/>
      <c r="YD60" s="117"/>
      <c r="YE60" s="117"/>
      <c r="YF60" s="117"/>
      <c r="YG60" s="117"/>
      <c r="YH60" s="117"/>
      <c r="YI60" s="117"/>
      <c r="YJ60" s="117"/>
      <c r="YK60" s="117"/>
      <c r="YL60" s="117"/>
      <c r="YM60" s="117"/>
      <c r="YN60" s="117"/>
      <c r="YO60" s="117"/>
      <c r="YP60" s="117"/>
      <c r="YQ60" s="117"/>
      <c r="YR60" s="117"/>
      <c r="YS60" s="117"/>
      <c r="YT60" s="117"/>
      <c r="YU60" s="117"/>
      <c r="YV60" s="117"/>
      <c r="YW60" s="117"/>
      <c r="YX60" s="117"/>
      <c r="YY60" s="117"/>
      <c r="YZ60" s="117"/>
      <c r="ZA60" s="117"/>
      <c r="ZB60" s="117"/>
      <c r="ZC60" s="117"/>
      <c r="ZD60" s="117"/>
      <c r="ZE60" s="117"/>
      <c r="ZF60" s="117"/>
      <c r="ZG60" s="117"/>
      <c r="ZH60" s="117"/>
      <c r="ZI60" s="117"/>
      <c r="ZJ60" s="117"/>
      <c r="ZK60" s="117"/>
      <c r="ZL60" s="117"/>
      <c r="ZM60" s="117"/>
      <c r="ZN60" s="117"/>
      <c r="ZO60" s="117"/>
      <c r="ZP60" s="117"/>
      <c r="ZQ60" s="117"/>
      <c r="ZR60" s="117"/>
      <c r="ZS60" s="117"/>
      <c r="ZT60" s="117"/>
      <c r="ZU60" s="117"/>
      <c r="ZV60" s="117"/>
      <c r="ZW60" s="117"/>
      <c r="ZX60" s="117"/>
      <c r="ZY60" s="117"/>
      <c r="ZZ60" s="117"/>
    </row>
    <row r="61" spans="1:702" hidden="1" outlineLevel="1">
      <c r="A61" s="9">
        <v>42064</v>
      </c>
      <c r="B61" s="117">
        <v>541902.56433335994</v>
      </c>
      <c r="C61" s="117">
        <v>32062.27815704</v>
      </c>
      <c r="D61" s="117">
        <v>21129.921182360002</v>
      </c>
      <c r="E61" s="117">
        <v>146123.06022257</v>
      </c>
      <c r="F61" s="117">
        <v>28151.331418149999</v>
      </c>
      <c r="G61" s="117">
        <v>2296.9985765000001</v>
      </c>
      <c r="H61" s="117">
        <v>49041.019854409999</v>
      </c>
      <c r="I61" s="117">
        <v>132571.42616038001</v>
      </c>
      <c r="J61" s="117">
        <v>21658.615939979998</v>
      </c>
      <c r="K61" s="117">
        <v>6518.0682852899999</v>
      </c>
      <c r="L61" s="117">
        <v>4578.46485794</v>
      </c>
      <c r="M61" s="168" t="s">
        <v>189</v>
      </c>
      <c r="N61" s="117">
        <v>51463.461439979998</v>
      </c>
      <c r="O61" s="117">
        <v>36310.656442359999</v>
      </c>
      <c r="P61" s="117">
        <v>7547.8909542000001</v>
      </c>
      <c r="Q61" s="117">
        <v>172.12357406000001</v>
      </c>
      <c r="R61" s="117">
        <v>380.22226435000005</v>
      </c>
      <c r="S61" s="117">
        <v>1137.08185256</v>
      </c>
      <c r="T61" s="117">
        <v>759.9431512299999</v>
      </c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17"/>
      <c r="EN61" s="117"/>
      <c r="EO61" s="117"/>
      <c r="EP61" s="117"/>
      <c r="EQ61" s="117"/>
      <c r="ER61" s="117"/>
      <c r="ES61" s="117"/>
      <c r="ET61" s="117"/>
      <c r="EU61" s="117"/>
      <c r="EV61" s="117"/>
      <c r="EW61" s="117"/>
      <c r="EX61" s="117"/>
      <c r="EY61" s="117"/>
      <c r="EZ61" s="117"/>
      <c r="FA61" s="117"/>
      <c r="FB61" s="117"/>
      <c r="FC61" s="117"/>
      <c r="FD61" s="117"/>
      <c r="FE61" s="117"/>
      <c r="FF61" s="117"/>
      <c r="FG61" s="117"/>
      <c r="FH61" s="117"/>
      <c r="FI61" s="117"/>
      <c r="FJ61" s="117"/>
      <c r="FK61" s="117"/>
      <c r="FL61" s="117"/>
      <c r="FM61" s="117"/>
      <c r="FN61" s="117"/>
      <c r="FO61" s="117"/>
      <c r="FP61" s="117"/>
      <c r="FQ61" s="117"/>
      <c r="FR61" s="117"/>
      <c r="FS61" s="117"/>
      <c r="FT61" s="117"/>
      <c r="FU61" s="117"/>
      <c r="FV61" s="117"/>
      <c r="FW61" s="117"/>
      <c r="FX61" s="117"/>
      <c r="FY61" s="117"/>
      <c r="FZ61" s="117"/>
      <c r="GA61" s="117"/>
      <c r="GB61" s="117"/>
      <c r="GC61" s="117"/>
      <c r="GD61" s="117"/>
      <c r="GE61" s="117"/>
      <c r="GF61" s="117"/>
      <c r="GG61" s="117"/>
      <c r="GH61" s="117"/>
      <c r="GI61" s="117"/>
      <c r="GJ61" s="117"/>
      <c r="GK61" s="117"/>
      <c r="GL61" s="117"/>
      <c r="GM61" s="117"/>
      <c r="GN61" s="117"/>
      <c r="GO61" s="117"/>
      <c r="GP61" s="117"/>
      <c r="GQ61" s="117"/>
      <c r="GR61" s="117"/>
      <c r="GS61" s="117"/>
      <c r="GT61" s="117"/>
      <c r="GU61" s="117"/>
      <c r="GV61" s="117"/>
      <c r="GW61" s="117"/>
      <c r="GX61" s="117"/>
      <c r="GY61" s="117"/>
      <c r="GZ61" s="117"/>
      <c r="HA61" s="117"/>
      <c r="HB61" s="117"/>
      <c r="HC61" s="117"/>
      <c r="HD61" s="117"/>
      <c r="HE61" s="117"/>
      <c r="HF61" s="117"/>
      <c r="HG61" s="117"/>
      <c r="HH61" s="117"/>
      <c r="HI61" s="117"/>
      <c r="HJ61" s="117"/>
      <c r="HK61" s="117"/>
      <c r="HL61" s="117"/>
      <c r="HM61" s="117"/>
      <c r="HN61" s="117"/>
      <c r="HO61" s="117"/>
      <c r="HP61" s="117"/>
      <c r="HQ61" s="117"/>
      <c r="HR61" s="117"/>
      <c r="HS61" s="117"/>
      <c r="HT61" s="117"/>
      <c r="HU61" s="117"/>
      <c r="HV61" s="117"/>
      <c r="HW61" s="117"/>
      <c r="HX61" s="117"/>
      <c r="HY61" s="117"/>
      <c r="HZ61" s="117"/>
      <c r="IA61" s="117"/>
      <c r="IB61" s="117"/>
      <c r="IC61" s="117"/>
      <c r="ID61" s="117"/>
      <c r="IE61" s="117"/>
      <c r="IF61" s="117"/>
      <c r="IG61" s="117"/>
      <c r="IH61" s="117"/>
      <c r="II61" s="117"/>
      <c r="IJ61" s="117"/>
      <c r="IK61" s="117"/>
      <c r="IL61" s="117"/>
      <c r="IM61" s="117"/>
      <c r="IN61" s="117"/>
      <c r="IO61" s="117"/>
      <c r="IP61" s="117"/>
      <c r="IQ61" s="117"/>
      <c r="IR61" s="117"/>
      <c r="IS61" s="117"/>
      <c r="IT61" s="117"/>
      <c r="IU61" s="117"/>
      <c r="IV61" s="117"/>
      <c r="IW61" s="117"/>
      <c r="IX61" s="117"/>
      <c r="IY61" s="117"/>
      <c r="IZ61" s="117"/>
      <c r="JA61" s="117"/>
      <c r="JB61" s="117"/>
      <c r="JC61" s="117"/>
      <c r="JD61" s="117"/>
      <c r="JE61" s="117"/>
      <c r="JF61" s="117"/>
      <c r="JG61" s="117"/>
      <c r="JH61" s="117"/>
      <c r="JI61" s="117"/>
      <c r="JJ61" s="117"/>
      <c r="JK61" s="117"/>
      <c r="JL61" s="117"/>
      <c r="JM61" s="117"/>
      <c r="JN61" s="117"/>
      <c r="JO61" s="117"/>
      <c r="JP61" s="117"/>
      <c r="JQ61" s="117"/>
      <c r="JR61" s="117"/>
      <c r="JS61" s="117"/>
      <c r="JT61" s="117"/>
      <c r="JU61" s="117"/>
      <c r="JV61" s="117"/>
      <c r="JW61" s="117"/>
      <c r="JX61" s="117"/>
      <c r="JY61" s="117"/>
      <c r="JZ61" s="117"/>
      <c r="KA61" s="117"/>
      <c r="KB61" s="117"/>
      <c r="KC61" s="117"/>
      <c r="KD61" s="117"/>
      <c r="KE61" s="117"/>
      <c r="KF61" s="117"/>
      <c r="KG61" s="117"/>
      <c r="KH61" s="117"/>
      <c r="KI61" s="117"/>
      <c r="KJ61" s="117"/>
      <c r="KK61" s="117"/>
      <c r="KL61" s="117"/>
      <c r="KM61" s="117"/>
      <c r="KN61" s="117"/>
      <c r="KO61" s="117"/>
      <c r="KP61" s="117"/>
      <c r="KQ61" s="117"/>
      <c r="KR61" s="117"/>
      <c r="KS61" s="117"/>
      <c r="KT61" s="117"/>
      <c r="KU61" s="117"/>
      <c r="KV61" s="117"/>
      <c r="KW61" s="117"/>
      <c r="KX61" s="117"/>
      <c r="KY61" s="117"/>
      <c r="KZ61" s="117"/>
      <c r="LA61" s="117"/>
      <c r="LB61" s="117"/>
      <c r="LC61" s="117"/>
      <c r="LD61" s="117"/>
      <c r="LE61" s="117"/>
      <c r="LF61" s="117"/>
      <c r="LG61" s="117"/>
      <c r="LH61" s="117"/>
      <c r="LI61" s="117"/>
      <c r="LJ61" s="117"/>
      <c r="LK61" s="117"/>
      <c r="LL61" s="117"/>
      <c r="LM61" s="117"/>
      <c r="LN61" s="117"/>
      <c r="LO61" s="117"/>
      <c r="LP61" s="117"/>
      <c r="LQ61" s="117"/>
      <c r="LR61" s="117"/>
      <c r="LS61" s="117"/>
      <c r="LT61" s="117"/>
      <c r="LU61" s="117"/>
      <c r="LV61" s="117"/>
      <c r="LW61" s="117"/>
      <c r="LX61" s="117"/>
      <c r="LY61" s="117"/>
      <c r="LZ61" s="117"/>
      <c r="MA61" s="117"/>
      <c r="MB61" s="117"/>
      <c r="MC61" s="117"/>
      <c r="MD61" s="117"/>
      <c r="ME61" s="117"/>
      <c r="MF61" s="117"/>
      <c r="MG61" s="117"/>
      <c r="MH61" s="117"/>
      <c r="MI61" s="117"/>
      <c r="MJ61" s="117"/>
      <c r="MK61" s="117"/>
      <c r="ML61" s="117"/>
      <c r="MM61" s="117"/>
      <c r="MN61" s="117"/>
      <c r="MO61" s="117"/>
      <c r="MP61" s="117"/>
      <c r="MQ61" s="117"/>
      <c r="MR61" s="117"/>
      <c r="MS61" s="117"/>
      <c r="MT61" s="117"/>
      <c r="MU61" s="117"/>
      <c r="MV61" s="117"/>
      <c r="MW61" s="117"/>
      <c r="MX61" s="117"/>
      <c r="MY61" s="117"/>
      <c r="MZ61" s="117"/>
      <c r="NA61" s="117"/>
      <c r="NB61" s="117"/>
      <c r="NC61" s="117"/>
      <c r="ND61" s="117"/>
      <c r="NE61" s="117"/>
      <c r="NF61" s="117"/>
      <c r="NG61" s="117"/>
      <c r="NH61" s="117"/>
      <c r="NI61" s="117"/>
      <c r="NJ61" s="117"/>
      <c r="NK61" s="117"/>
      <c r="NL61" s="117"/>
      <c r="NM61" s="117"/>
      <c r="NN61" s="117"/>
      <c r="NO61" s="117"/>
      <c r="NP61" s="117"/>
      <c r="NQ61" s="117"/>
      <c r="NR61" s="117"/>
      <c r="NS61" s="117"/>
      <c r="NT61" s="117"/>
      <c r="NU61" s="117"/>
      <c r="NV61" s="117"/>
      <c r="NW61" s="117"/>
      <c r="NX61" s="117"/>
      <c r="NY61" s="117"/>
      <c r="NZ61" s="117"/>
      <c r="OA61" s="117"/>
      <c r="OB61" s="117"/>
      <c r="OC61" s="117"/>
      <c r="OD61" s="117"/>
      <c r="OE61" s="117"/>
      <c r="OF61" s="117"/>
      <c r="OG61" s="117"/>
      <c r="OH61" s="117"/>
      <c r="OI61" s="117"/>
      <c r="OJ61" s="117"/>
      <c r="OK61" s="117"/>
      <c r="OL61" s="117"/>
      <c r="OM61" s="117"/>
      <c r="ON61" s="117"/>
      <c r="OO61" s="117"/>
      <c r="OP61" s="117"/>
      <c r="OQ61" s="117"/>
      <c r="OR61" s="117"/>
      <c r="OS61" s="117"/>
      <c r="OT61" s="117"/>
      <c r="OU61" s="117"/>
      <c r="OV61" s="117"/>
      <c r="OW61" s="117"/>
      <c r="OX61" s="117"/>
      <c r="OY61" s="117"/>
      <c r="OZ61" s="117"/>
      <c r="PA61" s="117"/>
      <c r="PB61" s="117"/>
      <c r="PC61" s="117"/>
      <c r="PD61" s="117"/>
      <c r="PE61" s="117"/>
      <c r="PF61" s="117"/>
      <c r="PG61" s="117"/>
      <c r="PH61" s="117"/>
      <c r="PI61" s="117"/>
      <c r="PJ61" s="117"/>
      <c r="PK61" s="117"/>
      <c r="PL61" s="117"/>
      <c r="PM61" s="117"/>
      <c r="PN61" s="117"/>
      <c r="PO61" s="117"/>
      <c r="PP61" s="117"/>
      <c r="PQ61" s="117"/>
      <c r="PR61" s="117"/>
      <c r="PS61" s="117"/>
      <c r="PT61" s="117"/>
      <c r="PU61" s="117"/>
      <c r="PV61" s="117"/>
      <c r="PW61" s="117"/>
      <c r="PX61" s="117"/>
      <c r="PY61" s="117"/>
      <c r="PZ61" s="117"/>
      <c r="QA61" s="117"/>
      <c r="QB61" s="117"/>
      <c r="QC61" s="117"/>
      <c r="QD61" s="117"/>
      <c r="QE61" s="117"/>
      <c r="QF61" s="117"/>
      <c r="QG61" s="117"/>
      <c r="QH61" s="117"/>
      <c r="QI61" s="117"/>
      <c r="QJ61" s="117"/>
      <c r="QK61" s="117"/>
      <c r="QL61" s="117"/>
      <c r="QM61" s="117"/>
      <c r="QN61" s="117"/>
      <c r="QO61" s="117"/>
      <c r="QP61" s="117"/>
      <c r="QQ61" s="117"/>
      <c r="QR61" s="117"/>
      <c r="QS61" s="117"/>
      <c r="QT61" s="117"/>
      <c r="QU61" s="117"/>
      <c r="QV61" s="117"/>
      <c r="QW61" s="117"/>
      <c r="QX61" s="117"/>
      <c r="QY61" s="117"/>
      <c r="QZ61" s="117"/>
      <c r="RA61" s="117"/>
      <c r="RB61" s="117"/>
      <c r="RC61" s="117"/>
      <c r="RD61" s="117"/>
      <c r="RE61" s="117"/>
      <c r="RF61" s="117"/>
      <c r="RG61" s="117"/>
      <c r="RH61" s="117"/>
      <c r="RI61" s="117"/>
      <c r="RJ61" s="117"/>
      <c r="RK61" s="117"/>
      <c r="RL61" s="117"/>
      <c r="RM61" s="117"/>
      <c r="RN61" s="117"/>
      <c r="RO61" s="117"/>
      <c r="RP61" s="117"/>
      <c r="RQ61" s="117"/>
      <c r="RR61" s="117"/>
      <c r="RS61" s="117"/>
      <c r="RT61" s="117"/>
      <c r="RU61" s="117"/>
      <c r="RV61" s="117"/>
      <c r="RW61" s="117"/>
      <c r="RX61" s="117"/>
      <c r="RY61" s="117"/>
      <c r="RZ61" s="117"/>
      <c r="SA61" s="117"/>
      <c r="SB61" s="117"/>
      <c r="SC61" s="117"/>
      <c r="SD61" s="117"/>
      <c r="SE61" s="117"/>
      <c r="SF61" s="117"/>
      <c r="SG61" s="117"/>
      <c r="SH61" s="117"/>
      <c r="SI61" s="117"/>
      <c r="SJ61" s="117"/>
      <c r="SK61" s="117"/>
      <c r="SL61" s="117"/>
      <c r="SM61" s="117"/>
      <c r="SN61" s="117"/>
      <c r="SO61" s="117"/>
      <c r="SP61" s="117"/>
      <c r="SQ61" s="117"/>
      <c r="SR61" s="117"/>
      <c r="SS61" s="117"/>
      <c r="ST61" s="117"/>
      <c r="SU61" s="117"/>
      <c r="SV61" s="117"/>
      <c r="SW61" s="117"/>
      <c r="SX61" s="117"/>
      <c r="SY61" s="117"/>
      <c r="SZ61" s="117"/>
      <c r="TA61" s="117"/>
      <c r="TB61" s="117"/>
      <c r="TC61" s="117"/>
      <c r="TD61" s="117"/>
      <c r="TE61" s="117"/>
      <c r="TF61" s="117"/>
      <c r="TG61" s="117"/>
      <c r="TH61" s="117"/>
      <c r="TI61" s="117"/>
      <c r="TJ61" s="117"/>
      <c r="TK61" s="117"/>
      <c r="TL61" s="117"/>
      <c r="TM61" s="117"/>
      <c r="TN61" s="117"/>
      <c r="TO61" s="117"/>
      <c r="TP61" s="117"/>
      <c r="TQ61" s="117"/>
      <c r="TR61" s="117"/>
      <c r="TS61" s="117"/>
      <c r="TT61" s="117"/>
      <c r="TU61" s="117"/>
      <c r="TV61" s="117"/>
      <c r="TW61" s="117"/>
      <c r="TX61" s="117"/>
      <c r="TY61" s="117"/>
      <c r="TZ61" s="117"/>
      <c r="UA61" s="117"/>
      <c r="UB61" s="117"/>
      <c r="UC61" s="117"/>
      <c r="UD61" s="117"/>
      <c r="UE61" s="117"/>
      <c r="UF61" s="117"/>
      <c r="UG61" s="117"/>
      <c r="UH61" s="117"/>
      <c r="UI61" s="117"/>
      <c r="UJ61" s="117"/>
      <c r="UK61" s="117"/>
      <c r="UL61" s="117"/>
      <c r="UM61" s="117"/>
      <c r="UN61" s="117"/>
      <c r="UO61" s="117"/>
      <c r="UP61" s="117"/>
      <c r="UQ61" s="117"/>
      <c r="UR61" s="117"/>
      <c r="US61" s="117"/>
      <c r="UT61" s="117"/>
      <c r="UU61" s="117"/>
      <c r="UV61" s="117"/>
      <c r="UW61" s="117"/>
      <c r="UX61" s="117"/>
      <c r="UY61" s="117"/>
      <c r="UZ61" s="117"/>
      <c r="VA61" s="117"/>
      <c r="VB61" s="117"/>
      <c r="VC61" s="117"/>
      <c r="VD61" s="117"/>
      <c r="VE61" s="117"/>
      <c r="VF61" s="117"/>
      <c r="VG61" s="117"/>
      <c r="VH61" s="117"/>
      <c r="VI61" s="117"/>
      <c r="VJ61" s="117"/>
      <c r="VK61" s="117"/>
      <c r="VL61" s="117"/>
      <c r="VM61" s="117"/>
      <c r="VN61" s="117"/>
      <c r="VO61" s="117"/>
      <c r="VP61" s="117"/>
      <c r="VQ61" s="117"/>
      <c r="VR61" s="117"/>
      <c r="VS61" s="117"/>
      <c r="VT61" s="117"/>
      <c r="VU61" s="117"/>
      <c r="VV61" s="117"/>
      <c r="VW61" s="117"/>
      <c r="VX61" s="117"/>
      <c r="VY61" s="117"/>
      <c r="VZ61" s="117"/>
      <c r="WA61" s="117"/>
      <c r="WB61" s="117"/>
      <c r="WC61" s="117"/>
      <c r="WD61" s="117"/>
      <c r="WE61" s="117"/>
      <c r="WF61" s="117"/>
      <c r="WG61" s="117"/>
      <c r="WH61" s="117"/>
      <c r="WI61" s="117"/>
      <c r="WJ61" s="117"/>
      <c r="WK61" s="117"/>
      <c r="WL61" s="117"/>
      <c r="WM61" s="117"/>
      <c r="WN61" s="117"/>
      <c r="WO61" s="117"/>
      <c r="WP61" s="117"/>
      <c r="WQ61" s="117"/>
      <c r="WR61" s="117"/>
      <c r="WS61" s="117"/>
      <c r="WT61" s="117"/>
      <c r="WU61" s="117"/>
      <c r="WV61" s="117"/>
      <c r="WW61" s="117"/>
      <c r="WX61" s="117"/>
      <c r="WY61" s="117"/>
      <c r="WZ61" s="117"/>
      <c r="XA61" s="117"/>
      <c r="XB61" s="117"/>
      <c r="XC61" s="117"/>
      <c r="XD61" s="117"/>
      <c r="XE61" s="117"/>
      <c r="XF61" s="117"/>
      <c r="XG61" s="117"/>
      <c r="XH61" s="117"/>
      <c r="XI61" s="117"/>
      <c r="XJ61" s="117"/>
      <c r="XK61" s="117"/>
      <c r="XL61" s="117"/>
      <c r="XM61" s="117"/>
      <c r="XN61" s="117"/>
      <c r="XO61" s="117"/>
      <c r="XP61" s="117"/>
      <c r="XQ61" s="117"/>
      <c r="XR61" s="117"/>
      <c r="XS61" s="117"/>
      <c r="XT61" s="117"/>
      <c r="XU61" s="117"/>
      <c r="XV61" s="117"/>
      <c r="XW61" s="117"/>
      <c r="XX61" s="117"/>
      <c r="XY61" s="117"/>
      <c r="XZ61" s="117"/>
      <c r="YA61" s="117"/>
      <c r="YB61" s="117"/>
      <c r="YC61" s="117"/>
      <c r="YD61" s="117"/>
      <c r="YE61" s="117"/>
      <c r="YF61" s="117"/>
      <c r="YG61" s="117"/>
      <c r="YH61" s="117"/>
      <c r="YI61" s="117"/>
      <c r="YJ61" s="117"/>
      <c r="YK61" s="117"/>
      <c r="YL61" s="117"/>
      <c r="YM61" s="117"/>
      <c r="YN61" s="117"/>
      <c r="YO61" s="117"/>
      <c r="YP61" s="117"/>
      <c r="YQ61" s="117"/>
      <c r="YR61" s="117"/>
      <c r="YS61" s="117"/>
      <c r="YT61" s="117"/>
      <c r="YU61" s="117"/>
      <c r="YV61" s="117"/>
      <c r="YW61" s="117"/>
      <c r="YX61" s="117"/>
      <c r="YY61" s="117"/>
      <c r="YZ61" s="117"/>
      <c r="ZA61" s="117"/>
      <c r="ZB61" s="117"/>
      <c r="ZC61" s="117"/>
      <c r="ZD61" s="117"/>
      <c r="ZE61" s="117"/>
      <c r="ZF61" s="117"/>
      <c r="ZG61" s="117"/>
      <c r="ZH61" s="117"/>
      <c r="ZI61" s="117"/>
      <c r="ZJ61" s="117"/>
      <c r="ZK61" s="117"/>
      <c r="ZL61" s="117"/>
      <c r="ZM61" s="117"/>
      <c r="ZN61" s="117"/>
      <c r="ZO61" s="117"/>
      <c r="ZP61" s="117"/>
      <c r="ZQ61" s="117"/>
      <c r="ZR61" s="117"/>
      <c r="ZS61" s="117"/>
      <c r="ZT61" s="117"/>
      <c r="ZU61" s="117"/>
      <c r="ZV61" s="117"/>
      <c r="ZW61" s="117"/>
      <c r="ZX61" s="117"/>
      <c r="ZY61" s="117"/>
      <c r="ZZ61" s="117"/>
    </row>
    <row r="62" spans="1:702" hidden="1" outlineLevel="1">
      <c r="A62" s="9">
        <v>42095</v>
      </c>
      <c r="B62" s="117">
        <v>505782.87189606001</v>
      </c>
      <c r="C62" s="117">
        <v>30602.78653822</v>
      </c>
      <c r="D62" s="117">
        <v>18885.965857569998</v>
      </c>
      <c r="E62" s="117">
        <v>137647.60944229001</v>
      </c>
      <c r="F62" s="117">
        <v>25395.746110280001</v>
      </c>
      <c r="G62" s="117">
        <v>2150.4772957499999</v>
      </c>
      <c r="H62" s="117">
        <v>45159.120786500003</v>
      </c>
      <c r="I62" s="117">
        <v>120533.15629523</v>
      </c>
      <c r="J62" s="117">
        <v>20392.07965064</v>
      </c>
      <c r="K62" s="117">
        <v>5980.5403360500004</v>
      </c>
      <c r="L62" s="117">
        <v>5166.1786205000008</v>
      </c>
      <c r="M62" s="168" t="s">
        <v>189</v>
      </c>
      <c r="N62" s="117">
        <v>50564.253557210002</v>
      </c>
      <c r="O62" s="117">
        <v>34243.31166911</v>
      </c>
      <c r="P62" s="117">
        <v>6813.08744699</v>
      </c>
      <c r="Q62" s="117">
        <v>148.77677926999999</v>
      </c>
      <c r="R62" s="117">
        <v>337.72098010000002</v>
      </c>
      <c r="S62" s="117">
        <v>1039.4730781200001</v>
      </c>
      <c r="T62" s="117">
        <v>722.58745222999994</v>
      </c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7"/>
      <c r="GF62" s="117"/>
      <c r="GG62" s="117"/>
      <c r="GH62" s="117"/>
      <c r="GI62" s="117"/>
      <c r="GJ62" s="117"/>
      <c r="GK62" s="117"/>
      <c r="GL62" s="117"/>
      <c r="GM62" s="117"/>
      <c r="GN62" s="117"/>
      <c r="GO62" s="117"/>
      <c r="GP62" s="117"/>
      <c r="GQ62" s="117"/>
      <c r="GR62" s="117"/>
      <c r="GS62" s="117"/>
      <c r="GT62" s="117"/>
      <c r="GU62" s="117"/>
      <c r="GV62" s="117"/>
      <c r="GW62" s="117"/>
      <c r="GX62" s="117"/>
      <c r="GY62" s="117"/>
      <c r="GZ62" s="117"/>
      <c r="HA62" s="117"/>
      <c r="HB62" s="117"/>
      <c r="HC62" s="117"/>
      <c r="HD62" s="117"/>
      <c r="HE62" s="117"/>
      <c r="HF62" s="117"/>
      <c r="HG62" s="117"/>
      <c r="HH62" s="117"/>
      <c r="HI62" s="117"/>
      <c r="HJ62" s="117"/>
      <c r="HK62" s="117"/>
      <c r="HL62" s="117"/>
      <c r="HM62" s="117"/>
      <c r="HN62" s="117"/>
      <c r="HO62" s="117"/>
      <c r="HP62" s="117"/>
      <c r="HQ62" s="117"/>
      <c r="HR62" s="117"/>
      <c r="HS62" s="117"/>
      <c r="HT62" s="117"/>
      <c r="HU62" s="117"/>
      <c r="HV62" s="117"/>
      <c r="HW62" s="117"/>
      <c r="HX62" s="117"/>
      <c r="HY62" s="117"/>
      <c r="HZ62" s="117"/>
      <c r="IA62" s="117"/>
      <c r="IB62" s="117"/>
      <c r="IC62" s="117"/>
      <c r="ID62" s="117"/>
      <c r="IE62" s="117"/>
      <c r="IF62" s="117"/>
      <c r="IG62" s="117"/>
      <c r="IH62" s="117"/>
      <c r="II62" s="117"/>
      <c r="IJ62" s="117"/>
      <c r="IK62" s="117"/>
      <c r="IL62" s="117"/>
      <c r="IM62" s="117"/>
      <c r="IN62" s="117"/>
      <c r="IO62" s="117"/>
      <c r="IP62" s="117"/>
      <c r="IQ62" s="117"/>
      <c r="IR62" s="117"/>
      <c r="IS62" s="117"/>
      <c r="IT62" s="117"/>
      <c r="IU62" s="117"/>
      <c r="IV62" s="117"/>
      <c r="IW62" s="117"/>
      <c r="IX62" s="117"/>
      <c r="IY62" s="117"/>
      <c r="IZ62" s="117"/>
      <c r="JA62" s="117"/>
      <c r="JB62" s="117"/>
      <c r="JC62" s="117"/>
      <c r="JD62" s="117"/>
      <c r="JE62" s="117"/>
      <c r="JF62" s="117"/>
      <c r="JG62" s="117"/>
      <c r="JH62" s="117"/>
      <c r="JI62" s="117"/>
      <c r="JJ62" s="117"/>
      <c r="JK62" s="117"/>
      <c r="JL62" s="117"/>
      <c r="JM62" s="117"/>
      <c r="JN62" s="117"/>
      <c r="JO62" s="117"/>
      <c r="JP62" s="117"/>
      <c r="JQ62" s="117"/>
      <c r="JR62" s="117"/>
      <c r="JS62" s="117"/>
      <c r="JT62" s="117"/>
      <c r="JU62" s="117"/>
      <c r="JV62" s="117"/>
      <c r="JW62" s="117"/>
      <c r="JX62" s="117"/>
      <c r="JY62" s="117"/>
      <c r="JZ62" s="117"/>
      <c r="KA62" s="117"/>
      <c r="KB62" s="117"/>
      <c r="KC62" s="117"/>
      <c r="KD62" s="117"/>
      <c r="KE62" s="117"/>
      <c r="KF62" s="117"/>
      <c r="KG62" s="117"/>
      <c r="KH62" s="117"/>
      <c r="KI62" s="117"/>
      <c r="KJ62" s="117"/>
      <c r="KK62" s="117"/>
      <c r="KL62" s="117"/>
      <c r="KM62" s="117"/>
      <c r="KN62" s="117"/>
      <c r="KO62" s="117"/>
      <c r="KP62" s="117"/>
      <c r="KQ62" s="117"/>
      <c r="KR62" s="117"/>
      <c r="KS62" s="117"/>
      <c r="KT62" s="117"/>
      <c r="KU62" s="117"/>
      <c r="KV62" s="117"/>
      <c r="KW62" s="117"/>
      <c r="KX62" s="117"/>
      <c r="KY62" s="117"/>
      <c r="KZ62" s="117"/>
      <c r="LA62" s="117"/>
      <c r="LB62" s="117"/>
      <c r="LC62" s="117"/>
      <c r="LD62" s="117"/>
      <c r="LE62" s="117"/>
      <c r="LF62" s="117"/>
      <c r="LG62" s="117"/>
      <c r="LH62" s="117"/>
      <c r="LI62" s="117"/>
      <c r="LJ62" s="117"/>
      <c r="LK62" s="117"/>
      <c r="LL62" s="117"/>
      <c r="LM62" s="117"/>
      <c r="LN62" s="117"/>
      <c r="LO62" s="117"/>
      <c r="LP62" s="117"/>
      <c r="LQ62" s="117"/>
      <c r="LR62" s="117"/>
      <c r="LS62" s="117"/>
      <c r="LT62" s="117"/>
      <c r="LU62" s="117"/>
      <c r="LV62" s="117"/>
      <c r="LW62" s="117"/>
      <c r="LX62" s="117"/>
      <c r="LY62" s="117"/>
      <c r="LZ62" s="117"/>
      <c r="MA62" s="117"/>
      <c r="MB62" s="117"/>
      <c r="MC62" s="117"/>
      <c r="MD62" s="117"/>
      <c r="ME62" s="117"/>
      <c r="MF62" s="117"/>
      <c r="MG62" s="117"/>
      <c r="MH62" s="117"/>
      <c r="MI62" s="117"/>
      <c r="MJ62" s="117"/>
      <c r="MK62" s="117"/>
      <c r="ML62" s="117"/>
      <c r="MM62" s="117"/>
      <c r="MN62" s="117"/>
      <c r="MO62" s="117"/>
      <c r="MP62" s="117"/>
      <c r="MQ62" s="117"/>
      <c r="MR62" s="117"/>
      <c r="MS62" s="117"/>
      <c r="MT62" s="117"/>
      <c r="MU62" s="117"/>
      <c r="MV62" s="117"/>
      <c r="MW62" s="117"/>
      <c r="MX62" s="117"/>
      <c r="MY62" s="117"/>
      <c r="MZ62" s="117"/>
      <c r="NA62" s="117"/>
      <c r="NB62" s="117"/>
      <c r="NC62" s="117"/>
      <c r="ND62" s="117"/>
      <c r="NE62" s="117"/>
      <c r="NF62" s="117"/>
      <c r="NG62" s="117"/>
      <c r="NH62" s="117"/>
      <c r="NI62" s="117"/>
      <c r="NJ62" s="117"/>
      <c r="NK62" s="117"/>
      <c r="NL62" s="117"/>
      <c r="NM62" s="117"/>
      <c r="NN62" s="117"/>
      <c r="NO62" s="117"/>
      <c r="NP62" s="117"/>
      <c r="NQ62" s="117"/>
      <c r="NR62" s="117"/>
      <c r="NS62" s="117"/>
      <c r="NT62" s="117"/>
      <c r="NU62" s="117"/>
      <c r="NV62" s="117"/>
      <c r="NW62" s="117"/>
      <c r="NX62" s="117"/>
      <c r="NY62" s="117"/>
      <c r="NZ62" s="117"/>
      <c r="OA62" s="117"/>
      <c r="OB62" s="117"/>
      <c r="OC62" s="117"/>
      <c r="OD62" s="117"/>
      <c r="OE62" s="117"/>
      <c r="OF62" s="117"/>
      <c r="OG62" s="117"/>
      <c r="OH62" s="117"/>
      <c r="OI62" s="117"/>
      <c r="OJ62" s="117"/>
      <c r="OK62" s="117"/>
      <c r="OL62" s="117"/>
      <c r="OM62" s="117"/>
      <c r="ON62" s="117"/>
      <c r="OO62" s="117"/>
      <c r="OP62" s="117"/>
      <c r="OQ62" s="117"/>
      <c r="OR62" s="117"/>
      <c r="OS62" s="117"/>
      <c r="OT62" s="117"/>
      <c r="OU62" s="117"/>
      <c r="OV62" s="117"/>
      <c r="OW62" s="117"/>
      <c r="OX62" s="117"/>
      <c r="OY62" s="117"/>
      <c r="OZ62" s="117"/>
      <c r="PA62" s="117"/>
      <c r="PB62" s="117"/>
      <c r="PC62" s="117"/>
      <c r="PD62" s="117"/>
      <c r="PE62" s="117"/>
      <c r="PF62" s="117"/>
      <c r="PG62" s="117"/>
      <c r="PH62" s="117"/>
      <c r="PI62" s="117"/>
      <c r="PJ62" s="117"/>
      <c r="PK62" s="117"/>
      <c r="PL62" s="117"/>
      <c r="PM62" s="117"/>
      <c r="PN62" s="117"/>
      <c r="PO62" s="117"/>
      <c r="PP62" s="117"/>
      <c r="PQ62" s="117"/>
      <c r="PR62" s="117"/>
      <c r="PS62" s="117"/>
      <c r="PT62" s="117"/>
      <c r="PU62" s="117"/>
      <c r="PV62" s="117"/>
      <c r="PW62" s="117"/>
      <c r="PX62" s="117"/>
      <c r="PY62" s="117"/>
      <c r="PZ62" s="117"/>
      <c r="QA62" s="117"/>
      <c r="QB62" s="117"/>
      <c r="QC62" s="117"/>
      <c r="QD62" s="117"/>
      <c r="QE62" s="117"/>
      <c r="QF62" s="117"/>
      <c r="QG62" s="117"/>
      <c r="QH62" s="117"/>
      <c r="QI62" s="117"/>
      <c r="QJ62" s="117"/>
      <c r="QK62" s="117"/>
      <c r="QL62" s="117"/>
      <c r="QM62" s="117"/>
      <c r="QN62" s="117"/>
      <c r="QO62" s="117"/>
      <c r="QP62" s="117"/>
      <c r="QQ62" s="117"/>
      <c r="QR62" s="117"/>
      <c r="QS62" s="117"/>
      <c r="QT62" s="117"/>
      <c r="QU62" s="117"/>
      <c r="QV62" s="117"/>
      <c r="QW62" s="117"/>
      <c r="QX62" s="117"/>
      <c r="QY62" s="117"/>
      <c r="QZ62" s="117"/>
      <c r="RA62" s="117"/>
      <c r="RB62" s="117"/>
      <c r="RC62" s="117"/>
      <c r="RD62" s="117"/>
      <c r="RE62" s="117"/>
      <c r="RF62" s="117"/>
      <c r="RG62" s="117"/>
      <c r="RH62" s="117"/>
      <c r="RI62" s="117"/>
      <c r="RJ62" s="117"/>
      <c r="RK62" s="117"/>
      <c r="RL62" s="117"/>
      <c r="RM62" s="117"/>
      <c r="RN62" s="117"/>
      <c r="RO62" s="117"/>
      <c r="RP62" s="117"/>
      <c r="RQ62" s="117"/>
      <c r="RR62" s="117"/>
      <c r="RS62" s="117"/>
      <c r="RT62" s="117"/>
      <c r="RU62" s="117"/>
      <c r="RV62" s="117"/>
      <c r="RW62" s="117"/>
      <c r="RX62" s="117"/>
      <c r="RY62" s="117"/>
      <c r="RZ62" s="117"/>
      <c r="SA62" s="117"/>
      <c r="SB62" s="117"/>
      <c r="SC62" s="117"/>
      <c r="SD62" s="117"/>
      <c r="SE62" s="117"/>
      <c r="SF62" s="117"/>
      <c r="SG62" s="117"/>
      <c r="SH62" s="117"/>
      <c r="SI62" s="117"/>
      <c r="SJ62" s="117"/>
      <c r="SK62" s="117"/>
      <c r="SL62" s="117"/>
      <c r="SM62" s="117"/>
      <c r="SN62" s="117"/>
      <c r="SO62" s="117"/>
      <c r="SP62" s="117"/>
      <c r="SQ62" s="117"/>
      <c r="SR62" s="117"/>
      <c r="SS62" s="117"/>
      <c r="ST62" s="117"/>
      <c r="SU62" s="117"/>
      <c r="SV62" s="117"/>
      <c r="SW62" s="117"/>
      <c r="SX62" s="117"/>
      <c r="SY62" s="117"/>
      <c r="SZ62" s="117"/>
      <c r="TA62" s="117"/>
      <c r="TB62" s="117"/>
      <c r="TC62" s="117"/>
      <c r="TD62" s="117"/>
      <c r="TE62" s="117"/>
      <c r="TF62" s="117"/>
      <c r="TG62" s="117"/>
      <c r="TH62" s="117"/>
      <c r="TI62" s="117"/>
      <c r="TJ62" s="117"/>
      <c r="TK62" s="117"/>
      <c r="TL62" s="117"/>
      <c r="TM62" s="117"/>
      <c r="TN62" s="117"/>
      <c r="TO62" s="117"/>
      <c r="TP62" s="117"/>
      <c r="TQ62" s="117"/>
      <c r="TR62" s="117"/>
      <c r="TS62" s="117"/>
      <c r="TT62" s="117"/>
      <c r="TU62" s="117"/>
      <c r="TV62" s="117"/>
      <c r="TW62" s="117"/>
      <c r="TX62" s="117"/>
      <c r="TY62" s="117"/>
      <c r="TZ62" s="117"/>
      <c r="UA62" s="117"/>
      <c r="UB62" s="117"/>
      <c r="UC62" s="117"/>
      <c r="UD62" s="117"/>
      <c r="UE62" s="117"/>
      <c r="UF62" s="117"/>
      <c r="UG62" s="117"/>
      <c r="UH62" s="117"/>
      <c r="UI62" s="117"/>
      <c r="UJ62" s="117"/>
      <c r="UK62" s="117"/>
      <c r="UL62" s="117"/>
      <c r="UM62" s="117"/>
      <c r="UN62" s="117"/>
      <c r="UO62" s="117"/>
      <c r="UP62" s="117"/>
      <c r="UQ62" s="117"/>
      <c r="UR62" s="117"/>
      <c r="US62" s="117"/>
      <c r="UT62" s="117"/>
      <c r="UU62" s="117"/>
      <c r="UV62" s="117"/>
      <c r="UW62" s="117"/>
      <c r="UX62" s="117"/>
      <c r="UY62" s="117"/>
      <c r="UZ62" s="117"/>
      <c r="VA62" s="117"/>
      <c r="VB62" s="117"/>
      <c r="VC62" s="117"/>
      <c r="VD62" s="117"/>
      <c r="VE62" s="117"/>
      <c r="VF62" s="117"/>
      <c r="VG62" s="117"/>
      <c r="VH62" s="117"/>
      <c r="VI62" s="117"/>
      <c r="VJ62" s="117"/>
      <c r="VK62" s="117"/>
      <c r="VL62" s="117"/>
      <c r="VM62" s="117"/>
      <c r="VN62" s="117"/>
      <c r="VO62" s="117"/>
      <c r="VP62" s="117"/>
      <c r="VQ62" s="117"/>
      <c r="VR62" s="117"/>
      <c r="VS62" s="117"/>
      <c r="VT62" s="117"/>
      <c r="VU62" s="117"/>
      <c r="VV62" s="117"/>
      <c r="VW62" s="117"/>
      <c r="VX62" s="117"/>
      <c r="VY62" s="117"/>
      <c r="VZ62" s="117"/>
      <c r="WA62" s="117"/>
      <c r="WB62" s="117"/>
      <c r="WC62" s="117"/>
      <c r="WD62" s="117"/>
      <c r="WE62" s="117"/>
      <c r="WF62" s="117"/>
      <c r="WG62" s="117"/>
      <c r="WH62" s="117"/>
      <c r="WI62" s="117"/>
      <c r="WJ62" s="117"/>
      <c r="WK62" s="117"/>
      <c r="WL62" s="117"/>
      <c r="WM62" s="117"/>
      <c r="WN62" s="117"/>
      <c r="WO62" s="117"/>
      <c r="WP62" s="117"/>
      <c r="WQ62" s="117"/>
      <c r="WR62" s="117"/>
      <c r="WS62" s="117"/>
      <c r="WT62" s="117"/>
      <c r="WU62" s="117"/>
      <c r="WV62" s="117"/>
      <c r="WW62" s="117"/>
      <c r="WX62" s="117"/>
      <c r="WY62" s="117"/>
      <c r="WZ62" s="117"/>
      <c r="XA62" s="117"/>
      <c r="XB62" s="117"/>
      <c r="XC62" s="117"/>
      <c r="XD62" s="117"/>
      <c r="XE62" s="117"/>
      <c r="XF62" s="117"/>
      <c r="XG62" s="117"/>
      <c r="XH62" s="117"/>
      <c r="XI62" s="117"/>
      <c r="XJ62" s="117"/>
      <c r="XK62" s="117"/>
      <c r="XL62" s="117"/>
      <c r="XM62" s="117"/>
      <c r="XN62" s="117"/>
      <c r="XO62" s="117"/>
      <c r="XP62" s="117"/>
      <c r="XQ62" s="117"/>
      <c r="XR62" s="117"/>
      <c r="XS62" s="117"/>
      <c r="XT62" s="117"/>
      <c r="XU62" s="117"/>
      <c r="XV62" s="117"/>
      <c r="XW62" s="117"/>
      <c r="XX62" s="117"/>
      <c r="XY62" s="117"/>
      <c r="XZ62" s="117"/>
      <c r="YA62" s="117"/>
      <c r="YB62" s="117"/>
      <c r="YC62" s="117"/>
      <c r="YD62" s="117"/>
      <c r="YE62" s="117"/>
      <c r="YF62" s="117"/>
      <c r="YG62" s="117"/>
      <c r="YH62" s="117"/>
      <c r="YI62" s="117"/>
      <c r="YJ62" s="117"/>
      <c r="YK62" s="117"/>
      <c r="YL62" s="117"/>
      <c r="YM62" s="117"/>
      <c r="YN62" s="117"/>
      <c r="YO62" s="117"/>
      <c r="YP62" s="117"/>
      <c r="YQ62" s="117"/>
      <c r="YR62" s="117"/>
      <c r="YS62" s="117"/>
      <c r="YT62" s="117"/>
      <c r="YU62" s="117"/>
      <c r="YV62" s="117"/>
      <c r="YW62" s="117"/>
      <c r="YX62" s="117"/>
      <c r="YY62" s="117"/>
      <c r="YZ62" s="117"/>
      <c r="ZA62" s="117"/>
      <c r="ZB62" s="117"/>
      <c r="ZC62" s="117"/>
      <c r="ZD62" s="117"/>
      <c r="ZE62" s="117"/>
      <c r="ZF62" s="117"/>
      <c r="ZG62" s="117"/>
      <c r="ZH62" s="117"/>
      <c r="ZI62" s="117"/>
      <c r="ZJ62" s="117"/>
      <c r="ZK62" s="117"/>
      <c r="ZL62" s="117"/>
      <c r="ZM62" s="117"/>
      <c r="ZN62" s="117"/>
      <c r="ZO62" s="117"/>
      <c r="ZP62" s="117"/>
      <c r="ZQ62" s="117"/>
      <c r="ZR62" s="117"/>
      <c r="ZS62" s="117"/>
      <c r="ZT62" s="117"/>
      <c r="ZU62" s="117"/>
      <c r="ZV62" s="117"/>
      <c r="ZW62" s="117"/>
      <c r="ZX62" s="117"/>
      <c r="ZY62" s="117"/>
      <c r="ZZ62" s="117"/>
    </row>
    <row r="63" spans="1:702" hidden="1" outlineLevel="1">
      <c r="A63" s="9">
        <v>42125</v>
      </c>
      <c r="B63" s="117">
        <v>491092.03048431</v>
      </c>
      <c r="C63" s="117">
        <v>28572.85052779</v>
      </c>
      <c r="D63" s="117">
        <v>18881.909470819999</v>
      </c>
      <c r="E63" s="117">
        <v>135895.39695735002</v>
      </c>
      <c r="F63" s="117">
        <v>24563.2045917</v>
      </c>
      <c r="G63" s="117">
        <v>2160.7600493699997</v>
      </c>
      <c r="H63" s="117">
        <v>42963.390139940006</v>
      </c>
      <c r="I63" s="117">
        <v>116299.78895022999</v>
      </c>
      <c r="J63" s="117">
        <v>19197.00807937</v>
      </c>
      <c r="K63" s="117">
        <v>5892.02387069</v>
      </c>
      <c r="L63" s="117">
        <v>5116.49744087</v>
      </c>
      <c r="M63" s="168" t="s">
        <v>189</v>
      </c>
      <c r="N63" s="117">
        <v>48449.442687589995</v>
      </c>
      <c r="O63" s="117">
        <v>34510.599062280002</v>
      </c>
      <c r="P63" s="117">
        <v>6866.9315667600004</v>
      </c>
      <c r="Q63" s="117">
        <v>148.01419802999999</v>
      </c>
      <c r="R63" s="117">
        <v>327.25580660999998</v>
      </c>
      <c r="S63" s="117">
        <v>898.65569593999999</v>
      </c>
      <c r="T63" s="117">
        <v>348.30138897</v>
      </c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  <c r="CG63" s="117"/>
      <c r="CH63" s="117"/>
      <c r="CI63" s="117"/>
      <c r="CJ63" s="117"/>
      <c r="CK63" s="117"/>
      <c r="CL63" s="117"/>
      <c r="CM63" s="117"/>
      <c r="CN63" s="117"/>
      <c r="CO63" s="117"/>
      <c r="CP63" s="117"/>
      <c r="CQ63" s="117"/>
      <c r="CR63" s="117"/>
      <c r="CS63" s="117"/>
      <c r="CT63" s="117"/>
      <c r="CU63" s="117"/>
      <c r="CV63" s="117"/>
      <c r="CW63" s="117"/>
      <c r="CX63" s="117"/>
      <c r="CY63" s="117"/>
      <c r="CZ63" s="117"/>
      <c r="DA63" s="117"/>
      <c r="DB63" s="117"/>
      <c r="DC63" s="117"/>
      <c r="DD63" s="117"/>
      <c r="DE63" s="117"/>
      <c r="DF63" s="117"/>
      <c r="DG63" s="117"/>
      <c r="DH63" s="117"/>
      <c r="DI63" s="117"/>
      <c r="DJ63" s="117"/>
      <c r="DK63" s="117"/>
      <c r="DL63" s="117"/>
      <c r="DM63" s="117"/>
      <c r="DN63" s="117"/>
      <c r="DO63" s="117"/>
      <c r="DP63" s="117"/>
      <c r="DQ63" s="117"/>
      <c r="DR63" s="117"/>
      <c r="DS63" s="117"/>
      <c r="DT63" s="117"/>
      <c r="DU63" s="117"/>
      <c r="DV63" s="117"/>
      <c r="DW63" s="117"/>
      <c r="DX63" s="117"/>
      <c r="DY63" s="117"/>
      <c r="DZ63" s="117"/>
      <c r="EA63" s="117"/>
      <c r="EB63" s="117"/>
      <c r="EC63" s="117"/>
      <c r="ED63" s="117"/>
      <c r="EE63" s="117"/>
      <c r="EF63" s="117"/>
      <c r="EG63" s="117"/>
      <c r="EH63" s="117"/>
      <c r="EI63" s="117"/>
      <c r="EJ63" s="117"/>
      <c r="EK63" s="117"/>
      <c r="EL63" s="117"/>
      <c r="EM63" s="117"/>
      <c r="EN63" s="117"/>
      <c r="EO63" s="117"/>
      <c r="EP63" s="117"/>
      <c r="EQ63" s="117"/>
      <c r="ER63" s="117"/>
      <c r="ES63" s="117"/>
      <c r="ET63" s="117"/>
      <c r="EU63" s="117"/>
      <c r="EV63" s="117"/>
      <c r="EW63" s="117"/>
      <c r="EX63" s="117"/>
      <c r="EY63" s="117"/>
      <c r="EZ63" s="117"/>
      <c r="FA63" s="117"/>
      <c r="FB63" s="117"/>
      <c r="FC63" s="117"/>
      <c r="FD63" s="117"/>
      <c r="FE63" s="117"/>
      <c r="FF63" s="117"/>
      <c r="FG63" s="117"/>
      <c r="FH63" s="117"/>
      <c r="FI63" s="117"/>
      <c r="FJ63" s="117"/>
      <c r="FK63" s="117"/>
      <c r="FL63" s="117"/>
      <c r="FM63" s="117"/>
      <c r="FN63" s="117"/>
      <c r="FO63" s="117"/>
      <c r="FP63" s="117"/>
      <c r="FQ63" s="117"/>
      <c r="FR63" s="117"/>
      <c r="FS63" s="117"/>
      <c r="FT63" s="117"/>
      <c r="FU63" s="117"/>
      <c r="FV63" s="117"/>
      <c r="FW63" s="117"/>
      <c r="FX63" s="117"/>
      <c r="FY63" s="117"/>
      <c r="FZ63" s="117"/>
      <c r="GA63" s="117"/>
      <c r="GB63" s="117"/>
      <c r="GC63" s="117"/>
      <c r="GD63" s="117"/>
      <c r="GE63" s="117"/>
      <c r="GF63" s="117"/>
      <c r="GG63" s="117"/>
      <c r="GH63" s="117"/>
      <c r="GI63" s="117"/>
      <c r="GJ63" s="117"/>
      <c r="GK63" s="117"/>
      <c r="GL63" s="117"/>
      <c r="GM63" s="117"/>
      <c r="GN63" s="117"/>
      <c r="GO63" s="117"/>
      <c r="GP63" s="117"/>
      <c r="GQ63" s="117"/>
      <c r="GR63" s="117"/>
      <c r="GS63" s="117"/>
      <c r="GT63" s="117"/>
      <c r="GU63" s="117"/>
      <c r="GV63" s="117"/>
      <c r="GW63" s="117"/>
      <c r="GX63" s="117"/>
      <c r="GY63" s="117"/>
      <c r="GZ63" s="117"/>
      <c r="HA63" s="117"/>
      <c r="HB63" s="117"/>
      <c r="HC63" s="117"/>
      <c r="HD63" s="117"/>
      <c r="HE63" s="117"/>
      <c r="HF63" s="117"/>
      <c r="HG63" s="117"/>
      <c r="HH63" s="117"/>
      <c r="HI63" s="117"/>
      <c r="HJ63" s="117"/>
      <c r="HK63" s="117"/>
      <c r="HL63" s="117"/>
      <c r="HM63" s="117"/>
      <c r="HN63" s="117"/>
      <c r="HO63" s="117"/>
      <c r="HP63" s="117"/>
      <c r="HQ63" s="117"/>
      <c r="HR63" s="117"/>
      <c r="HS63" s="117"/>
      <c r="HT63" s="117"/>
      <c r="HU63" s="117"/>
      <c r="HV63" s="117"/>
      <c r="HW63" s="117"/>
      <c r="HX63" s="117"/>
      <c r="HY63" s="117"/>
      <c r="HZ63" s="117"/>
      <c r="IA63" s="117"/>
      <c r="IB63" s="117"/>
      <c r="IC63" s="117"/>
      <c r="ID63" s="117"/>
      <c r="IE63" s="117"/>
      <c r="IF63" s="117"/>
      <c r="IG63" s="117"/>
      <c r="IH63" s="117"/>
      <c r="II63" s="117"/>
      <c r="IJ63" s="117"/>
      <c r="IK63" s="117"/>
      <c r="IL63" s="117"/>
      <c r="IM63" s="117"/>
      <c r="IN63" s="117"/>
      <c r="IO63" s="117"/>
      <c r="IP63" s="117"/>
      <c r="IQ63" s="117"/>
      <c r="IR63" s="117"/>
      <c r="IS63" s="117"/>
      <c r="IT63" s="117"/>
      <c r="IU63" s="117"/>
      <c r="IV63" s="117"/>
      <c r="IW63" s="117"/>
      <c r="IX63" s="117"/>
      <c r="IY63" s="117"/>
      <c r="IZ63" s="117"/>
      <c r="JA63" s="117"/>
      <c r="JB63" s="117"/>
      <c r="JC63" s="117"/>
      <c r="JD63" s="117"/>
      <c r="JE63" s="117"/>
      <c r="JF63" s="117"/>
      <c r="JG63" s="117"/>
      <c r="JH63" s="117"/>
      <c r="JI63" s="117"/>
      <c r="JJ63" s="117"/>
      <c r="JK63" s="117"/>
      <c r="JL63" s="117"/>
      <c r="JM63" s="117"/>
      <c r="JN63" s="117"/>
      <c r="JO63" s="117"/>
      <c r="JP63" s="117"/>
      <c r="JQ63" s="117"/>
      <c r="JR63" s="117"/>
      <c r="JS63" s="117"/>
      <c r="JT63" s="117"/>
      <c r="JU63" s="117"/>
      <c r="JV63" s="117"/>
      <c r="JW63" s="117"/>
      <c r="JX63" s="117"/>
      <c r="JY63" s="117"/>
      <c r="JZ63" s="117"/>
      <c r="KA63" s="117"/>
      <c r="KB63" s="117"/>
      <c r="KC63" s="117"/>
      <c r="KD63" s="117"/>
      <c r="KE63" s="117"/>
      <c r="KF63" s="117"/>
      <c r="KG63" s="117"/>
      <c r="KH63" s="117"/>
      <c r="KI63" s="117"/>
      <c r="KJ63" s="117"/>
      <c r="KK63" s="117"/>
      <c r="KL63" s="117"/>
      <c r="KM63" s="117"/>
      <c r="KN63" s="117"/>
      <c r="KO63" s="117"/>
      <c r="KP63" s="117"/>
      <c r="KQ63" s="117"/>
      <c r="KR63" s="117"/>
      <c r="KS63" s="117"/>
      <c r="KT63" s="117"/>
      <c r="KU63" s="117"/>
      <c r="KV63" s="117"/>
      <c r="KW63" s="117"/>
      <c r="KX63" s="117"/>
      <c r="KY63" s="117"/>
      <c r="KZ63" s="117"/>
      <c r="LA63" s="117"/>
      <c r="LB63" s="117"/>
      <c r="LC63" s="117"/>
      <c r="LD63" s="117"/>
      <c r="LE63" s="117"/>
      <c r="LF63" s="117"/>
      <c r="LG63" s="117"/>
      <c r="LH63" s="117"/>
      <c r="LI63" s="117"/>
      <c r="LJ63" s="117"/>
      <c r="LK63" s="117"/>
      <c r="LL63" s="117"/>
      <c r="LM63" s="117"/>
      <c r="LN63" s="117"/>
      <c r="LO63" s="117"/>
      <c r="LP63" s="117"/>
      <c r="LQ63" s="117"/>
      <c r="LR63" s="117"/>
      <c r="LS63" s="117"/>
      <c r="LT63" s="117"/>
      <c r="LU63" s="117"/>
      <c r="LV63" s="117"/>
      <c r="LW63" s="117"/>
      <c r="LX63" s="117"/>
      <c r="LY63" s="117"/>
      <c r="LZ63" s="117"/>
      <c r="MA63" s="117"/>
      <c r="MB63" s="117"/>
      <c r="MC63" s="117"/>
      <c r="MD63" s="117"/>
      <c r="ME63" s="117"/>
      <c r="MF63" s="117"/>
      <c r="MG63" s="117"/>
      <c r="MH63" s="117"/>
      <c r="MI63" s="117"/>
      <c r="MJ63" s="117"/>
      <c r="MK63" s="117"/>
      <c r="ML63" s="117"/>
      <c r="MM63" s="117"/>
      <c r="MN63" s="117"/>
      <c r="MO63" s="117"/>
      <c r="MP63" s="117"/>
      <c r="MQ63" s="117"/>
      <c r="MR63" s="117"/>
      <c r="MS63" s="117"/>
      <c r="MT63" s="117"/>
      <c r="MU63" s="117"/>
      <c r="MV63" s="117"/>
      <c r="MW63" s="117"/>
      <c r="MX63" s="117"/>
      <c r="MY63" s="117"/>
      <c r="MZ63" s="117"/>
      <c r="NA63" s="117"/>
      <c r="NB63" s="117"/>
      <c r="NC63" s="117"/>
      <c r="ND63" s="117"/>
      <c r="NE63" s="117"/>
      <c r="NF63" s="117"/>
      <c r="NG63" s="117"/>
      <c r="NH63" s="117"/>
      <c r="NI63" s="117"/>
      <c r="NJ63" s="117"/>
      <c r="NK63" s="117"/>
      <c r="NL63" s="117"/>
      <c r="NM63" s="117"/>
      <c r="NN63" s="117"/>
      <c r="NO63" s="117"/>
      <c r="NP63" s="117"/>
      <c r="NQ63" s="117"/>
      <c r="NR63" s="117"/>
      <c r="NS63" s="117"/>
      <c r="NT63" s="117"/>
      <c r="NU63" s="117"/>
      <c r="NV63" s="117"/>
      <c r="NW63" s="117"/>
      <c r="NX63" s="117"/>
      <c r="NY63" s="117"/>
      <c r="NZ63" s="117"/>
      <c r="OA63" s="117"/>
      <c r="OB63" s="117"/>
      <c r="OC63" s="117"/>
      <c r="OD63" s="117"/>
      <c r="OE63" s="117"/>
      <c r="OF63" s="117"/>
      <c r="OG63" s="117"/>
      <c r="OH63" s="117"/>
      <c r="OI63" s="117"/>
      <c r="OJ63" s="117"/>
      <c r="OK63" s="117"/>
      <c r="OL63" s="117"/>
      <c r="OM63" s="117"/>
      <c r="ON63" s="117"/>
      <c r="OO63" s="117"/>
      <c r="OP63" s="117"/>
      <c r="OQ63" s="117"/>
      <c r="OR63" s="117"/>
      <c r="OS63" s="117"/>
      <c r="OT63" s="117"/>
      <c r="OU63" s="117"/>
      <c r="OV63" s="117"/>
      <c r="OW63" s="117"/>
      <c r="OX63" s="117"/>
      <c r="OY63" s="117"/>
      <c r="OZ63" s="117"/>
      <c r="PA63" s="117"/>
      <c r="PB63" s="117"/>
      <c r="PC63" s="117"/>
      <c r="PD63" s="117"/>
      <c r="PE63" s="117"/>
      <c r="PF63" s="117"/>
      <c r="PG63" s="117"/>
      <c r="PH63" s="117"/>
      <c r="PI63" s="117"/>
      <c r="PJ63" s="117"/>
      <c r="PK63" s="117"/>
      <c r="PL63" s="117"/>
      <c r="PM63" s="117"/>
      <c r="PN63" s="117"/>
      <c r="PO63" s="117"/>
      <c r="PP63" s="117"/>
      <c r="PQ63" s="117"/>
      <c r="PR63" s="117"/>
      <c r="PS63" s="117"/>
      <c r="PT63" s="117"/>
      <c r="PU63" s="117"/>
      <c r="PV63" s="117"/>
      <c r="PW63" s="117"/>
      <c r="PX63" s="117"/>
      <c r="PY63" s="117"/>
      <c r="PZ63" s="117"/>
      <c r="QA63" s="117"/>
      <c r="QB63" s="117"/>
      <c r="QC63" s="117"/>
      <c r="QD63" s="117"/>
      <c r="QE63" s="117"/>
      <c r="QF63" s="117"/>
      <c r="QG63" s="117"/>
      <c r="QH63" s="117"/>
      <c r="QI63" s="117"/>
      <c r="QJ63" s="117"/>
      <c r="QK63" s="117"/>
      <c r="QL63" s="117"/>
      <c r="QM63" s="117"/>
      <c r="QN63" s="117"/>
      <c r="QO63" s="117"/>
      <c r="QP63" s="117"/>
      <c r="QQ63" s="117"/>
      <c r="QR63" s="117"/>
      <c r="QS63" s="117"/>
      <c r="QT63" s="117"/>
      <c r="QU63" s="117"/>
      <c r="QV63" s="117"/>
      <c r="QW63" s="117"/>
      <c r="QX63" s="117"/>
      <c r="QY63" s="117"/>
      <c r="QZ63" s="117"/>
      <c r="RA63" s="117"/>
      <c r="RB63" s="117"/>
      <c r="RC63" s="117"/>
      <c r="RD63" s="117"/>
      <c r="RE63" s="117"/>
      <c r="RF63" s="117"/>
      <c r="RG63" s="117"/>
      <c r="RH63" s="117"/>
      <c r="RI63" s="117"/>
      <c r="RJ63" s="117"/>
      <c r="RK63" s="117"/>
      <c r="RL63" s="117"/>
      <c r="RM63" s="117"/>
      <c r="RN63" s="117"/>
      <c r="RO63" s="117"/>
      <c r="RP63" s="117"/>
      <c r="RQ63" s="117"/>
      <c r="RR63" s="117"/>
      <c r="RS63" s="117"/>
      <c r="RT63" s="117"/>
      <c r="RU63" s="117"/>
      <c r="RV63" s="117"/>
      <c r="RW63" s="117"/>
      <c r="RX63" s="117"/>
      <c r="RY63" s="117"/>
      <c r="RZ63" s="117"/>
      <c r="SA63" s="117"/>
      <c r="SB63" s="117"/>
      <c r="SC63" s="117"/>
      <c r="SD63" s="117"/>
      <c r="SE63" s="117"/>
      <c r="SF63" s="117"/>
      <c r="SG63" s="117"/>
      <c r="SH63" s="117"/>
      <c r="SI63" s="117"/>
      <c r="SJ63" s="117"/>
      <c r="SK63" s="117"/>
      <c r="SL63" s="117"/>
      <c r="SM63" s="117"/>
      <c r="SN63" s="117"/>
      <c r="SO63" s="117"/>
      <c r="SP63" s="117"/>
      <c r="SQ63" s="117"/>
      <c r="SR63" s="117"/>
      <c r="SS63" s="117"/>
      <c r="ST63" s="117"/>
      <c r="SU63" s="117"/>
      <c r="SV63" s="117"/>
      <c r="SW63" s="117"/>
      <c r="SX63" s="117"/>
      <c r="SY63" s="117"/>
      <c r="SZ63" s="117"/>
      <c r="TA63" s="117"/>
      <c r="TB63" s="117"/>
      <c r="TC63" s="117"/>
      <c r="TD63" s="117"/>
      <c r="TE63" s="117"/>
      <c r="TF63" s="117"/>
      <c r="TG63" s="117"/>
      <c r="TH63" s="117"/>
      <c r="TI63" s="117"/>
      <c r="TJ63" s="117"/>
      <c r="TK63" s="117"/>
      <c r="TL63" s="117"/>
      <c r="TM63" s="117"/>
      <c r="TN63" s="117"/>
      <c r="TO63" s="117"/>
      <c r="TP63" s="117"/>
      <c r="TQ63" s="117"/>
      <c r="TR63" s="117"/>
      <c r="TS63" s="117"/>
      <c r="TT63" s="117"/>
      <c r="TU63" s="117"/>
      <c r="TV63" s="117"/>
      <c r="TW63" s="117"/>
      <c r="TX63" s="117"/>
      <c r="TY63" s="117"/>
      <c r="TZ63" s="117"/>
      <c r="UA63" s="117"/>
      <c r="UB63" s="117"/>
      <c r="UC63" s="117"/>
      <c r="UD63" s="117"/>
      <c r="UE63" s="117"/>
      <c r="UF63" s="117"/>
      <c r="UG63" s="117"/>
      <c r="UH63" s="117"/>
      <c r="UI63" s="117"/>
      <c r="UJ63" s="117"/>
      <c r="UK63" s="117"/>
      <c r="UL63" s="117"/>
      <c r="UM63" s="117"/>
      <c r="UN63" s="117"/>
      <c r="UO63" s="117"/>
      <c r="UP63" s="117"/>
      <c r="UQ63" s="117"/>
      <c r="UR63" s="117"/>
      <c r="US63" s="117"/>
      <c r="UT63" s="117"/>
      <c r="UU63" s="117"/>
      <c r="UV63" s="117"/>
      <c r="UW63" s="117"/>
      <c r="UX63" s="117"/>
      <c r="UY63" s="117"/>
      <c r="UZ63" s="117"/>
      <c r="VA63" s="117"/>
      <c r="VB63" s="117"/>
      <c r="VC63" s="117"/>
      <c r="VD63" s="117"/>
      <c r="VE63" s="117"/>
      <c r="VF63" s="117"/>
      <c r="VG63" s="117"/>
      <c r="VH63" s="117"/>
      <c r="VI63" s="117"/>
      <c r="VJ63" s="117"/>
      <c r="VK63" s="117"/>
      <c r="VL63" s="117"/>
      <c r="VM63" s="117"/>
      <c r="VN63" s="117"/>
      <c r="VO63" s="117"/>
      <c r="VP63" s="117"/>
      <c r="VQ63" s="117"/>
      <c r="VR63" s="117"/>
      <c r="VS63" s="117"/>
      <c r="VT63" s="117"/>
      <c r="VU63" s="117"/>
      <c r="VV63" s="117"/>
      <c r="VW63" s="117"/>
      <c r="VX63" s="117"/>
      <c r="VY63" s="117"/>
      <c r="VZ63" s="117"/>
      <c r="WA63" s="117"/>
      <c r="WB63" s="117"/>
      <c r="WC63" s="117"/>
      <c r="WD63" s="117"/>
      <c r="WE63" s="117"/>
      <c r="WF63" s="117"/>
      <c r="WG63" s="117"/>
      <c r="WH63" s="117"/>
      <c r="WI63" s="117"/>
      <c r="WJ63" s="117"/>
      <c r="WK63" s="117"/>
      <c r="WL63" s="117"/>
      <c r="WM63" s="117"/>
      <c r="WN63" s="117"/>
      <c r="WO63" s="117"/>
      <c r="WP63" s="117"/>
      <c r="WQ63" s="117"/>
      <c r="WR63" s="117"/>
      <c r="WS63" s="117"/>
      <c r="WT63" s="117"/>
      <c r="WU63" s="117"/>
      <c r="WV63" s="117"/>
      <c r="WW63" s="117"/>
      <c r="WX63" s="117"/>
      <c r="WY63" s="117"/>
      <c r="WZ63" s="117"/>
      <c r="XA63" s="117"/>
      <c r="XB63" s="117"/>
      <c r="XC63" s="117"/>
      <c r="XD63" s="117"/>
      <c r="XE63" s="117"/>
      <c r="XF63" s="117"/>
      <c r="XG63" s="117"/>
      <c r="XH63" s="117"/>
      <c r="XI63" s="117"/>
      <c r="XJ63" s="117"/>
      <c r="XK63" s="117"/>
      <c r="XL63" s="117"/>
      <c r="XM63" s="117"/>
      <c r="XN63" s="117"/>
      <c r="XO63" s="117"/>
      <c r="XP63" s="117"/>
      <c r="XQ63" s="117"/>
      <c r="XR63" s="117"/>
      <c r="XS63" s="117"/>
      <c r="XT63" s="117"/>
      <c r="XU63" s="117"/>
      <c r="XV63" s="117"/>
      <c r="XW63" s="117"/>
      <c r="XX63" s="117"/>
      <c r="XY63" s="117"/>
      <c r="XZ63" s="117"/>
      <c r="YA63" s="117"/>
      <c r="YB63" s="117"/>
      <c r="YC63" s="117"/>
      <c r="YD63" s="117"/>
      <c r="YE63" s="117"/>
      <c r="YF63" s="117"/>
      <c r="YG63" s="117"/>
      <c r="YH63" s="117"/>
      <c r="YI63" s="117"/>
      <c r="YJ63" s="117"/>
      <c r="YK63" s="117"/>
      <c r="YL63" s="117"/>
      <c r="YM63" s="117"/>
      <c r="YN63" s="117"/>
      <c r="YO63" s="117"/>
      <c r="YP63" s="117"/>
      <c r="YQ63" s="117"/>
      <c r="YR63" s="117"/>
      <c r="YS63" s="117"/>
      <c r="YT63" s="117"/>
      <c r="YU63" s="117"/>
      <c r="YV63" s="117"/>
      <c r="YW63" s="117"/>
      <c r="YX63" s="117"/>
      <c r="YY63" s="117"/>
      <c r="YZ63" s="117"/>
      <c r="ZA63" s="117"/>
      <c r="ZB63" s="117"/>
      <c r="ZC63" s="117"/>
      <c r="ZD63" s="117"/>
      <c r="ZE63" s="117"/>
      <c r="ZF63" s="117"/>
      <c r="ZG63" s="117"/>
      <c r="ZH63" s="117"/>
      <c r="ZI63" s="117"/>
      <c r="ZJ63" s="117"/>
      <c r="ZK63" s="117"/>
      <c r="ZL63" s="117"/>
      <c r="ZM63" s="117"/>
      <c r="ZN63" s="117"/>
      <c r="ZO63" s="117"/>
      <c r="ZP63" s="117"/>
      <c r="ZQ63" s="117"/>
      <c r="ZR63" s="117"/>
      <c r="ZS63" s="117"/>
      <c r="ZT63" s="117"/>
      <c r="ZU63" s="117"/>
      <c r="ZV63" s="117"/>
      <c r="ZW63" s="117"/>
      <c r="ZX63" s="117"/>
      <c r="ZY63" s="117"/>
      <c r="ZZ63" s="117"/>
    </row>
    <row r="64" spans="1:702" hidden="1" outlineLevel="1">
      <c r="A64" s="9">
        <v>42156</v>
      </c>
      <c r="B64" s="117">
        <v>490815.17693066999</v>
      </c>
      <c r="C64" s="117">
        <v>28146.511216710001</v>
      </c>
      <c r="D64" s="117">
        <v>18887.55199598</v>
      </c>
      <c r="E64" s="117">
        <v>134517.33931109001</v>
      </c>
      <c r="F64" s="117">
        <v>24294.041724450002</v>
      </c>
      <c r="G64" s="117">
        <v>2165.7330724399999</v>
      </c>
      <c r="H64" s="117">
        <v>42505.274687009995</v>
      </c>
      <c r="I64" s="117">
        <v>116951.75575721</v>
      </c>
      <c r="J64" s="117">
        <v>18613.282970209999</v>
      </c>
      <c r="K64" s="117">
        <v>5884.4067654699993</v>
      </c>
      <c r="L64" s="117">
        <v>5257.1514817400002</v>
      </c>
      <c r="M64" s="168" t="s">
        <v>189</v>
      </c>
      <c r="N64" s="117">
        <v>46775.616097489998</v>
      </c>
      <c r="O64" s="117">
        <v>33735.316318810001</v>
      </c>
      <c r="P64" s="117">
        <v>11234.266435830001</v>
      </c>
      <c r="Q64" s="117">
        <v>141.41065924999998</v>
      </c>
      <c r="R64" s="117">
        <v>292.41639119999996</v>
      </c>
      <c r="S64" s="117">
        <v>949.70729650999999</v>
      </c>
      <c r="T64" s="117">
        <v>463.39474926999998</v>
      </c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  <c r="EA64" s="117"/>
      <c r="EB64" s="117"/>
      <c r="EC64" s="117"/>
      <c r="ED64" s="117"/>
      <c r="EE64" s="117"/>
      <c r="EF64" s="117"/>
      <c r="EG64" s="117"/>
      <c r="EH64" s="117"/>
      <c r="EI64" s="117"/>
      <c r="EJ64" s="117"/>
      <c r="EK64" s="117"/>
      <c r="EL64" s="117"/>
      <c r="EM64" s="117"/>
      <c r="EN64" s="117"/>
      <c r="EO64" s="117"/>
      <c r="EP64" s="117"/>
      <c r="EQ64" s="117"/>
      <c r="ER64" s="117"/>
      <c r="ES64" s="117"/>
      <c r="ET64" s="117"/>
      <c r="EU64" s="117"/>
      <c r="EV64" s="117"/>
      <c r="EW64" s="117"/>
      <c r="EX64" s="117"/>
      <c r="EY64" s="117"/>
      <c r="EZ64" s="117"/>
      <c r="FA64" s="117"/>
      <c r="FB64" s="117"/>
      <c r="FC64" s="117"/>
      <c r="FD64" s="117"/>
      <c r="FE64" s="117"/>
      <c r="FF64" s="117"/>
      <c r="FG64" s="117"/>
      <c r="FH64" s="117"/>
      <c r="FI64" s="117"/>
      <c r="FJ64" s="117"/>
      <c r="FK64" s="117"/>
      <c r="FL64" s="117"/>
      <c r="FM64" s="117"/>
      <c r="FN64" s="117"/>
      <c r="FO64" s="117"/>
      <c r="FP64" s="117"/>
      <c r="FQ64" s="117"/>
      <c r="FR64" s="117"/>
      <c r="FS64" s="117"/>
      <c r="FT64" s="117"/>
      <c r="FU64" s="117"/>
      <c r="FV64" s="117"/>
      <c r="FW64" s="117"/>
      <c r="FX64" s="117"/>
      <c r="FY64" s="117"/>
      <c r="FZ64" s="117"/>
      <c r="GA64" s="117"/>
      <c r="GB64" s="117"/>
      <c r="GC64" s="117"/>
      <c r="GD64" s="117"/>
      <c r="GE64" s="117"/>
      <c r="GF64" s="117"/>
      <c r="GG64" s="117"/>
      <c r="GH64" s="117"/>
      <c r="GI64" s="117"/>
      <c r="GJ64" s="117"/>
      <c r="GK64" s="117"/>
      <c r="GL64" s="117"/>
      <c r="GM64" s="117"/>
      <c r="GN64" s="117"/>
      <c r="GO64" s="117"/>
      <c r="GP64" s="117"/>
      <c r="GQ64" s="117"/>
      <c r="GR64" s="117"/>
      <c r="GS64" s="117"/>
      <c r="GT64" s="117"/>
      <c r="GU64" s="117"/>
      <c r="GV64" s="117"/>
      <c r="GW64" s="117"/>
      <c r="GX64" s="117"/>
      <c r="GY64" s="117"/>
      <c r="GZ64" s="117"/>
      <c r="HA64" s="117"/>
      <c r="HB64" s="117"/>
      <c r="HC64" s="117"/>
      <c r="HD64" s="117"/>
      <c r="HE64" s="117"/>
      <c r="HF64" s="117"/>
      <c r="HG64" s="117"/>
      <c r="HH64" s="117"/>
      <c r="HI64" s="117"/>
      <c r="HJ64" s="117"/>
      <c r="HK64" s="117"/>
      <c r="HL64" s="117"/>
      <c r="HM64" s="117"/>
      <c r="HN64" s="117"/>
      <c r="HO64" s="117"/>
      <c r="HP64" s="117"/>
      <c r="HQ64" s="117"/>
      <c r="HR64" s="117"/>
      <c r="HS64" s="117"/>
      <c r="HT64" s="117"/>
      <c r="HU64" s="117"/>
      <c r="HV64" s="117"/>
      <c r="HW64" s="117"/>
      <c r="HX64" s="117"/>
      <c r="HY64" s="117"/>
      <c r="HZ64" s="117"/>
      <c r="IA64" s="117"/>
      <c r="IB64" s="117"/>
      <c r="IC64" s="117"/>
      <c r="ID64" s="117"/>
      <c r="IE64" s="117"/>
      <c r="IF64" s="117"/>
      <c r="IG64" s="117"/>
      <c r="IH64" s="117"/>
      <c r="II64" s="117"/>
      <c r="IJ64" s="117"/>
      <c r="IK64" s="117"/>
      <c r="IL64" s="117"/>
      <c r="IM64" s="117"/>
      <c r="IN64" s="117"/>
      <c r="IO64" s="117"/>
      <c r="IP64" s="117"/>
      <c r="IQ64" s="117"/>
      <c r="IR64" s="117"/>
      <c r="IS64" s="117"/>
      <c r="IT64" s="117"/>
      <c r="IU64" s="117"/>
      <c r="IV64" s="117"/>
      <c r="IW64" s="117"/>
      <c r="IX64" s="117"/>
      <c r="IY64" s="117"/>
      <c r="IZ64" s="117"/>
      <c r="JA64" s="117"/>
      <c r="JB64" s="117"/>
      <c r="JC64" s="117"/>
      <c r="JD64" s="117"/>
      <c r="JE64" s="117"/>
      <c r="JF64" s="117"/>
      <c r="JG64" s="117"/>
      <c r="JH64" s="117"/>
      <c r="JI64" s="117"/>
      <c r="JJ64" s="117"/>
      <c r="JK64" s="117"/>
      <c r="JL64" s="117"/>
      <c r="JM64" s="117"/>
      <c r="JN64" s="117"/>
      <c r="JO64" s="117"/>
      <c r="JP64" s="117"/>
      <c r="JQ64" s="117"/>
      <c r="JR64" s="117"/>
      <c r="JS64" s="117"/>
      <c r="JT64" s="117"/>
      <c r="JU64" s="117"/>
      <c r="JV64" s="117"/>
      <c r="JW64" s="117"/>
      <c r="JX64" s="117"/>
      <c r="JY64" s="117"/>
      <c r="JZ64" s="117"/>
      <c r="KA64" s="117"/>
      <c r="KB64" s="117"/>
      <c r="KC64" s="117"/>
      <c r="KD64" s="117"/>
      <c r="KE64" s="117"/>
      <c r="KF64" s="117"/>
      <c r="KG64" s="117"/>
      <c r="KH64" s="117"/>
      <c r="KI64" s="117"/>
      <c r="KJ64" s="117"/>
      <c r="KK64" s="117"/>
      <c r="KL64" s="117"/>
      <c r="KM64" s="117"/>
      <c r="KN64" s="117"/>
      <c r="KO64" s="117"/>
      <c r="KP64" s="117"/>
      <c r="KQ64" s="117"/>
      <c r="KR64" s="117"/>
      <c r="KS64" s="117"/>
      <c r="KT64" s="117"/>
      <c r="KU64" s="117"/>
      <c r="KV64" s="117"/>
      <c r="KW64" s="117"/>
      <c r="KX64" s="117"/>
      <c r="KY64" s="117"/>
      <c r="KZ64" s="117"/>
      <c r="LA64" s="117"/>
      <c r="LB64" s="117"/>
      <c r="LC64" s="117"/>
      <c r="LD64" s="117"/>
      <c r="LE64" s="117"/>
      <c r="LF64" s="117"/>
      <c r="LG64" s="117"/>
      <c r="LH64" s="117"/>
      <c r="LI64" s="117"/>
      <c r="LJ64" s="117"/>
      <c r="LK64" s="117"/>
      <c r="LL64" s="117"/>
      <c r="LM64" s="117"/>
      <c r="LN64" s="117"/>
      <c r="LO64" s="117"/>
      <c r="LP64" s="117"/>
      <c r="LQ64" s="117"/>
      <c r="LR64" s="117"/>
      <c r="LS64" s="117"/>
      <c r="LT64" s="117"/>
      <c r="LU64" s="117"/>
      <c r="LV64" s="117"/>
      <c r="LW64" s="117"/>
      <c r="LX64" s="117"/>
      <c r="LY64" s="117"/>
      <c r="LZ64" s="117"/>
      <c r="MA64" s="117"/>
      <c r="MB64" s="117"/>
      <c r="MC64" s="117"/>
      <c r="MD64" s="117"/>
      <c r="ME64" s="117"/>
      <c r="MF64" s="117"/>
      <c r="MG64" s="117"/>
      <c r="MH64" s="117"/>
      <c r="MI64" s="117"/>
      <c r="MJ64" s="117"/>
      <c r="MK64" s="117"/>
      <c r="ML64" s="117"/>
      <c r="MM64" s="117"/>
      <c r="MN64" s="117"/>
      <c r="MO64" s="117"/>
      <c r="MP64" s="117"/>
      <c r="MQ64" s="117"/>
      <c r="MR64" s="117"/>
      <c r="MS64" s="117"/>
      <c r="MT64" s="117"/>
      <c r="MU64" s="117"/>
      <c r="MV64" s="117"/>
      <c r="MW64" s="117"/>
      <c r="MX64" s="117"/>
      <c r="MY64" s="117"/>
      <c r="MZ64" s="117"/>
      <c r="NA64" s="117"/>
      <c r="NB64" s="117"/>
      <c r="NC64" s="117"/>
      <c r="ND64" s="117"/>
      <c r="NE64" s="117"/>
      <c r="NF64" s="117"/>
      <c r="NG64" s="117"/>
      <c r="NH64" s="117"/>
      <c r="NI64" s="117"/>
      <c r="NJ64" s="117"/>
      <c r="NK64" s="117"/>
      <c r="NL64" s="117"/>
      <c r="NM64" s="117"/>
      <c r="NN64" s="117"/>
      <c r="NO64" s="117"/>
      <c r="NP64" s="117"/>
      <c r="NQ64" s="117"/>
      <c r="NR64" s="117"/>
      <c r="NS64" s="117"/>
      <c r="NT64" s="117"/>
      <c r="NU64" s="117"/>
      <c r="NV64" s="117"/>
      <c r="NW64" s="117"/>
      <c r="NX64" s="117"/>
      <c r="NY64" s="117"/>
      <c r="NZ64" s="117"/>
      <c r="OA64" s="117"/>
      <c r="OB64" s="117"/>
      <c r="OC64" s="117"/>
      <c r="OD64" s="117"/>
      <c r="OE64" s="117"/>
      <c r="OF64" s="117"/>
      <c r="OG64" s="117"/>
      <c r="OH64" s="117"/>
      <c r="OI64" s="117"/>
      <c r="OJ64" s="117"/>
      <c r="OK64" s="117"/>
      <c r="OL64" s="117"/>
      <c r="OM64" s="117"/>
      <c r="ON64" s="117"/>
      <c r="OO64" s="117"/>
      <c r="OP64" s="117"/>
      <c r="OQ64" s="117"/>
      <c r="OR64" s="117"/>
      <c r="OS64" s="117"/>
      <c r="OT64" s="117"/>
      <c r="OU64" s="117"/>
      <c r="OV64" s="117"/>
      <c r="OW64" s="117"/>
      <c r="OX64" s="117"/>
      <c r="OY64" s="117"/>
      <c r="OZ64" s="117"/>
      <c r="PA64" s="117"/>
      <c r="PB64" s="117"/>
      <c r="PC64" s="117"/>
      <c r="PD64" s="117"/>
      <c r="PE64" s="117"/>
      <c r="PF64" s="117"/>
      <c r="PG64" s="117"/>
      <c r="PH64" s="117"/>
      <c r="PI64" s="117"/>
      <c r="PJ64" s="117"/>
      <c r="PK64" s="117"/>
      <c r="PL64" s="117"/>
      <c r="PM64" s="117"/>
      <c r="PN64" s="117"/>
      <c r="PO64" s="117"/>
      <c r="PP64" s="117"/>
      <c r="PQ64" s="117"/>
      <c r="PR64" s="117"/>
      <c r="PS64" s="117"/>
      <c r="PT64" s="117"/>
      <c r="PU64" s="117"/>
      <c r="PV64" s="117"/>
      <c r="PW64" s="117"/>
      <c r="PX64" s="117"/>
      <c r="PY64" s="117"/>
      <c r="PZ64" s="117"/>
      <c r="QA64" s="117"/>
      <c r="QB64" s="117"/>
      <c r="QC64" s="117"/>
      <c r="QD64" s="117"/>
      <c r="QE64" s="117"/>
      <c r="QF64" s="117"/>
      <c r="QG64" s="117"/>
      <c r="QH64" s="117"/>
      <c r="QI64" s="117"/>
      <c r="QJ64" s="117"/>
      <c r="QK64" s="117"/>
      <c r="QL64" s="117"/>
      <c r="QM64" s="117"/>
      <c r="QN64" s="117"/>
      <c r="QO64" s="117"/>
      <c r="QP64" s="117"/>
      <c r="QQ64" s="117"/>
      <c r="QR64" s="117"/>
      <c r="QS64" s="117"/>
      <c r="QT64" s="117"/>
      <c r="QU64" s="117"/>
      <c r="QV64" s="117"/>
      <c r="QW64" s="117"/>
      <c r="QX64" s="117"/>
      <c r="QY64" s="117"/>
      <c r="QZ64" s="117"/>
      <c r="RA64" s="117"/>
      <c r="RB64" s="117"/>
      <c r="RC64" s="117"/>
      <c r="RD64" s="117"/>
      <c r="RE64" s="117"/>
      <c r="RF64" s="117"/>
      <c r="RG64" s="117"/>
      <c r="RH64" s="117"/>
      <c r="RI64" s="117"/>
      <c r="RJ64" s="117"/>
      <c r="RK64" s="117"/>
      <c r="RL64" s="117"/>
      <c r="RM64" s="117"/>
      <c r="RN64" s="117"/>
      <c r="RO64" s="117"/>
      <c r="RP64" s="117"/>
      <c r="RQ64" s="117"/>
      <c r="RR64" s="117"/>
      <c r="RS64" s="117"/>
      <c r="RT64" s="117"/>
      <c r="RU64" s="117"/>
      <c r="RV64" s="117"/>
      <c r="RW64" s="117"/>
      <c r="RX64" s="117"/>
      <c r="RY64" s="117"/>
      <c r="RZ64" s="117"/>
      <c r="SA64" s="117"/>
      <c r="SB64" s="117"/>
      <c r="SC64" s="117"/>
      <c r="SD64" s="117"/>
      <c r="SE64" s="117"/>
      <c r="SF64" s="117"/>
      <c r="SG64" s="117"/>
      <c r="SH64" s="117"/>
      <c r="SI64" s="117"/>
      <c r="SJ64" s="117"/>
      <c r="SK64" s="117"/>
      <c r="SL64" s="117"/>
      <c r="SM64" s="117"/>
      <c r="SN64" s="117"/>
      <c r="SO64" s="117"/>
      <c r="SP64" s="117"/>
      <c r="SQ64" s="117"/>
      <c r="SR64" s="117"/>
      <c r="SS64" s="117"/>
      <c r="ST64" s="117"/>
      <c r="SU64" s="117"/>
      <c r="SV64" s="117"/>
      <c r="SW64" s="117"/>
      <c r="SX64" s="117"/>
      <c r="SY64" s="117"/>
      <c r="SZ64" s="117"/>
      <c r="TA64" s="117"/>
      <c r="TB64" s="117"/>
      <c r="TC64" s="117"/>
      <c r="TD64" s="117"/>
      <c r="TE64" s="117"/>
      <c r="TF64" s="117"/>
      <c r="TG64" s="117"/>
      <c r="TH64" s="117"/>
      <c r="TI64" s="117"/>
      <c r="TJ64" s="117"/>
      <c r="TK64" s="117"/>
      <c r="TL64" s="117"/>
      <c r="TM64" s="117"/>
      <c r="TN64" s="117"/>
      <c r="TO64" s="117"/>
      <c r="TP64" s="117"/>
      <c r="TQ64" s="117"/>
      <c r="TR64" s="117"/>
      <c r="TS64" s="117"/>
      <c r="TT64" s="117"/>
      <c r="TU64" s="117"/>
      <c r="TV64" s="117"/>
      <c r="TW64" s="117"/>
      <c r="TX64" s="117"/>
      <c r="TY64" s="117"/>
      <c r="TZ64" s="117"/>
      <c r="UA64" s="117"/>
      <c r="UB64" s="117"/>
      <c r="UC64" s="117"/>
      <c r="UD64" s="117"/>
      <c r="UE64" s="117"/>
      <c r="UF64" s="117"/>
      <c r="UG64" s="117"/>
      <c r="UH64" s="117"/>
      <c r="UI64" s="117"/>
      <c r="UJ64" s="117"/>
      <c r="UK64" s="117"/>
      <c r="UL64" s="117"/>
      <c r="UM64" s="117"/>
      <c r="UN64" s="117"/>
      <c r="UO64" s="117"/>
      <c r="UP64" s="117"/>
      <c r="UQ64" s="117"/>
      <c r="UR64" s="117"/>
      <c r="US64" s="117"/>
      <c r="UT64" s="117"/>
      <c r="UU64" s="117"/>
      <c r="UV64" s="117"/>
      <c r="UW64" s="117"/>
      <c r="UX64" s="117"/>
      <c r="UY64" s="117"/>
      <c r="UZ64" s="117"/>
      <c r="VA64" s="117"/>
      <c r="VB64" s="117"/>
      <c r="VC64" s="117"/>
      <c r="VD64" s="117"/>
      <c r="VE64" s="117"/>
      <c r="VF64" s="117"/>
      <c r="VG64" s="117"/>
      <c r="VH64" s="117"/>
      <c r="VI64" s="117"/>
      <c r="VJ64" s="117"/>
      <c r="VK64" s="117"/>
      <c r="VL64" s="117"/>
      <c r="VM64" s="117"/>
      <c r="VN64" s="117"/>
      <c r="VO64" s="117"/>
      <c r="VP64" s="117"/>
      <c r="VQ64" s="117"/>
      <c r="VR64" s="117"/>
      <c r="VS64" s="117"/>
      <c r="VT64" s="117"/>
      <c r="VU64" s="117"/>
      <c r="VV64" s="117"/>
      <c r="VW64" s="117"/>
      <c r="VX64" s="117"/>
      <c r="VY64" s="117"/>
      <c r="VZ64" s="117"/>
      <c r="WA64" s="117"/>
      <c r="WB64" s="117"/>
      <c r="WC64" s="117"/>
      <c r="WD64" s="117"/>
      <c r="WE64" s="117"/>
      <c r="WF64" s="117"/>
      <c r="WG64" s="117"/>
      <c r="WH64" s="117"/>
      <c r="WI64" s="117"/>
      <c r="WJ64" s="117"/>
      <c r="WK64" s="117"/>
      <c r="WL64" s="117"/>
      <c r="WM64" s="117"/>
      <c r="WN64" s="117"/>
      <c r="WO64" s="117"/>
      <c r="WP64" s="117"/>
      <c r="WQ64" s="117"/>
      <c r="WR64" s="117"/>
      <c r="WS64" s="117"/>
      <c r="WT64" s="117"/>
      <c r="WU64" s="117"/>
      <c r="WV64" s="117"/>
      <c r="WW64" s="117"/>
      <c r="WX64" s="117"/>
      <c r="WY64" s="117"/>
      <c r="WZ64" s="117"/>
      <c r="XA64" s="117"/>
      <c r="XB64" s="117"/>
      <c r="XC64" s="117"/>
      <c r="XD64" s="117"/>
      <c r="XE64" s="117"/>
      <c r="XF64" s="117"/>
      <c r="XG64" s="117"/>
      <c r="XH64" s="117"/>
      <c r="XI64" s="117"/>
      <c r="XJ64" s="117"/>
      <c r="XK64" s="117"/>
      <c r="XL64" s="117"/>
      <c r="XM64" s="117"/>
      <c r="XN64" s="117"/>
      <c r="XO64" s="117"/>
      <c r="XP64" s="117"/>
      <c r="XQ64" s="117"/>
      <c r="XR64" s="117"/>
      <c r="XS64" s="117"/>
      <c r="XT64" s="117"/>
      <c r="XU64" s="117"/>
      <c r="XV64" s="117"/>
      <c r="XW64" s="117"/>
      <c r="XX64" s="117"/>
      <c r="XY64" s="117"/>
      <c r="XZ64" s="117"/>
      <c r="YA64" s="117"/>
      <c r="YB64" s="117"/>
      <c r="YC64" s="117"/>
      <c r="YD64" s="117"/>
      <c r="YE64" s="117"/>
      <c r="YF64" s="117"/>
      <c r="YG64" s="117"/>
      <c r="YH64" s="117"/>
      <c r="YI64" s="117"/>
      <c r="YJ64" s="117"/>
      <c r="YK64" s="117"/>
      <c r="YL64" s="117"/>
      <c r="YM64" s="117"/>
      <c r="YN64" s="117"/>
      <c r="YO64" s="117"/>
      <c r="YP64" s="117"/>
      <c r="YQ64" s="117"/>
      <c r="YR64" s="117"/>
      <c r="YS64" s="117"/>
      <c r="YT64" s="117"/>
      <c r="YU64" s="117"/>
      <c r="YV64" s="117"/>
      <c r="YW64" s="117"/>
      <c r="YX64" s="117"/>
      <c r="YY64" s="117"/>
      <c r="YZ64" s="117"/>
      <c r="ZA64" s="117"/>
      <c r="ZB64" s="117"/>
      <c r="ZC64" s="117"/>
      <c r="ZD64" s="117"/>
      <c r="ZE64" s="117"/>
      <c r="ZF64" s="117"/>
      <c r="ZG64" s="117"/>
      <c r="ZH64" s="117"/>
      <c r="ZI64" s="117"/>
      <c r="ZJ64" s="117"/>
      <c r="ZK64" s="117"/>
      <c r="ZL64" s="117"/>
      <c r="ZM64" s="117"/>
      <c r="ZN64" s="117"/>
      <c r="ZO64" s="117"/>
      <c r="ZP64" s="117"/>
      <c r="ZQ64" s="117"/>
      <c r="ZR64" s="117"/>
      <c r="ZS64" s="117"/>
      <c r="ZT64" s="117"/>
      <c r="ZU64" s="117"/>
      <c r="ZV64" s="117"/>
      <c r="ZW64" s="117"/>
      <c r="ZX64" s="117"/>
      <c r="ZY64" s="117"/>
      <c r="ZZ64" s="117"/>
    </row>
    <row r="65" spans="1:702" hidden="1" outlineLevel="1">
      <c r="A65" s="9">
        <v>42186</v>
      </c>
      <c r="B65" s="117">
        <v>497989.83848733001</v>
      </c>
      <c r="C65" s="117">
        <v>28198.79494114</v>
      </c>
      <c r="D65" s="117">
        <v>18539.916420149999</v>
      </c>
      <c r="E65" s="117">
        <v>136120.83873598001</v>
      </c>
      <c r="F65" s="117">
        <v>23720.035121050001</v>
      </c>
      <c r="G65" s="117">
        <v>2110.5499858399999</v>
      </c>
      <c r="H65" s="117">
        <v>31308.93590936</v>
      </c>
      <c r="I65" s="117">
        <v>118186.84839196</v>
      </c>
      <c r="J65" s="117">
        <v>20285.248437480001</v>
      </c>
      <c r="K65" s="117">
        <v>6170.2859039800005</v>
      </c>
      <c r="L65" s="117">
        <v>7303.3423550100006</v>
      </c>
      <c r="M65" s="168" t="s">
        <v>189</v>
      </c>
      <c r="N65" s="117">
        <v>59026.997351899998</v>
      </c>
      <c r="O65" s="117">
        <v>33937.966845720002</v>
      </c>
      <c r="P65" s="117">
        <v>11451.665415560001</v>
      </c>
      <c r="Q65" s="117">
        <v>145.60144188999999</v>
      </c>
      <c r="R65" s="117">
        <v>306.09045177000002</v>
      </c>
      <c r="S65" s="117">
        <v>831.43194729999993</v>
      </c>
      <c r="T65" s="117">
        <v>345.28883123999998</v>
      </c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  <c r="EB65" s="117"/>
      <c r="EC65" s="117"/>
      <c r="ED65" s="117"/>
      <c r="EE65" s="117"/>
      <c r="EF65" s="117"/>
      <c r="EG65" s="117"/>
      <c r="EH65" s="117"/>
      <c r="EI65" s="117"/>
      <c r="EJ65" s="117"/>
      <c r="EK65" s="117"/>
      <c r="EL65" s="117"/>
      <c r="EM65" s="117"/>
      <c r="EN65" s="117"/>
      <c r="EO65" s="117"/>
      <c r="EP65" s="117"/>
      <c r="EQ65" s="117"/>
      <c r="ER65" s="117"/>
      <c r="ES65" s="117"/>
      <c r="ET65" s="117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17"/>
      <c r="FJ65" s="117"/>
      <c r="FK65" s="117"/>
      <c r="FL65" s="117"/>
      <c r="FM65" s="117"/>
      <c r="FN65" s="117"/>
      <c r="FO65" s="117"/>
      <c r="FP65" s="117"/>
      <c r="FQ65" s="117"/>
      <c r="FR65" s="117"/>
      <c r="FS65" s="117"/>
      <c r="FT65" s="117"/>
      <c r="FU65" s="117"/>
      <c r="FV65" s="117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7"/>
      <c r="GM65" s="117"/>
      <c r="GN65" s="117"/>
      <c r="GO65" s="117"/>
      <c r="GP65" s="117"/>
      <c r="GQ65" s="117"/>
      <c r="GR65" s="117"/>
      <c r="GS65" s="117"/>
      <c r="GT65" s="117"/>
      <c r="GU65" s="117"/>
      <c r="GV65" s="117"/>
      <c r="GW65" s="117"/>
      <c r="GX65" s="117"/>
      <c r="GY65" s="117"/>
      <c r="GZ65" s="117"/>
      <c r="HA65" s="117"/>
      <c r="HB65" s="117"/>
      <c r="HC65" s="117"/>
      <c r="HD65" s="117"/>
      <c r="HE65" s="117"/>
      <c r="HF65" s="117"/>
      <c r="HG65" s="117"/>
      <c r="HH65" s="117"/>
      <c r="HI65" s="117"/>
      <c r="HJ65" s="117"/>
      <c r="HK65" s="117"/>
      <c r="HL65" s="117"/>
      <c r="HM65" s="117"/>
      <c r="HN65" s="117"/>
      <c r="HO65" s="117"/>
      <c r="HP65" s="117"/>
      <c r="HQ65" s="117"/>
      <c r="HR65" s="117"/>
      <c r="HS65" s="117"/>
      <c r="HT65" s="117"/>
      <c r="HU65" s="117"/>
      <c r="HV65" s="117"/>
      <c r="HW65" s="117"/>
      <c r="HX65" s="117"/>
      <c r="HY65" s="117"/>
      <c r="HZ65" s="117"/>
      <c r="IA65" s="117"/>
      <c r="IB65" s="117"/>
      <c r="IC65" s="117"/>
      <c r="ID65" s="117"/>
      <c r="IE65" s="117"/>
      <c r="IF65" s="117"/>
      <c r="IG65" s="117"/>
      <c r="IH65" s="117"/>
      <c r="II65" s="117"/>
      <c r="IJ65" s="117"/>
      <c r="IK65" s="117"/>
      <c r="IL65" s="117"/>
      <c r="IM65" s="117"/>
      <c r="IN65" s="117"/>
      <c r="IO65" s="117"/>
      <c r="IP65" s="117"/>
      <c r="IQ65" s="117"/>
      <c r="IR65" s="117"/>
      <c r="IS65" s="117"/>
      <c r="IT65" s="117"/>
      <c r="IU65" s="117"/>
      <c r="IV65" s="117"/>
      <c r="IW65" s="117"/>
      <c r="IX65" s="117"/>
      <c r="IY65" s="117"/>
      <c r="IZ65" s="117"/>
      <c r="JA65" s="117"/>
      <c r="JB65" s="117"/>
      <c r="JC65" s="117"/>
      <c r="JD65" s="117"/>
      <c r="JE65" s="117"/>
      <c r="JF65" s="117"/>
      <c r="JG65" s="117"/>
      <c r="JH65" s="117"/>
      <c r="JI65" s="117"/>
      <c r="JJ65" s="117"/>
      <c r="JK65" s="117"/>
      <c r="JL65" s="117"/>
      <c r="JM65" s="117"/>
      <c r="JN65" s="117"/>
      <c r="JO65" s="117"/>
      <c r="JP65" s="117"/>
      <c r="JQ65" s="117"/>
      <c r="JR65" s="117"/>
      <c r="JS65" s="117"/>
      <c r="JT65" s="117"/>
      <c r="JU65" s="117"/>
      <c r="JV65" s="117"/>
      <c r="JW65" s="117"/>
      <c r="JX65" s="117"/>
      <c r="JY65" s="117"/>
      <c r="JZ65" s="117"/>
      <c r="KA65" s="117"/>
      <c r="KB65" s="117"/>
      <c r="KC65" s="117"/>
      <c r="KD65" s="117"/>
      <c r="KE65" s="117"/>
      <c r="KF65" s="117"/>
      <c r="KG65" s="117"/>
      <c r="KH65" s="117"/>
      <c r="KI65" s="117"/>
      <c r="KJ65" s="117"/>
      <c r="KK65" s="117"/>
      <c r="KL65" s="117"/>
      <c r="KM65" s="117"/>
      <c r="KN65" s="117"/>
      <c r="KO65" s="117"/>
      <c r="KP65" s="117"/>
      <c r="KQ65" s="117"/>
      <c r="KR65" s="117"/>
      <c r="KS65" s="117"/>
      <c r="KT65" s="117"/>
      <c r="KU65" s="117"/>
      <c r="KV65" s="117"/>
      <c r="KW65" s="117"/>
      <c r="KX65" s="117"/>
      <c r="KY65" s="117"/>
      <c r="KZ65" s="117"/>
      <c r="LA65" s="117"/>
      <c r="LB65" s="117"/>
      <c r="LC65" s="117"/>
      <c r="LD65" s="117"/>
      <c r="LE65" s="117"/>
      <c r="LF65" s="117"/>
      <c r="LG65" s="117"/>
      <c r="LH65" s="117"/>
      <c r="LI65" s="117"/>
      <c r="LJ65" s="117"/>
      <c r="LK65" s="117"/>
      <c r="LL65" s="117"/>
      <c r="LM65" s="117"/>
      <c r="LN65" s="117"/>
      <c r="LO65" s="117"/>
      <c r="LP65" s="117"/>
      <c r="LQ65" s="117"/>
      <c r="LR65" s="117"/>
      <c r="LS65" s="117"/>
      <c r="LT65" s="117"/>
      <c r="LU65" s="117"/>
      <c r="LV65" s="117"/>
      <c r="LW65" s="117"/>
      <c r="LX65" s="117"/>
      <c r="LY65" s="117"/>
      <c r="LZ65" s="117"/>
      <c r="MA65" s="117"/>
      <c r="MB65" s="117"/>
      <c r="MC65" s="117"/>
      <c r="MD65" s="117"/>
      <c r="ME65" s="117"/>
      <c r="MF65" s="117"/>
      <c r="MG65" s="117"/>
      <c r="MH65" s="117"/>
      <c r="MI65" s="117"/>
      <c r="MJ65" s="117"/>
      <c r="MK65" s="117"/>
      <c r="ML65" s="117"/>
      <c r="MM65" s="117"/>
      <c r="MN65" s="117"/>
      <c r="MO65" s="117"/>
      <c r="MP65" s="117"/>
      <c r="MQ65" s="117"/>
      <c r="MR65" s="117"/>
      <c r="MS65" s="117"/>
      <c r="MT65" s="117"/>
      <c r="MU65" s="117"/>
      <c r="MV65" s="117"/>
      <c r="MW65" s="117"/>
      <c r="MX65" s="117"/>
      <c r="MY65" s="117"/>
      <c r="MZ65" s="117"/>
      <c r="NA65" s="117"/>
      <c r="NB65" s="117"/>
      <c r="NC65" s="117"/>
      <c r="ND65" s="117"/>
      <c r="NE65" s="117"/>
      <c r="NF65" s="117"/>
      <c r="NG65" s="117"/>
      <c r="NH65" s="117"/>
      <c r="NI65" s="117"/>
      <c r="NJ65" s="117"/>
      <c r="NK65" s="117"/>
      <c r="NL65" s="117"/>
      <c r="NM65" s="117"/>
      <c r="NN65" s="117"/>
      <c r="NO65" s="117"/>
      <c r="NP65" s="117"/>
      <c r="NQ65" s="117"/>
      <c r="NR65" s="117"/>
      <c r="NS65" s="117"/>
      <c r="NT65" s="117"/>
      <c r="NU65" s="117"/>
      <c r="NV65" s="117"/>
      <c r="NW65" s="117"/>
      <c r="NX65" s="117"/>
      <c r="NY65" s="117"/>
      <c r="NZ65" s="117"/>
      <c r="OA65" s="117"/>
      <c r="OB65" s="117"/>
      <c r="OC65" s="117"/>
      <c r="OD65" s="117"/>
      <c r="OE65" s="117"/>
      <c r="OF65" s="117"/>
      <c r="OG65" s="117"/>
      <c r="OH65" s="117"/>
      <c r="OI65" s="117"/>
      <c r="OJ65" s="117"/>
      <c r="OK65" s="117"/>
      <c r="OL65" s="117"/>
      <c r="OM65" s="117"/>
      <c r="ON65" s="117"/>
      <c r="OO65" s="117"/>
      <c r="OP65" s="117"/>
      <c r="OQ65" s="117"/>
      <c r="OR65" s="117"/>
      <c r="OS65" s="117"/>
      <c r="OT65" s="117"/>
      <c r="OU65" s="117"/>
      <c r="OV65" s="117"/>
      <c r="OW65" s="117"/>
      <c r="OX65" s="117"/>
      <c r="OY65" s="117"/>
      <c r="OZ65" s="117"/>
      <c r="PA65" s="117"/>
      <c r="PB65" s="117"/>
      <c r="PC65" s="117"/>
      <c r="PD65" s="117"/>
      <c r="PE65" s="117"/>
      <c r="PF65" s="117"/>
      <c r="PG65" s="117"/>
      <c r="PH65" s="117"/>
      <c r="PI65" s="117"/>
      <c r="PJ65" s="117"/>
      <c r="PK65" s="117"/>
      <c r="PL65" s="117"/>
      <c r="PM65" s="117"/>
      <c r="PN65" s="117"/>
      <c r="PO65" s="117"/>
      <c r="PP65" s="117"/>
      <c r="PQ65" s="117"/>
      <c r="PR65" s="117"/>
      <c r="PS65" s="117"/>
      <c r="PT65" s="117"/>
      <c r="PU65" s="117"/>
      <c r="PV65" s="117"/>
      <c r="PW65" s="117"/>
      <c r="PX65" s="117"/>
      <c r="PY65" s="117"/>
      <c r="PZ65" s="117"/>
      <c r="QA65" s="117"/>
      <c r="QB65" s="117"/>
      <c r="QC65" s="117"/>
      <c r="QD65" s="117"/>
      <c r="QE65" s="117"/>
      <c r="QF65" s="117"/>
      <c r="QG65" s="117"/>
      <c r="QH65" s="117"/>
      <c r="QI65" s="117"/>
      <c r="QJ65" s="117"/>
      <c r="QK65" s="117"/>
      <c r="QL65" s="117"/>
      <c r="QM65" s="117"/>
      <c r="QN65" s="117"/>
      <c r="QO65" s="117"/>
      <c r="QP65" s="117"/>
      <c r="QQ65" s="117"/>
      <c r="QR65" s="117"/>
      <c r="QS65" s="117"/>
      <c r="QT65" s="117"/>
      <c r="QU65" s="117"/>
      <c r="QV65" s="117"/>
      <c r="QW65" s="117"/>
      <c r="QX65" s="117"/>
      <c r="QY65" s="117"/>
      <c r="QZ65" s="117"/>
      <c r="RA65" s="117"/>
      <c r="RB65" s="117"/>
      <c r="RC65" s="117"/>
      <c r="RD65" s="117"/>
      <c r="RE65" s="117"/>
      <c r="RF65" s="117"/>
      <c r="RG65" s="117"/>
      <c r="RH65" s="117"/>
      <c r="RI65" s="117"/>
      <c r="RJ65" s="117"/>
      <c r="RK65" s="117"/>
      <c r="RL65" s="117"/>
      <c r="RM65" s="117"/>
      <c r="RN65" s="117"/>
      <c r="RO65" s="117"/>
      <c r="RP65" s="117"/>
      <c r="RQ65" s="117"/>
      <c r="RR65" s="117"/>
      <c r="RS65" s="117"/>
      <c r="RT65" s="117"/>
      <c r="RU65" s="117"/>
      <c r="RV65" s="117"/>
      <c r="RW65" s="117"/>
      <c r="RX65" s="117"/>
      <c r="RY65" s="117"/>
      <c r="RZ65" s="117"/>
      <c r="SA65" s="117"/>
      <c r="SB65" s="117"/>
      <c r="SC65" s="117"/>
      <c r="SD65" s="117"/>
      <c r="SE65" s="117"/>
      <c r="SF65" s="117"/>
      <c r="SG65" s="117"/>
      <c r="SH65" s="117"/>
      <c r="SI65" s="117"/>
      <c r="SJ65" s="117"/>
      <c r="SK65" s="117"/>
      <c r="SL65" s="117"/>
      <c r="SM65" s="117"/>
      <c r="SN65" s="117"/>
      <c r="SO65" s="117"/>
      <c r="SP65" s="117"/>
      <c r="SQ65" s="117"/>
      <c r="SR65" s="117"/>
      <c r="SS65" s="117"/>
      <c r="ST65" s="117"/>
      <c r="SU65" s="117"/>
      <c r="SV65" s="117"/>
      <c r="SW65" s="117"/>
      <c r="SX65" s="117"/>
      <c r="SY65" s="117"/>
      <c r="SZ65" s="117"/>
      <c r="TA65" s="117"/>
      <c r="TB65" s="117"/>
      <c r="TC65" s="117"/>
      <c r="TD65" s="117"/>
      <c r="TE65" s="117"/>
      <c r="TF65" s="117"/>
      <c r="TG65" s="117"/>
      <c r="TH65" s="117"/>
      <c r="TI65" s="117"/>
      <c r="TJ65" s="117"/>
      <c r="TK65" s="117"/>
      <c r="TL65" s="117"/>
      <c r="TM65" s="117"/>
      <c r="TN65" s="117"/>
      <c r="TO65" s="117"/>
      <c r="TP65" s="117"/>
      <c r="TQ65" s="117"/>
      <c r="TR65" s="117"/>
      <c r="TS65" s="117"/>
      <c r="TT65" s="117"/>
      <c r="TU65" s="117"/>
      <c r="TV65" s="117"/>
      <c r="TW65" s="117"/>
      <c r="TX65" s="117"/>
      <c r="TY65" s="117"/>
      <c r="TZ65" s="117"/>
      <c r="UA65" s="117"/>
      <c r="UB65" s="117"/>
      <c r="UC65" s="117"/>
      <c r="UD65" s="117"/>
      <c r="UE65" s="117"/>
      <c r="UF65" s="117"/>
      <c r="UG65" s="117"/>
      <c r="UH65" s="117"/>
      <c r="UI65" s="117"/>
      <c r="UJ65" s="117"/>
      <c r="UK65" s="117"/>
      <c r="UL65" s="117"/>
      <c r="UM65" s="117"/>
      <c r="UN65" s="117"/>
      <c r="UO65" s="117"/>
      <c r="UP65" s="117"/>
      <c r="UQ65" s="117"/>
      <c r="UR65" s="117"/>
      <c r="US65" s="117"/>
      <c r="UT65" s="117"/>
      <c r="UU65" s="117"/>
      <c r="UV65" s="117"/>
      <c r="UW65" s="117"/>
      <c r="UX65" s="117"/>
      <c r="UY65" s="117"/>
      <c r="UZ65" s="117"/>
      <c r="VA65" s="117"/>
      <c r="VB65" s="117"/>
      <c r="VC65" s="117"/>
      <c r="VD65" s="117"/>
      <c r="VE65" s="117"/>
      <c r="VF65" s="117"/>
      <c r="VG65" s="117"/>
      <c r="VH65" s="117"/>
      <c r="VI65" s="117"/>
      <c r="VJ65" s="117"/>
      <c r="VK65" s="117"/>
      <c r="VL65" s="117"/>
      <c r="VM65" s="117"/>
      <c r="VN65" s="117"/>
      <c r="VO65" s="117"/>
      <c r="VP65" s="117"/>
      <c r="VQ65" s="117"/>
      <c r="VR65" s="117"/>
      <c r="VS65" s="117"/>
      <c r="VT65" s="117"/>
      <c r="VU65" s="117"/>
      <c r="VV65" s="117"/>
      <c r="VW65" s="117"/>
      <c r="VX65" s="117"/>
      <c r="VY65" s="117"/>
      <c r="VZ65" s="117"/>
      <c r="WA65" s="117"/>
      <c r="WB65" s="117"/>
      <c r="WC65" s="117"/>
      <c r="WD65" s="117"/>
      <c r="WE65" s="117"/>
      <c r="WF65" s="117"/>
      <c r="WG65" s="117"/>
      <c r="WH65" s="117"/>
      <c r="WI65" s="117"/>
      <c r="WJ65" s="117"/>
      <c r="WK65" s="117"/>
      <c r="WL65" s="117"/>
      <c r="WM65" s="117"/>
      <c r="WN65" s="117"/>
      <c r="WO65" s="117"/>
      <c r="WP65" s="117"/>
      <c r="WQ65" s="117"/>
      <c r="WR65" s="117"/>
      <c r="WS65" s="117"/>
      <c r="WT65" s="117"/>
      <c r="WU65" s="117"/>
      <c r="WV65" s="117"/>
      <c r="WW65" s="117"/>
      <c r="WX65" s="117"/>
      <c r="WY65" s="117"/>
      <c r="WZ65" s="117"/>
      <c r="XA65" s="117"/>
      <c r="XB65" s="117"/>
      <c r="XC65" s="117"/>
      <c r="XD65" s="117"/>
      <c r="XE65" s="117"/>
      <c r="XF65" s="117"/>
      <c r="XG65" s="117"/>
      <c r="XH65" s="117"/>
      <c r="XI65" s="117"/>
      <c r="XJ65" s="117"/>
      <c r="XK65" s="117"/>
      <c r="XL65" s="117"/>
      <c r="XM65" s="117"/>
      <c r="XN65" s="117"/>
      <c r="XO65" s="117"/>
      <c r="XP65" s="117"/>
      <c r="XQ65" s="117"/>
      <c r="XR65" s="117"/>
      <c r="XS65" s="117"/>
      <c r="XT65" s="117"/>
      <c r="XU65" s="117"/>
      <c r="XV65" s="117"/>
      <c r="XW65" s="117"/>
      <c r="XX65" s="117"/>
      <c r="XY65" s="117"/>
      <c r="XZ65" s="117"/>
      <c r="YA65" s="117"/>
      <c r="YB65" s="117"/>
      <c r="YC65" s="117"/>
      <c r="YD65" s="117"/>
      <c r="YE65" s="117"/>
      <c r="YF65" s="117"/>
      <c r="YG65" s="117"/>
      <c r="YH65" s="117"/>
      <c r="YI65" s="117"/>
      <c r="YJ65" s="117"/>
      <c r="YK65" s="117"/>
      <c r="YL65" s="117"/>
      <c r="YM65" s="117"/>
      <c r="YN65" s="117"/>
      <c r="YO65" s="117"/>
      <c r="YP65" s="117"/>
      <c r="YQ65" s="117"/>
      <c r="YR65" s="117"/>
      <c r="YS65" s="117"/>
      <c r="YT65" s="117"/>
      <c r="YU65" s="117"/>
      <c r="YV65" s="117"/>
      <c r="YW65" s="117"/>
      <c r="YX65" s="117"/>
      <c r="YY65" s="117"/>
      <c r="YZ65" s="117"/>
      <c r="ZA65" s="117"/>
      <c r="ZB65" s="117"/>
      <c r="ZC65" s="117"/>
      <c r="ZD65" s="117"/>
      <c r="ZE65" s="117"/>
      <c r="ZF65" s="117"/>
      <c r="ZG65" s="117"/>
      <c r="ZH65" s="117"/>
      <c r="ZI65" s="117"/>
      <c r="ZJ65" s="117"/>
      <c r="ZK65" s="117"/>
      <c r="ZL65" s="117"/>
      <c r="ZM65" s="117"/>
      <c r="ZN65" s="117"/>
      <c r="ZO65" s="117"/>
      <c r="ZP65" s="117"/>
      <c r="ZQ65" s="117"/>
      <c r="ZR65" s="117"/>
      <c r="ZS65" s="117"/>
      <c r="ZT65" s="117"/>
      <c r="ZU65" s="117"/>
      <c r="ZV65" s="117"/>
      <c r="ZW65" s="117"/>
      <c r="ZX65" s="117"/>
      <c r="ZY65" s="117"/>
      <c r="ZZ65" s="117"/>
    </row>
    <row r="66" spans="1:702" hidden="1" outlineLevel="1">
      <c r="A66" s="9">
        <v>42217</v>
      </c>
      <c r="B66" s="117">
        <v>491479.86157429998</v>
      </c>
      <c r="C66" s="117">
        <v>28730.3348549</v>
      </c>
      <c r="D66" s="117">
        <v>18105.321349149999</v>
      </c>
      <c r="E66" s="117">
        <v>132879.30730722999</v>
      </c>
      <c r="F66" s="117">
        <v>23704.619792289999</v>
      </c>
      <c r="G66" s="117">
        <v>2093.0205580500001</v>
      </c>
      <c r="H66" s="117">
        <v>30984.609070750001</v>
      </c>
      <c r="I66" s="117">
        <v>116633.75581500999</v>
      </c>
      <c r="J66" s="117">
        <v>20121.314534339999</v>
      </c>
      <c r="K66" s="117">
        <v>6131.7762171699997</v>
      </c>
      <c r="L66" s="117">
        <v>7255.1779367599993</v>
      </c>
      <c r="M66" s="168" t="s">
        <v>189</v>
      </c>
      <c r="N66" s="117">
        <v>58419.530971699998</v>
      </c>
      <c r="O66" s="117">
        <v>33338.118522420002</v>
      </c>
      <c r="P66" s="117">
        <v>11445.85380811</v>
      </c>
      <c r="Q66" s="117">
        <v>146.37430497</v>
      </c>
      <c r="R66" s="117">
        <v>313.66535685999997</v>
      </c>
      <c r="S66" s="117">
        <v>829.14071576999993</v>
      </c>
      <c r="T66" s="117">
        <v>347.94045882</v>
      </c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P66" s="117"/>
      <c r="EQ66" s="117"/>
      <c r="ER66" s="117"/>
      <c r="ES66" s="117"/>
      <c r="ET66" s="117"/>
      <c r="EU66" s="117"/>
      <c r="EV66" s="117"/>
      <c r="EW66" s="117"/>
      <c r="EX66" s="117"/>
      <c r="EY66" s="117"/>
      <c r="EZ66" s="117"/>
      <c r="FA66" s="117"/>
      <c r="FB66" s="117"/>
      <c r="FC66" s="117"/>
      <c r="FD66" s="117"/>
      <c r="FE66" s="117"/>
      <c r="FF66" s="117"/>
      <c r="FG66" s="117"/>
      <c r="FH66" s="117"/>
      <c r="FI66" s="117"/>
      <c r="FJ66" s="117"/>
      <c r="FK66" s="117"/>
      <c r="FL66" s="117"/>
      <c r="FM66" s="117"/>
      <c r="FN66" s="117"/>
      <c r="FO66" s="117"/>
      <c r="FP66" s="117"/>
      <c r="FQ66" s="117"/>
      <c r="FR66" s="117"/>
      <c r="FS66" s="117"/>
      <c r="FT66" s="117"/>
      <c r="FU66" s="117"/>
      <c r="FV66" s="117"/>
      <c r="FW66" s="117"/>
      <c r="FX66" s="117"/>
      <c r="FY66" s="117"/>
      <c r="FZ66" s="117"/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7"/>
      <c r="GM66" s="117"/>
      <c r="GN66" s="117"/>
      <c r="GO66" s="117"/>
      <c r="GP66" s="117"/>
      <c r="GQ66" s="117"/>
      <c r="GR66" s="117"/>
      <c r="GS66" s="117"/>
      <c r="GT66" s="117"/>
      <c r="GU66" s="117"/>
      <c r="GV66" s="117"/>
      <c r="GW66" s="117"/>
      <c r="GX66" s="117"/>
      <c r="GY66" s="117"/>
      <c r="GZ66" s="117"/>
      <c r="HA66" s="117"/>
      <c r="HB66" s="117"/>
      <c r="HC66" s="117"/>
      <c r="HD66" s="117"/>
      <c r="HE66" s="117"/>
      <c r="HF66" s="117"/>
      <c r="HG66" s="117"/>
      <c r="HH66" s="117"/>
      <c r="HI66" s="117"/>
      <c r="HJ66" s="117"/>
      <c r="HK66" s="117"/>
      <c r="HL66" s="117"/>
      <c r="HM66" s="117"/>
      <c r="HN66" s="117"/>
      <c r="HO66" s="117"/>
      <c r="HP66" s="117"/>
      <c r="HQ66" s="117"/>
      <c r="HR66" s="117"/>
      <c r="HS66" s="117"/>
      <c r="HT66" s="117"/>
      <c r="HU66" s="117"/>
      <c r="HV66" s="117"/>
      <c r="HW66" s="117"/>
      <c r="HX66" s="117"/>
      <c r="HY66" s="117"/>
      <c r="HZ66" s="117"/>
      <c r="IA66" s="117"/>
      <c r="IB66" s="117"/>
      <c r="IC66" s="117"/>
      <c r="ID66" s="117"/>
      <c r="IE66" s="117"/>
      <c r="IF66" s="117"/>
      <c r="IG66" s="117"/>
      <c r="IH66" s="117"/>
      <c r="II66" s="117"/>
      <c r="IJ66" s="117"/>
      <c r="IK66" s="117"/>
      <c r="IL66" s="117"/>
      <c r="IM66" s="117"/>
      <c r="IN66" s="117"/>
      <c r="IO66" s="117"/>
      <c r="IP66" s="117"/>
      <c r="IQ66" s="117"/>
      <c r="IR66" s="117"/>
      <c r="IS66" s="117"/>
      <c r="IT66" s="117"/>
      <c r="IU66" s="117"/>
      <c r="IV66" s="117"/>
      <c r="IW66" s="117"/>
      <c r="IX66" s="117"/>
      <c r="IY66" s="117"/>
      <c r="IZ66" s="117"/>
      <c r="JA66" s="117"/>
      <c r="JB66" s="117"/>
      <c r="JC66" s="117"/>
      <c r="JD66" s="117"/>
      <c r="JE66" s="117"/>
      <c r="JF66" s="117"/>
      <c r="JG66" s="117"/>
      <c r="JH66" s="117"/>
      <c r="JI66" s="117"/>
      <c r="JJ66" s="117"/>
      <c r="JK66" s="117"/>
      <c r="JL66" s="117"/>
      <c r="JM66" s="117"/>
      <c r="JN66" s="117"/>
      <c r="JO66" s="117"/>
      <c r="JP66" s="117"/>
      <c r="JQ66" s="117"/>
      <c r="JR66" s="117"/>
      <c r="JS66" s="117"/>
      <c r="JT66" s="117"/>
      <c r="JU66" s="117"/>
      <c r="JV66" s="117"/>
      <c r="JW66" s="117"/>
      <c r="JX66" s="117"/>
      <c r="JY66" s="117"/>
      <c r="JZ66" s="117"/>
      <c r="KA66" s="117"/>
      <c r="KB66" s="117"/>
      <c r="KC66" s="117"/>
      <c r="KD66" s="117"/>
      <c r="KE66" s="117"/>
      <c r="KF66" s="117"/>
      <c r="KG66" s="117"/>
      <c r="KH66" s="117"/>
      <c r="KI66" s="117"/>
      <c r="KJ66" s="117"/>
      <c r="KK66" s="117"/>
      <c r="KL66" s="117"/>
      <c r="KM66" s="117"/>
      <c r="KN66" s="117"/>
      <c r="KO66" s="117"/>
      <c r="KP66" s="117"/>
      <c r="KQ66" s="117"/>
      <c r="KR66" s="117"/>
      <c r="KS66" s="117"/>
      <c r="KT66" s="117"/>
      <c r="KU66" s="117"/>
      <c r="KV66" s="117"/>
      <c r="KW66" s="117"/>
      <c r="KX66" s="117"/>
      <c r="KY66" s="117"/>
      <c r="KZ66" s="117"/>
      <c r="LA66" s="117"/>
      <c r="LB66" s="117"/>
      <c r="LC66" s="117"/>
      <c r="LD66" s="117"/>
      <c r="LE66" s="117"/>
      <c r="LF66" s="117"/>
      <c r="LG66" s="117"/>
      <c r="LH66" s="117"/>
      <c r="LI66" s="117"/>
      <c r="LJ66" s="117"/>
      <c r="LK66" s="117"/>
      <c r="LL66" s="117"/>
      <c r="LM66" s="117"/>
      <c r="LN66" s="117"/>
      <c r="LO66" s="117"/>
      <c r="LP66" s="117"/>
      <c r="LQ66" s="117"/>
      <c r="LR66" s="117"/>
      <c r="LS66" s="117"/>
      <c r="LT66" s="117"/>
      <c r="LU66" s="117"/>
      <c r="LV66" s="117"/>
      <c r="LW66" s="117"/>
      <c r="LX66" s="117"/>
      <c r="LY66" s="117"/>
      <c r="LZ66" s="117"/>
      <c r="MA66" s="117"/>
      <c r="MB66" s="117"/>
      <c r="MC66" s="117"/>
      <c r="MD66" s="117"/>
      <c r="ME66" s="117"/>
      <c r="MF66" s="117"/>
      <c r="MG66" s="117"/>
      <c r="MH66" s="117"/>
      <c r="MI66" s="117"/>
      <c r="MJ66" s="117"/>
      <c r="MK66" s="117"/>
      <c r="ML66" s="117"/>
      <c r="MM66" s="117"/>
      <c r="MN66" s="117"/>
      <c r="MO66" s="117"/>
      <c r="MP66" s="117"/>
      <c r="MQ66" s="117"/>
      <c r="MR66" s="117"/>
      <c r="MS66" s="117"/>
      <c r="MT66" s="117"/>
      <c r="MU66" s="117"/>
      <c r="MV66" s="117"/>
      <c r="MW66" s="117"/>
      <c r="MX66" s="117"/>
      <c r="MY66" s="117"/>
      <c r="MZ66" s="117"/>
      <c r="NA66" s="117"/>
      <c r="NB66" s="117"/>
      <c r="NC66" s="117"/>
      <c r="ND66" s="117"/>
      <c r="NE66" s="117"/>
      <c r="NF66" s="117"/>
      <c r="NG66" s="117"/>
      <c r="NH66" s="117"/>
      <c r="NI66" s="117"/>
      <c r="NJ66" s="117"/>
      <c r="NK66" s="117"/>
      <c r="NL66" s="117"/>
      <c r="NM66" s="117"/>
      <c r="NN66" s="117"/>
      <c r="NO66" s="117"/>
      <c r="NP66" s="117"/>
      <c r="NQ66" s="117"/>
      <c r="NR66" s="117"/>
      <c r="NS66" s="117"/>
      <c r="NT66" s="117"/>
      <c r="NU66" s="117"/>
      <c r="NV66" s="117"/>
      <c r="NW66" s="117"/>
      <c r="NX66" s="117"/>
      <c r="NY66" s="117"/>
      <c r="NZ66" s="117"/>
      <c r="OA66" s="117"/>
      <c r="OB66" s="117"/>
      <c r="OC66" s="117"/>
      <c r="OD66" s="117"/>
      <c r="OE66" s="117"/>
      <c r="OF66" s="117"/>
      <c r="OG66" s="117"/>
      <c r="OH66" s="117"/>
      <c r="OI66" s="117"/>
      <c r="OJ66" s="117"/>
      <c r="OK66" s="117"/>
      <c r="OL66" s="117"/>
      <c r="OM66" s="117"/>
      <c r="ON66" s="117"/>
      <c r="OO66" s="117"/>
      <c r="OP66" s="117"/>
      <c r="OQ66" s="117"/>
      <c r="OR66" s="117"/>
      <c r="OS66" s="117"/>
      <c r="OT66" s="117"/>
      <c r="OU66" s="117"/>
      <c r="OV66" s="117"/>
      <c r="OW66" s="117"/>
      <c r="OX66" s="117"/>
      <c r="OY66" s="117"/>
      <c r="OZ66" s="117"/>
      <c r="PA66" s="117"/>
      <c r="PB66" s="117"/>
      <c r="PC66" s="117"/>
      <c r="PD66" s="117"/>
      <c r="PE66" s="117"/>
      <c r="PF66" s="117"/>
      <c r="PG66" s="117"/>
      <c r="PH66" s="117"/>
      <c r="PI66" s="117"/>
      <c r="PJ66" s="117"/>
      <c r="PK66" s="117"/>
      <c r="PL66" s="117"/>
      <c r="PM66" s="117"/>
      <c r="PN66" s="117"/>
      <c r="PO66" s="117"/>
      <c r="PP66" s="117"/>
      <c r="PQ66" s="117"/>
      <c r="PR66" s="117"/>
      <c r="PS66" s="117"/>
      <c r="PT66" s="117"/>
      <c r="PU66" s="117"/>
      <c r="PV66" s="117"/>
      <c r="PW66" s="117"/>
      <c r="PX66" s="117"/>
      <c r="PY66" s="117"/>
      <c r="PZ66" s="117"/>
      <c r="QA66" s="117"/>
      <c r="QB66" s="117"/>
      <c r="QC66" s="117"/>
      <c r="QD66" s="117"/>
      <c r="QE66" s="117"/>
      <c r="QF66" s="117"/>
      <c r="QG66" s="117"/>
      <c r="QH66" s="117"/>
      <c r="QI66" s="117"/>
      <c r="QJ66" s="117"/>
      <c r="QK66" s="117"/>
      <c r="QL66" s="117"/>
      <c r="QM66" s="117"/>
      <c r="QN66" s="117"/>
      <c r="QO66" s="117"/>
      <c r="QP66" s="117"/>
      <c r="QQ66" s="117"/>
      <c r="QR66" s="117"/>
      <c r="QS66" s="117"/>
      <c r="QT66" s="117"/>
      <c r="QU66" s="117"/>
      <c r="QV66" s="117"/>
      <c r="QW66" s="117"/>
      <c r="QX66" s="117"/>
      <c r="QY66" s="117"/>
      <c r="QZ66" s="117"/>
      <c r="RA66" s="117"/>
      <c r="RB66" s="117"/>
      <c r="RC66" s="117"/>
      <c r="RD66" s="117"/>
      <c r="RE66" s="117"/>
      <c r="RF66" s="117"/>
      <c r="RG66" s="117"/>
      <c r="RH66" s="117"/>
      <c r="RI66" s="117"/>
      <c r="RJ66" s="117"/>
      <c r="RK66" s="117"/>
      <c r="RL66" s="117"/>
      <c r="RM66" s="117"/>
      <c r="RN66" s="117"/>
      <c r="RO66" s="117"/>
      <c r="RP66" s="117"/>
      <c r="RQ66" s="117"/>
      <c r="RR66" s="117"/>
      <c r="RS66" s="117"/>
      <c r="RT66" s="117"/>
      <c r="RU66" s="117"/>
      <c r="RV66" s="117"/>
      <c r="RW66" s="117"/>
      <c r="RX66" s="117"/>
      <c r="RY66" s="117"/>
      <c r="RZ66" s="117"/>
      <c r="SA66" s="117"/>
      <c r="SB66" s="117"/>
      <c r="SC66" s="117"/>
      <c r="SD66" s="117"/>
      <c r="SE66" s="117"/>
      <c r="SF66" s="117"/>
      <c r="SG66" s="117"/>
      <c r="SH66" s="117"/>
      <c r="SI66" s="117"/>
      <c r="SJ66" s="117"/>
      <c r="SK66" s="117"/>
      <c r="SL66" s="117"/>
      <c r="SM66" s="117"/>
      <c r="SN66" s="117"/>
      <c r="SO66" s="117"/>
      <c r="SP66" s="117"/>
      <c r="SQ66" s="117"/>
      <c r="SR66" s="117"/>
      <c r="SS66" s="117"/>
      <c r="ST66" s="117"/>
      <c r="SU66" s="117"/>
      <c r="SV66" s="117"/>
      <c r="SW66" s="117"/>
      <c r="SX66" s="117"/>
      <c r="SY66" s="117"/>
      <c r="SZ66" s="117"/>
      <c r="TA66" s="117"/>
      <c r="TB66" s="117"/>
      <c r="TC66" s="117"/>
      <c r="TD66" s="117"/>
      <c r="TE66" s="117"/>
      <c r="TF66" s="117"/>
      <c r="TG66" s="117"/>
      <c r="TH66" s="117"/>
      <c r="TI66" s="117"/>
      <c r="TJ66" s="117"/>
      <c r="TK66" s="117"/>
      <c r="TL66" s="117"/>
      <c r="TM66" s="117"/>
      <c r="TN66" s="117"/>
      <c r="TO66" s="117"/>
      <c r="TP66" s="117"/>
      <c r="TQ66" s="117"/>
      <c r="TR66" s="117"/>
      <c r="TS66" s="117"/>
      <c r="TT66" s="117"/>
      <c r="TU66" s="117"/>
      <c r="TV66" s="117"/>
      <c r="TW66" s="117"/>
      <c r="TX66" s="117"/>
      <c r="TY66" s="117"/>
      <c r="TZ66" s="117"/>
      <c r="UA66" s="117"/>
      <c r="UB66" s="117"/>
      <c r="UC66" s="117"/>
      <c r="UD66" s="117"/>
      <c r="UE66" s="117"/>
      <c r="UF66" s="117"/>
      <c r="UG66" s="117"/>
      <c r="UH66" s="117"/>
      <c r="UI66" s="117"/>
      <c r="UJ66" s="117"/>
      <c r="UK66" s="117"/>
      <c r="UL66" s="117"/>
      <c r="UM66" s="117"/>
      <c r="UN66" s="117"/>
      <c r="UO66" s="117"/>
      <c r="UP66" s="117"/>
      <c r="UQ66" s="117"/>
      <c r="UR66" s="117"/>
      <c r="US66" s="117"/>
      <c r="UT66" s="117"/>
      <c r="UU66" s="117"/>
      <c r="UV66" s="117"/>
      <c r="UW66" s="117"/>
      <c r="UX66" s="117"/>
      <c r="UY66" s="117"/>
      <c r="UZ66" s="117"/>
      <c r="VA66" s="117"/>
      <c r="VB66" s="117"/>
      <c r="VC66" s="117"/>
      <c r="VD66" s="117"/>
      <c r="VE66" s="117"/>
      <c r="VF66" s="117"/>
      <c r="VG66" s="117"/>
      <c r="VH66" s="117"/>
      <c r="VI66" s="117"/>
      <c r="VJ66" s="117"/>
      <c r="VK66" s="117"/>
      <c r="VL66" s="117"/>
      <c r="VM66" s="117"/>
      <c r="VN66" s="117"/>
      <c r="VO66" s="117"/>
      <c r="VP66" s="117"/>
      <c r="VQ66" s="117"/>
      <c r="VR66" s="117"/>
      <c r="VS66" s="117"/>
      <c r="VT66" s="117"/>
      <c r="VU66" s="117"/>
      <c r="VV66" s="117"/>
      <c r="VW66" s="117"/>
      <c r="VX66" s="117"/>
      <c r="VY66" s="117"/>
      <c r="VZ66" s="117"/>
      <c r="WA66" s="117"/>
      <c r="WB66" s="117"/>
      <c r="WC66" s="117"/>
      <c r="WD66" s="117"/>
      <c r="WE66" s="117"/>
      <c r="WF66" s="117"/>
      <c r="WG66" s="117"/>
      <c r="WH66" s="117"/>
      <c r="WI66" s="117"/>
      <c r="WJ66" s="117"/>
      <c r="WK66" s="117"/>
      <c r="WL66" s="117"/>
      <c r="WM66" s="117"/>
      <c r="WN66" s="117"/>
      <c r="WO66" s="117"/>
      <c r="WP66" s="117"/>
      <c r="WQ66" s="117"/>
      <c r="WR66" s="117"/>
      <c r="WS66" s="117"/>
      <c r="WT66" s="117"/>
      <c r="WU66" s="117"/>
      <c r="WV66" s="117"/>
      <c r="WW66" s="117"/>
      <c r="WX66" s="117"/>
      <c r="WY66" s="117"/>
      <c r="WZ66" s="117"/>
      <c r="XA66" s="117"/>
      <c r="XB66" s="117"/>
      <c r="XC66" s="117"/>
      <c r="XD66" s="117"/>
      <c r="XE66" s="117"/>
      <c r="XF66" s="117"/>
      <c r="XG66" s="117"/>
      <c r="XH66" s="117"/>
      <c r="XI66" s="117"/>
      <c r="XJ66" s="117"/>
      <c r="XK66" s="117"/>
      <c r="XL66" s="117"/>
      <c r="XM66" s="117"/>
      <c r="XN66" s="117"/>
      <c r="XO66" s="117"/>
      <c r="XP66" s="117"/>
      <c r="XQ66" s="117"/>
      <c r="XR66" s="117"/>
      <c r="XS66" s="117"/>
      <c r="XT66" s="117"/>
      <c r="XU66" s="117"/>
      <c r="XV66" s="117"/>
      <c r="XW66" s="117"/>
      <c r="XX66" s="117"/>
      <c r="XY66" s="117"/>
      <c r="XZ66" s="117"/>
      <c r="YA66" s="117"/>
      <c r="YB66" s="117"/>
      <c r="YC66" s="117"/>
      <c r="YD66" s="117"/>
      <c r="YE66" s="117"/>
      <c r="YF66" s="117"/>
      <c r="YG66" s="117"/>
      <c r="YH66" s="117"/>
      <c r="YI66" s="117"/>
      <c r="YJ66" s="117"/>
      <c r="YK66" s="117"/>
      <c r="YL66" s="117"/>
      <c r="YM66" s="117"/>
      <c r="YN66" s="117"/>
      <c r="YO66" s="117"/>
      <c r="YP66" s="117"/>
      <c r="YQ66" s="117"/>
      <c r="YR66" s="117"/>
      <c r="YS66" s="117"/>
      <c r="YT66" s="117"/>
      <c r="YU66" s="117"/>
      <c r="YV66" s="117"/>
      <c r="YW66" s="117"/>
      <c r="YX66" s="117"/>
      <c r="YY66" s="117"/>
      <c r="YZ66" s="117"/>
      <c r="ZA66" s="117"/>
      <c r="ZB66" s="117"/>
      <c r="ZC66" s="117"/>
      <c r="ZD66" s="117"/>
      <c r="ZE66" s="117"/>
      <c r="ZF66" s="117"/>
      <c r="ZG66" s="117"/>
      <c r="ZH66" s="117"/>
      <c r="ZI66" s="117"/>
      <c r="ZJ66" s="117"/>
      <c r="ZK66" s="117"/>
      <c r="ZL66" s="117"/>
      <c r="ZM66" s="117"/>
      <c r="ZN66" s="117"/>
      <c r="ZO66" s="117"/>
      <c r="ZP66" s="117"/>
      <c r="ZQ66" s="117"/>
      <c r="ZR66" s="117"/>
      <c r="ZS66" s="117"/>
      <c r="ZT66" s="117"/>
      <c r="ZU66" s="117"/>
      <c r="ZV66" s="117"/>
      <c r="ZW66" s="117"/>
      <c r="ZX66" s="117"/>
      <c r="ZY66" s="117"/>
      <c r="ZZ66" s="117"/>
    </row>
    <row r="67" spans="1:702" hidden="1" outlineLevel="1">
      <c r="A67" s="9">
        <v>42248</v>
      </c>
      <c r="B67" s="117">
        <v>468594.59776431997</v>
      </c>
      <c r="C67" s="117">
        <v>26152.879592409998</v>
      </c>
      <c r="D67" s="117">
        <v>17714.550545589998</v>
      </c>
      <c r="E67" s="117">
        <v>122993.45963682</v>
      </c>
      <c r="F67" s="117">
        <v>24323.161579110001</v>
      </c>
      <c r="G67" s="117">
        <v>1906.0469911800001</v>
      </c>
      <c r="H67" s="117">
        <v>29344.87573973</v>
      </c>
      <c r="I67" s="117">
        <v>111579.97696002001</v>
      </c>
      <c r="J67" s="117">
        <v>19285.543213519999</v>
      </c>
      <c r="K67" s="117">
        <v>5945.0150879499997</v>
      </c>
      <c r="L67" s="117">
        <v>7265.2187007699995</v>
      </c>
      <c r="M67" s="168" t="s">
        <v>189</v>
      </c>
      <c r="N67" s="117">
        <v>56918.016686530005</v>
      </c>
      <c r="O67" s="117">
        <v>37506.825186230002</v>
      </c>
      <c r="P67" s="117">
        <v>6325.9316459500005</v>
      </c>
      <c r="Q67" s="117">
        <v>125.31882709</v>
      </c>
      <c r="R67" s="117">
        <v>278.80198188999998</v>
      </c>
      <c r="S67" s="117">
        <v>584.71507564000001</v>
      </c>
      <c r="T67" s="117">
        <v>344.26031388999996</v>
      </c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117"/>
      <c r="FX67" s="117"/>
      <c r="FY67" s="117"/>
      <c r="FZ67" s="117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7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17"/>
      <c r="GZ67" s="117"/>
      <c r="HA67" s="117"/>
      <c r="HB67" s="117"/>
      <c r="HC67" s="117"/>
      <c r="HD67" s="117"/>
      <c r="HE67" s="117"/>
      <c r="HF67" s="117"/>
      <c r="HG67" s="117"/>
      <c r="HH67" s="117"/>
      <c r="HI67" s="117"/>
      <c r="HJ67" s="117"/>
      <c r="HK67" s="117"/>
      <c r="HL67" s="117"/>
      <c r="HM67" s="117"/>
      <c r="HN67" s="117"/>
      <c r="HO67" s="117"/>
      <c r="HP67" s="117"/>
      <c r="HQ67" s="117"/>
      <c r="HR67" s="117"/>
      <c r="HS67" s="117"/>
      <c r="HT67" s="117"/>
      <c r="HU67" s="117"/>
      <c r="HV67" s="117"/>
      <c r="HW67" s="117"/>
      <c r="HX67" s="117"/>
      <c r="HY67" s="117"/>
      <c r="HZ67" s="117"/>
      <c r="IA67" s="117"/>
      <c r="IB67" s="117"/>
      <c r="IC67" s="117"/>
      <c r="ID67" s="117"/>
      <c r="IE67" s="117"/>
      <c r="IF67" s="117"/>
      <c r="IG67" s="117"/>
      <c r="IH67" s="117"/>
      <c r="II67" s="117"/>
      <c r="IJ67" s="117"/>
      <c r="IK67" s="117"/>
      <c r="IL67" s="117"/>
      <c r="IM67" s="117"/>
      <c r="IN67" s="117"/>
      <c r="IO67" s="117"/>
      <c r="IP67" s="117"/>
      <c r="IQ67" s="117"/>
      <c r="IR67" s="117"/>
      <c r="IS67" s="117"/>
      <c r="IT67" s="117"/>
      <c r="IU67" s="117"/>
      <c r="IV67" s="117"/>
      <c r="IW67" s="117"/>
      <c r="IX67" s="117"/>
      <c r="IY67" s="117"/>
      <c r="IZ67" s="117"/>
      <c r="JA67" s="117"/>
      <c r="JB67" s="117"/>
      <c r="JC67" s="117"/>
      <c r="JD67" s="117"/>
      <c r="JE67" s="117"/>
      <c r="JF67" s="117"/>
      <c r="JG67" s="117"/>
      <c r="JH67" s="117"/>
      <c r="JI67" s="117"/>
      <c r="JJ67" s="117"/>
      <c r="JK67" s="117"/>
      <c r="JL67" s="117"/>
      <c r="JM67" s="117"/>
      <c r="JN67" s="117"/>
      <c r="JO67" s="117"/>
      <c r="JP67" s="117"/>
      <c r="JQ67" s="117"/>
      <c r="JR67" s="117"/>
      <c r="JS67" s="117"/>
      <c r="JT67" s="117"/>
      <c r="JU67" s="117"/>
      <c r="JV67" s="117"/>
      <c r="JW67" s="117"/>
      <c r="JX67" s="117"/>
      <c r="JY67" s="117"/>
      <c r="JZ67" s="117"/>
      <c r="KA67" s="117"/>
      <c r="KB67" s="117"/>
      <c r="KC67" s="117"/>
      <c r="KD67" s="117"/>
      <c r="KE67" s="117"/>
      <c r="KF67" s="117"/>
      <c r="KG67" s="117"/>
      <c r="KH67" s="117"/>
      <c r="KI67" s="117"/>
      <c r="KJ67" s="117"/>
      <c r="KK67" s="117"/>
      <c r="KL67" s="117"/>
      <c r="KM67" s="117"/>
      <c r="KN67" s="117"/>
      <c r="KO67" s="117"/>
      <c r="KP67" s="117"/>
      <c r="KQ67" s="117"/>
      <c r="KR67" s="117"/>
      <c r="KS67" s="117"/>
      <c r="KT67" s="117"/>
      <c r="KU67" s="117"/>
      <c r="KV67" s="117"/>
      <c r="KW67" s="117"/>
      <c r="KX67" s="117"/>
      <c r="KY67" s="117"/>
      <c r="KZ67" s="117"/>
      <c r="LA67" s="117"/>
      <c r="LB67" s="117"/>
      <c r="LC67" s="117"/>
      <c r="LD67" s="117"/>
      <c r="LE67" s="117"/>
      <c r="LF67" s="117"/>
      <c r="LG67" s="117"/>
      <c r="LH67" s="117"/>
      <c r="LI67" s="117"/>
      <c r="LJ67" s="117"/>
      <c r="LK67" s="117"/>
      <c r="LL67" s="117"/>
      <c r="LM67" s="117"/>
      <c r="LN67" s="117"/>
      <c r="LO67" s="117"/>
      <c r="LP67" s="117"/>
      <c r="LQ67" s="117"/>
      <c r="LR67" s="117"/>
      <c r="LS67" s="117"/>
      <c r="LT67" s="117"/>
      <c r="LU67" s="117"/>
      <c r="LV67" s="117"/>
      <c r="LW67" s="117"/>
      <c r="LX67" s="117"/>
      <c r="LY67" s="117"/>
      <c r="LZ67" s="117"/>
      <c r="MA67" s="117"/>
      <c r="MB67" s="117"/>
      <c r="MC67" s="117"/>
      <c r="MD67" s="117"/>
      <c r="ME67" s="117"/>
      <c r="MF67" s="117"/>
      <c r="MG67" s="117"/>
      <c r="MH67" s="117"/>
      <c r="MI67" s="117"/>
      <c r="MJ67" s="117"/>
      <c r="MK67" s="117"/>
      <c r="ML67" s="117"/>
      <c r="MM67" s="117"/>
      <c r="MN67" s="117"/>
      <c r="MO67" s="117"/>
      <c r="MP67" s="117"/>
      <c r="MQ67" s="117"/>
      <c r="MR67" s="117"/>
      <c r="MS67" s="117"/>
      <c r="MT67" s="117"/>
      <c r="MU67" s="117"/>
      <c r="MV67" s="117"/>
      <c r="MW67" s="117"/>
      <c r="MX67" s="117"/>
      <c r="MY67" s="117"/>
      <c r="MZ67" s="117"/>
      <c r="NA67" s="117"/>
      <c r="NB67" s="117"/>
      <c r="NC67" s="117"/>
      <c r="ND67" s="117"/>
      <c r="NE67" s="117"/>
      <c r="NF67" s="117"/>
      <c r="NG67" s="117"/>
      <c r="NH67" s="117"/>
      <c r="NI67" s="117"/>
      <c r="NJ67" s="117"/>
      <c r="NK67" s="117"/>
      <c r="NL67" s="117"/>
      <c r="NM67" s="117"/>
      <c r="NN67" s="117"/>
      <c r="NO67" s="117"/>
      <c r="NP67" s="117"/>
      <c r="NQ67" s="117"/>
      <c r="NR67" s="117"/>
      <c r="NS67" s="117"/>
      <c r="NT67" s="117"/>
      <c r="NU67" s="117"/>
      <c r="NV67" s="117"/>
      <c r="NW67" s="117"/>
      <c r="NX67" s="117"/>
      <c r="NY67" s="117"/>
      <c r="NZ67" s="117"/>
      <c r="OA67" s="117"/>
      <c r="OB67" s="117"/>
      <c r="OC67" s="117"/>
      <c r="OD67" s="117"/>
      <c r="OE67" s="117"/>
      <c r="OF67" s="117"/>
      <c r="OG67" s="117"/>
      <c r="OH67" s="117"/>
      <c r="OI67" s="117"/>
      <c r="OJ67" s="117"/>
      <c r="OK67" s="117"/>
      <c r="OL67" s="117"/>
      <c r="OM67" s="117"/>
      <c r="ON67" s="117"/>
      <c r="OO67" s="117"/>
      <c r="OP67" s="117"/>
      <c r="OQ67" s="117"/>
      <c r="OR67" s="117"/>
      <c r="OS67" s="117"/>
      <c r="OT67" s="117"/>
      <c r="OU67" s="117"/>
      <c r="OV67" s="117"/>
      <c r="OW67" s="117"/>
      <c r="OX67" s="117"/>
      <c r="OY67" s="117"/>
      <c r="OZ67" s="117"/>
      <c r="PA67" s="117"/>
      <c r="PB67" s="117"/>
      <c r="PC67" s="117"/>
      <c r="PD67" s="117"/>
      <c r="PE67" s="117"/>
      <c r="PF67" s="117"/>
      <c r="PG67" s="117"/>
      <c r="PH67" s="117"/>
      <c r="PI67" s="117"/>
      <c r="PJ67" s="117"/>
      <c r="PK67" s="117"/>
      <c r="PL67" s="117"/>
      <c r="PM67" s="117"/>
      <c r="PN67" s="117"/>
      <c r="PO67" s="117"/>
      <c r="PP67" s="117"/>
      <c r="PQ67" s="117"/>
      <c r="PR67" s="117"/>
      <c r="PS67" s="117"/>
      <c r="PT67" s="117"/>
      <c r="PU67" s="117"/>
      <c r="PV67" s="117"/>
      <c r="PW67" s="117"/>
      <c r="PX67" s="117"/>
      <c r="PY67" s="117"/>
      <c r="PZ67" s="117"/>
      <c r="QA67" s="117"/>
      <c r="QB67" s="117"/>
      <c r="QC67" s="117"/>
      <c r="QD67" s="117"/>
      <c r="QE67" s="117"/>
      <c r="QF67" s="117"/>
      <c r="QG67" s="117"/>
      <c r="QH67" s="117"/>
      <c r="QI67" s="117"/>
      <c r="QJ67" s="117"/>
      <c r="QK67" s="117"/>
      <c r="QL67" s="117"/>
      <c r="QM67" s="117"/>
      <c r="QN67" s="117"/>
      <c r="QO67" s="117"/>
      <c r="QP67" s="117"/>
      <c r="QQ67" s="117"/>
      <c r="QR67" s="117"/>
      <c r="QS67" s="117"/>
      <c r="QT67" s="117"/>
      <c r="QU67" s="117"/>
      <c r="QV67" s="117"/>
      <c r="QW67" s="117"/>
      <c r="QX67" s="117"/>
      <c r="QY67" s="117"/>
      <c r="QZ67" s="117"/>
      <c r="RA67" s="117"/>
      <c r="RB67" s="117"/>
      <c r="RC67" s="117"/>
      <c r="RD67" s="117"/>
      <c r="RE67" s="117"/>
      <c r="RF67" s="117"/>
      <c r="RG67" s="117"/>
      <c r="RH67" s="117"/>
      <c r="RI67" s="117"/>
      <c r="RJ67" s="117"/>
      <c r="RK67" s="117"/>
      <c r="RL67" s="117"/>
      <c r="RM67" s="117"/>
      <c r="RN67" s="117"/>
      <c r="RO67" s="117"/>
      <c r="RP67" s="117"/>
      <c r="RQ67" s="117"/>
      <c r="RR67" s="117"/>
      <c r="RS67" s="117"/>
      <c r="RT67" s="117"/>
      <c r="RU67" s="117"/>
      <c r="RV67" s="117"/>
      <c r="RW67" s="117"/>
      <c r="RX67" s="117"/>
      <c r="RY67" s="117"/>
      <c r="RZ67" s="117"/>
      <c r="SA67" s="117"/>
      <c r="SB67" s="117"/>
      <c r="SC67" s="117"/>
      <c r="SD67" s="117"/>
      <c r="SE67" s="117"/>
      <c r="SF67" s="117"/>
      <c r="SG67" s="117"/>
      <c r="SH67" s="117"/>
      <c r="SI67" s="117"/>
      <c r="SJ67" s="117"/>
      <c r="SK67" s="117"/>
      <c r="SL67" s="117"/>
      <c r="SM67" s="117"/>
      <c r="SN67" s="117"/>
      <c r="SO67" s="117"/>
      <c r="SP67" s="117"/>
      <c r="SQ67" s="117"/>
      <c r="SR67" s="117"/>
      <c r="SS67" s="117"/>
      <c r="ST67" s="117"/>
      <c r="SU67" s="117"/>
      <c r="SV67" s="117"/>
      <c r="SW67" s="117"/>
      <c r="SX67" s="117"/>
      <c r="SY67" s="117"/>
      <c r="SZ67" s="117"/>
      <c r="TA67" s="117"/>
      <c r="TB67" s="117"/>
      <c r="TC67" s="117"/>
      <c r="TD67" s="117"/>
      <c r="TE67" s="117"/>
      <c r="TF67" s="117"/>
      <c r="TG67" s="117"/>
      <c r="TH67" s="117"/>
      <c r="TI67" s="117"/>
      <c r="TJ67" s="117"/>
      <c r="TK67" s="117"/>
      <c r="TL67" s="117"/>
      <c r="TM67" s="117"/>
      <c r="TN67" s="117"/>
      <c r="TO67" s="117"/>
      <c r="TP67" s="117"/>
      <c r="TQ67" s="117"/>
      <c r="TR67" s="117"/>
      <c r="TS67" s="117"/>
      <c r="TT67" s="117"/>
      <c r="TU67" s="117"/>
      <c r="TV67" s="117"/>
      <c r="TW67" s="117"/>
      <c r="TX67" s="117"/>
      <c r="TY67" s="117"/>
      <c r="TZ67" s="117"/>
      <c r="UA67" s="117"/>
      <c r="UB67" s="117"/>
      <c r="UC67" s="117"/>
      <c r="UD67" s="117"/>
      <c r="UE67" s="117"/>
      <c r="UF67" s="117"/>
      <c r="UG67" s="117"/>
      <c r="UH67" s="117"/>
      <c r="UI67" s="117"/>
      <c r="UJ67" s="117"/>
      <c r="UK67" s="117"/>
      <c r="UL67" s="117"/>
      <c r="UM67" s="117"/>
      <c r="UN67" s="117"/>
      <c r="UO67" s="117"/>
      <c r="UP67" s="117"/>
      <c r="UQ67" s="117"/>
      <c r="UR67" s="117"/>
      <c r="US67" s="117"/>
      <c r="UT67" s="117"/>
      <c r="UU67" s="117"/>
      <c r="UV67" s="117"/>
      <c r="UW67" s="117"/>
      <c r="UX67" s="117"/>
      <c r="UY67" s="117"/>
      <c r="UZ67" s="117"/>
      <c r="VA67" s="117"/>
      <c r="VB67" s="117"/>
      <c r="VC67" s="117"/>
      <c r="VD67" s="117"/>
      <c r="VE67" s="117"/>
      <c r="VF67" s="117"/>
      <c r="VG67" s="117"/>
      <c r="VH67" s="117"/>
      <c r="VI67" s="117"/>
      <c r="VJ67" s="117"/>
      <c r="VK67" s="117"/>
      <c r="VL67" s="117"/>
      <c r="VM67" s="117"/>
      <c r="VN67" s="117"/>
      <c r="VO67" s="117"/>
      <c r="VP67" s="117"/>
      <c r="VQ67" s="117"/>
      <c r="VR67" s="117"/>
      <c r="VS67" s="117"/>
      <c r="VT67" s="117"/>
      <c r="VU67" s="117"/>
      <c r="VV67" s="117"/>
      <c r="VW67" s="117"/>
      <c r="VX67" s="117"/>
      <c r="VY67" s="117"/>
      <c r="VZ67" s="117"/>
      <c r="WA67" s="117"/>
      <c r="WB67" s="117"/>
      <c r="WC67" s="117"/>
      <c r="WD67" s="117"/>
      <c r="WE67" s="117"/>
      <c r="WF67" s="117"/>
      <c r="WG67" s="117"/>
      <c r="WH67" s="117"/>
      <c r="WI67" s="117"/>
      <c r="WJ67" s="117"/>
      <c r="WK67" s="117"/>
      <c r="WL67" s="117"/>
      <c r="WM67" s="117"/>
      <c r="WN67" s="117"/>
      <c r="WO67" s="117"/>
      <c r="WP67" s="117"/>
      <c r="WQ67" s="117"/>
      <c r="WR67" s="117"/>
      <c r="WS67" s="117"/>
      <c r="WT67" s="117"/>
      <c r="WU67" s="117"/>
      <c r="WV67" s="117"/>
      <c r="WW67" s="117"/>
      <c r="WX67" s="117"/>
      <c r="WY67" s="117"/>
      <c r="WZ67" s="117"/>
      <c r="XA67" s="117"/>
      <c r="XB67" s="117"/>
      <c r="XC67" s="117"/>
      <c r="XD67" s="117"/>
      <c r="XE67" s="117"/>
      <c r="XF67" s="117"/>
      <c r="XG67" s="117"/>
      <c r="XH67" s="117"/>
      <c r="XI67" s="117"/>
      <c r="XJ67" s="117"/>
      <c r="XK67" s="117"/>
      <c r="XL67" s="117"/>
      <c r="XM67" s="117"/>
      <c r="XN67" s="117"/>
      <c r="XO67" s="117"/>
      <c r="XP67" s="117"/>
      <c r="XQ67" s="117"/>
      <c r="XR67" s="117"/>
      <c r="XS67" s="117"/>
      <c r="XT67" s="117"/>
      <c r="XU67" s="117"/>
      <c r="XV67" s="117"/>
      <c r="XW67" s="117"/>
      <c r="XX67" s="117"/>
      <c r="XY67" s="117"/>
      <c r="XZ67" s="117"/>
      <c r="YA67" s="117"/>
      <c r="YB67" s="117"/>
      <c r="YC67" s="117"/>
      <c r="YD67" s="117"/>
      <c r="YE67" s="117"/>
      <c r="YF67" s="117"/>
      <c r="YG67" s="117"/>
      <c r="YH67" s="117"/>
      <c r="YI67" s="117"/>
      <c r="YJ67" s="117"/>
      <c r="YK67" s="117"/>
      <c r="YL67" s="117"/>
      <c r="YM67" s="117"/>
      <c r="YN67" s="117"/>
      <c r="YO67" s="117"/>
      <c r="YP67" s="117"/>
      <c r="YQ67" s="117"/>
      <c r="YR67" s="117"/>
      <c r="YS67" s="117"/>
      <c r="YT67" s="117"/>
      <c r="YU67" s="117"/>
      <c r="YV67" s="117"/>
      <c r="YW67" s="117"/>
      <c r="YX67" s="117"/>
      <c r="YY67" s="117"/>
      <c r="YZ67" s="117"/>
      <c r="ZA67" s="117"/>
      <c r="ZB67" s="117"/>
      <c r="ZC67" s="117"/>
      <c r="ZD67" s="117"/>
      <c r="ZE67" s="117"/>
      <c r="ZF67" s="117"/>
      <c r="ZG67" s="117"/>
      <c r="ZH67" s="117"/>
      <c r="ZI67" s="117"/>
      <c r="ZJ67" s="117"/>
      <c r="ZK67" s="117"/>
      <c r="ZL67" s="117"/>
      <c r="ZM67" s="117"/>
      <c r="ZN67" s="117"/>
      <c r="ZO67" s="117"/>
      <c r="ZP67" s="117"/>
      <c r="ZQ67" s="117"/>
      <c r="ZR67" s="117"/>
      <c r="ZS67" s="117"/>
      <c r="ZT67" s="117"/>
      <c r="ZU67" s="117"/>
      <c r="ZV67" s="117"/>
      <c r="ZW67" s="117"/>
      <c r="ZX67" s="117"/>
      <c r="ZY67" s="117"/>
      <c r="ZZ67" s="117"/>
    </row>
    <row r="68" spans="1:702" hidden="1" outlineLevel="1">
      <c r="A68" s="9">
        <v>42278</v>
      </c>
      <c r="B68" s="117">
        <v>485537.33313014999</v>
      </c>
      <c r="C68" s="117">
        <v>26705.050247210002</v>
      </c>
      <c r="D68" s="117">
        <v>18645.105231950001</v>
      </c>
      <c r="E68" s="117">
        <v>127389.84012721</v>
      </c>
      <c r="F68" s="117">
        <v>25437.669711220002</v>
      </c>
      <c r="G68" s="117">
        <v>1957.6486429500001</v>
      </c>
      <c r="H68" s="117">
        <v>29887.422284910001</v>
      </c>
      <c r="I68" s="117">
        <v>114820.8284843</v>
      </c>
      <c r="J68" s="117">
        <v>20119.365775749997</v>
      </c>
      <c r="K68" s="117">
        <v>6262.1437551100007</v>
      </c>
      <c r="L68" s="117">
        <v>7175.2747534799992</v>
      </c>
      <c r="M68" s="168" t="s">
        <v>189</v>
      </c>
      <c r="N68" s="117">
        <v>59318.080765700004</v>
      </c>
      <c r="O68" s="117">
        <v>40247.193399389995</v>
      </c>
      <c r="P68" s="117">
        <v>6339.9900410700002</v>
      </c>
      <c r="Q68" s="117">
        <v>126.09951674999999</v>
      </c>
      <c r="R68" s="117">
        <v>282.91199433999998</v>
      </c>
      <c r="S68" s="117">
        <v>480.71302979999996</v>
      </c>
      <c r="T68" s="117">
        <v>341.99536900999999</v>
      </c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7"/>
      <c r="GM68" s="117"/>
      <c r="GN68" s="117"/>
      <c r="GO68" s="117"/>
      <c r="GP68" s="117"/>
      <c r="GQ68" s="117"/>
      <c r="GR68" s="117"/>
      <c r="GS68" s="117"/>
      <c r="GT68" s="117"/>
      <c r="GU68" s="117"/>
      <c r="GV68" s="117"/>
      <c r="GW68" s="117"/>
      <c r="GX68" s="117"/>
      <c r="GY68" s="117"/>
      <c r="GZ68" s="117"/>
      <c r="HA68" s="117"/>
      <c r="HB68" s="117"/>
      <c r="HC68" s="117"/>
      <c r="HD68" s="117"/>
      <c r="HE68" s="117"/>
      <c r="HF68" s="117"/>
      <c r="HG68" s="117"/>
      <c r="HH68" s="117"/>
      <c r="HI68" s="117"/>
      <c r="HJ68" s="117"/>
      <c r="HK68" s="117"/>
      <c r="HL68" s="117"/>
      <c r="HM68" s="117"/>
      <c r="HN68" s="117"/>
      <c r="HO68" s="117"/>
      <c r="HP68" s="117"/>
      <c r="HQ68" s="117"/>
      <c r="HR68" s="117"/>
      <c r="HS68" s="117"/>
      <c r="HT68" s="117"/>
      <c r="HU68" s="117"/>
      <c r="HV68" s="117"/>
      <c r="HW68" s="117"/>
      <c r="HX68" s="117"/>
      <c r="HY68" s="117"/>
      <c r="HZ68" s="117"/>
      <c r="IA68" s="117"/>
      <c r="IB68" s="117"/>
      <c r="IC68" s="117"/>
      <c r="ID68" s="117"/>
      <c r="IE68" s="117"/>
      <c r="IF68" s="117"/>
      <c r="IG68" s="117"/>
      <c r="IH68" s="117"/>
      <c r="II68" s="117"/>
      <c r="IJ68" s="117"/>
      <c r="IK68" s="117"/>
      <c r="IL68" s="117"/>
      <c r="IM68" s="117"/>
      <c r="IN68" s="117"/>
      <c r="IO68" s="117"/>
      <c r="IP68" s="117"/>
      <c r="IQ68" s="117"/>
      <c r="IR68" s="117"/>
      <c r="IS68" s="117"/>
      <c r="IT68" s="117"/>
      <c r="IU68" s="117"/>
      <c r="IV68" s="117"/>
      <c r="IW68" s="117"/>
      <c r="IX68" s="117"/>
      <c r="IY68" s="117"/>
      <c r="IZ68" s="117"/>
      <c r="JA68" s="117"/>
      <c r="JB68" s="117"/>
      <c r="JC68" s="117"/>
      <c r="JD68" s="117"/>
      <c r="JE68" s="117"/>
      <c r="JF68" s="117"/>
      <c r="JG68" s="117"/>
      <c r="JH68" s="117"/>
      <c r="JI68" s="117"/>
      <c r="JJ68" s="117"/>
      <c r="JK68" s="117"/>
      <c r="JL68" s="117"/>
      <c r="JM68" s="117"/>
      <c r="JN68" s="117"/>
      <c r="JO68" s="117"/>
      <c r="JP68" s="117"/>
      <c r="JQ68" s="117"/>
      <c r="JR68" s="117"/>
      <c r="JS68" s="117"/>
      <c r="JT68" s="117"/>
      <c r="JU68" s="117"/>
      <c r="JV68" s="117"/>
      <c r="JW68" s="117"/>
      <c r="JX68" s="117"/>
      <c r="JY68" s="117"/>
      <c r="JZ68" s="117"/>
      <c r="KA68" s="117"/>
      <c r="KB68" s="117"/>
      <c r="KC68" s="117"/>
      <c r="KD68" s="117"/>
      <c r="KE68" s="117"/>
      <c r="KF68" s="117"/>
      <c r="KG68" s="117"/>
      <c r="KH68" s="117"/>
      <c r="KI68" s="117"/>
      <c r="KJ68" s="117"/>
      <c r="KK68" s="117"/>
      <c r="KL68" s="117"/>
      <c r="KM68" s="117"/>
      <c r="KN68" s="117"/>
      <c r="KO68" s="117"/>
      <c r="KP68" s="117"/>
      <c r="KQ68" s="117"/>
      <c r="KR68" s="117"/>
      <c r="KS68" s="117"/>
      <c r="KT68" s="117"/>
      <c r="KU68" s="117"/>
      <c r="KV68" s="117"/>
      <c r="KW68" s="117"/>
      <c r="KX68" s="117"/>
      <c r="KY68" s="117"/>
      <c r="KZ68" s="117"/>
      <c r="LA68" s="117"/>
      <c r="LB68" s="117"/>
      <c r="LC68" s="117"/>
      <c r="LD68" s="117"/>
      <c r="LE68" s="117"/>
      <c r="LF68" s="117"/>
      <c r="LG68" s="117"/>
      <c r="LH68" s="117"/>
      <c r="LI68" s="117"/>
      <c r="LJ68" s="117"/>
      <c r="LK68" s="117"/>
      <c r="LL68" s="117"/>
      <c r="LM68" s="117"/>
      <c r="LN68" s="117"/>
      <c r="LO68" s="117"/>
      <c r="LP68" s="117"/>
      <c r="LQ68" s="117"/>
      <c r="LR68" s="117"/>
      <c r="LS68" s="117"/>
      <c r="LT68" s="117"/>
      <c r="LU68" s="117"/>
      <c r="LV68" s="117"/>
      <c r="LW68" s="117"/>
      <c r="LX68" s="117"/>
      <c r="LY68" s="117"/>
      <c r="LZ68" s="117"/>
      <c r="MA68" s="117"/>
      <c r="MB68" s="117"/>
      <c r="MC68" s="117"/>
      <c r="MD68" s="117"/>
      <c r="ME68" s="117"/>
      <c r="MF68" s="117"/>
      <c r="MG68" s="117"/>
      <c r="MH68" s="117"/>
      <c r="MI68" s="117"/>
      <c r="MJ68" s="117"/>
      <c r="MK68" s="117"/>
      <c r="ML68" s="117"/>
      <c r="MM68" s="117"/>
      <c r="MN68" s="117"/>
      <c r="MO68" s="117"/>
      <c r="MP68" s="117"/>
      <c r="MQ68" s="117"/>
      <c r="MR68" s="117"/>
      <c r="MS68" s="117"/>
      <c r="MT68" s="117"/>
      <c r="MU68" s="117"/>
      <c r="MV68" s="117"/>
      <c r="MW68" s="117"/>
      <c r="MX68" s="117"/>
      <c r="MY68" s="117"/>
      <c r="MZ68" s="117"/>
      <c r="NA68" s="117"/>
      <c r="NB68" s="117"/>
      <c r="NC68" s="117"/>
      <c r="ND68" s="117"/>
      <c r="NE68" s="117"/>
      <c r="NF68" s="117"/>
      <c r="NG68" s="117"/>
      <c r="NH68" s="117"/>
      <c r="NI68" s="117"/>
      <c r="NJ68" s="117"/>
      <c r="NK68" s="117"/>
      <c r="NL68" s="117"/>
      <c r="NM68" s="117"/>
      <c r="NN68" s="117"/>
      <c r="NO68" s="117"/>
      <c r="NP68" s="117"/>
      <c r="NQ68" s="117"/>
      <c r="NR68" s="117"/>
      <c r="NS68" s="117"/>
      <c r="NT68" s="117"/>
      <c r="NU68" s="117"/>
      <c r="NV68" s="117"/>
      <c r="NW68" s="117"/>
      <c r="NX68" s="117"/>
      <c r="NY68" s="117"/>
      <c r="NZ68" s="117"/>
      <c r="OA68" s="117"/>
      <c r="OB68" s="117"/>
      <c r="OC68" s="117"/>
      <c r="OD68" s="117"/>
      <c r="OE68" s="117"/>
      <c r="OF68" s="117"/>
      <c r="OG68" s="117"/>
      <c r="OH68" s="117"/>
      <c r="OI68" s="117"/>
      <c r="OJ68" s="117"/>
      <c r="OK68" s="117"/>
      <c r="OL68" s="117"/>
      <c r="OM68" s="117"/>
      <c r="ON68" s="117"/>
      <c r="OO68" s="117"/>
      <c r="OP68" s="117"/>
      <c r="OQ68" s="117"/>
      <c r="OR68" s="117"/>
      <c r="OS68" s="117"/>
      <c r="OT68" s="117"/>
      <c r="OU68" s="117"/>
      <c r="OV68" s="117"/>
      <c r="OW68" s="117"/>
      <c r="OX68" s="117"/>
      <c r="OY68" s="117"/>
      <c r="OZ68" s="117"/>
      <c r="PA68" s="117"/>
      <c r="PB68" s="117"/>
      <c r="PC68" s="117"/>
      <c r="PD68" s="117"/>
      <c r="PE68" s="117"/>
      <c r="PF68" s="117"/>
      <c r="PG68" s="117"/>
      <c r="PH68" s="117"/>
      <c r="PI68" s="117"/>
      <c r="PJ68" s="117"/>
      <c r="PK68" s="117"/>
      <c r="PL68" s="117"/>
      <c r="PM68" s="117"/>
      <c r="PN68" s="117"/>
      <c r="PO68" s="117"/>
      <c r="PP68" s="117"/>
      <c r="PQ68" s="117"/>
      <c r="PR68" s="117"/>
      <c r="PS68" s="117"/>
      <c r="PT68" s="117"/>
      <c r="PU68" s="117"/>
      <c r="PV68" s="117"/>
      <c r="PW68" s="117"/>
      <c r="PX68" s="117"/>
      <c r="PY68" s="117"/>
      <c r="PZ68" s="117"/>
      <c r="QA68" s="117"/>
      <c r="QB68" s="117"/>
      <c r="QC68" s="117"/>
      <c r="QD68" s="117"/>
      <c r="QE68" s="117"/>
      <c r="QF68" s="117"/>
      <c r="QG68" s="117"/>
      <c r="QH68" s="117"/>
      <c r="QI68" s="117"/>
      <c r="QJ68" s="117"/>
      <c r="QK68" s="117"/>
      <c r="QL68" s="117"/>
      <c r="QM68" s="117"/>
      <c r="QN68" s="117"/>
      <c r="QO68" s="117"/>
      <c r="QP68" s="117"/>
      <c r="QQ68" s="117"/>
      <c r="QR68" s="117"/>
      <c r="QS68" s="117"/>
      <c r="QT68" s="117"/>
      <c r="QU68" s="117"/>
      <c r="QV68" s="117"/>
      <c r="QW68" s="117"/>
      <c r="QX68" s="117"/>
      <c r="QY68" s="117"/>
      <c r="QZ68" s="117"/>
      <c r="RA68" s="117"/>
      <c r="RB68" s="117"/>
      <c r="RC68" s="117"/>
      <c r="RD68" s="117"/>
      <c r="RE68" s="117"/>
      <c r="RF68" s="117"/>
      <c r="RG68" s="117"/>
      <c r="RH68" s="117"/>
      <c r="RI68" s="117"/>
      <c r="RJ68" s="117"/>
      <c r="RK68" s="117"/>
      <c r="RL68" s="117"/>
      <c r="RM68" s="117"/>
      <c r="RN68" s="117"/>
      <c r="RO68" s="117"/>
      <c r="RP68" s="117"/>
      <c r="RQ68" s="117"/>
      <c r="RR68" s="117"/>
      <c r="RS68" s="117"/>
      <c r="RT68" s="117"/>
      <c r="RU68" s="117"/>
      <c r="RV68" s="117"/>
      <c r="RW68" s="117"/>
      <c r="RX68" s="117"/>
      <c r="RY68" s="117"/>
      <c r="RZ68" s="117"/>
      <c r="SA68" s="117"/>
      <c r="SB68" s="117"/>
      <c r="SC68" s="117"/>
      <c r="SD68" s="117"/>
      <c r="SE68" s="117"/>
      <c r="SF68" s="117"/>
      <c r="SG68" s="117"/>
      <c r="SH68" s="117"/>
      <c r="SI68" s="117"/>
      <c r="SJ68" s="117"/>
      <c r="SK68" s="117"/>
      <c r="SL68" s="117"/>
      <c r="SM68" s="117"/>
      <c r="SN68" s="117"/>
      <c r="SO68" s="117"/>
      <c r="SP68" s="117"/>
      <c r="SQ68" s="117"/>
      <c r="SR68" s="117"/>
      <c r="SS68" s="117"/>
      <c r="ST68" s="117"/>
      <c r="SU68" s="117"/>
      <c r="SV68" s="117"/>
      <c r="SW68" s="117"/>
      <c r="SX68" s="117"/>
      <c r="SY68" s="117"/>
      <c r="SZ68" s="117"/>
      <c r="TA68" s="117"/>
      <c r="TB68" s="117"/>
      <c r="TC68" s="117"/>
      <c r="TD68" s="117"/>
      <c r="TE68" s="117"/>
      <c r="TF68" s="117"/>
      <c r="TG68" s="117"/>
      <c r="TH68" s="117"/>
      <c r="TI68" s="117"/>
      <c r="TJ68" s="117"/>
      <c r="TK68" s="117"/>
      <c r="TL68" s="117"/>
      <c r="TM68" s="117"/>
      <c r="TN68" s="117"/>
      <c r="TO68" s="117"/>
      <c r="TP68" s="117"/>
      <c r="TQ68" s="117"/>
      <c r="TR68" s="117"/>
      <c r="TS68" s="117"/>
      <c r="TT68" s="117"/>
      <c r="TU68" s="117"/>
      <c r="TV68" s="117"/>
      <c r="TW68" s="117"/>
      <c r="TX68" s="117"/>
      <c r="TY68" s="117"/>
      <c r="TZ68" s="117"/>
      <c r="UA68" s="117"/>
      <c r="UB68" s="117"/>
      <c r="UC68" s="117"/>
      <c r="UD68" s="117"/>
      <c r="UE68" s="117"/>
      <c r="UF68" s="117"/>
      <c r="UG68" s="117"/>
      <c r="UH68" s="117"/>
      <c r="UI68" s="117"/>
      <c r="UJ68" s="117"/>
      <c r="UK68" s="117"/>
      <c r="UL68" s="117"/>
      <c r="UM68" s="117"/>
      <c r="UN68" s="117"/>
      <c r="UO68" s="117"/>
      <c r="UP68" s="117"/>
      <c r="UQ68" s="117"/>
      <c r="UR68" s="117"/>
      <c r="US68" s="117"/>
      <c r="UT68" s="117"/>
      <c r="UU68" s="117"/>
      <c r="UV68" s="117"/>
      <c r="UW68" s="117"/>
      <c r="UX68" s="117"/>
      <c r="UY68" s="117"/>
      <c r="UZ68" s="117"/>
      <c r="VA68" s="117"/>
      <c r="VB68" s="117"/>
      <c r="VC68" s="117"/>
      <c r="VD68" s="117"/>
      <c r="VE68" s="117"/>
      <c r="VF68" s="117"/>
      <c r="VG68" s="117"/>
      <c r="VH68" s="117"/>
      <c r="VI68" s="117"/>
      <c r="VJ68" s="117"/>
      <c r="VK68" s="117"/>
      <c r="VL68" s="117"/>
      <c r="VM68" s="117"/>
      <c r="VN68" s="117"/>
      <c r="VO68" s="117"/>
      <c r="VP68" s="117"/>
      <c r="VQ68" s="117"/>
      <c r="VR68" s="117"/>
      <c r="VS68" s="117"/>
      <c r="VT68" s="117"/>
      <c r="VU68" s="117"/>
      <c r="VV68" s="117"/>
      <c r="VW68" s="117"/>
      <c r="VX68" s="117"/>
      <c r="VY68" s="117"/>
      <c r="VZ68" s="117"/>
      <c r="WA68" s="117"/>
      <c r="WB68" s="117"/>
      <c r="WC68" s="117"/>
      <c r="WD68" s="117"/>
      <c r="WE68" s="117"/>
      <c r="WF68" s="117"/>
      <c r="WG68" s="117"/>
      <c r="WH68" s="117"/>
      <c r="WI68" s="117"/>
      <c r="WJ68" s="117"/>
      <c r="WK68" s="117"/>
      <c r="WL68" s="117"/>
      <c r="WM68" s="117"/>
      <c r="WN68" s="117"/>
      <c r="WO68" s="117"/>
      <c r="WP68" s="117"/>
      <c r="WQ68" s="117"/>
      <c r="WR68" s="117"/>
      <c r="WS68" s="117"/>
      <c r="WT68" s="117"/>
      <c r="WU68" s="117"/>
      <c r="WV68" s="117"/>
      <c r="WW68" s="117"/>
      <c r="WX68" s="117"/>
      <c r="WY68" s="117"/>
      <c r="WZ68" s="117"/>
      <c r="XA68" s="117"/>
      <c r="XB68" s="117"/>
      <c r="XC68" s="117"/>
      <c r="XD68" s="117"/>
      <c r="XE68" s="117"/>
      <c r="XF68" s="117"/>
      <c r="XG68" s="117"/>
      <c r="XH68" s="117"/>
      <c r="XI68" s="117"/>
      <c r="XJ68" s="117"/>
      <c r="XK68" s="117"/>
      <c r="XL68" s="117"/>
      <c r="XM68" s="117"/>
      <c r="XN68" s="117"/>
      <c r="XO68" s="117"/>
      <c r="XP68" s="117"/>
      <c r="XQ68" s="117"/>
      <c r="XR68" s="117"/>
      <c r="XS68" s="117"/>
      <c r="XT68" s="117"/>
      <c r="XU68" s="117"/>
      <c r="XV68" s="117"/>
      <c r="XW68" s="117"/>
      <c r="XX68" s="117"/>
      <c r="XY68" s="117"/>
      <c r="XZ68" s="117"/>
      <c r="YA68" s="117"/>
      <c r="YB68" s="117"/>
      <c r="YC68" s="117"/>
      <c r="YD68" s="117"/>
      <c r="YE68" s="117"/>
      <c r="YF68" s="117"/>
      <c r="YG68" s="117"/>
      <c r="YH68" s="117"/>
      <c r="YI68" s="117"/>
      <c r="YJ68" s="117"/>
      <c r="YK68" s="117"/>
      <c r="YL68" s="117"/>
      <c r="YM68" s="117"/>
      <c r="YN68" s="117"/>
      <c r="YO68" s="117"/>
      <c r="YP68" s="117"/>
      <c r="YQ68" s="117"/>
      <c r="YR68" s="117"/>
      <c r="YS68" s="117"/>
      <c r="YT68" s="117"/>
      <c r="YU68" s="117"/>
      <c r="YV68" s="117"/>
      <c r="YW68" s="117"/>
      <c r="YX68" s="117"/>
      <c r="YY68" s="117"/>
      <c r="YZ68" s="117"/>
      <c r="ZA68" s="117"/>
      <c r="ZB68" s="117"/>
      <c r="ZC68" s="117"/>
      <c r="ZD68" s="117"/>
      <c r="ZE68" s="117"/>
      <c r="ZF68" s="117"/>
      <c r="ZG68" s="117"/>
      <c r="ZH68" s="117"/>
      <c r="ZI68" s="117"/>
      <c r="ZJ68" s="117"/>
      <c r="ZK68" s="117"/>
      <c r="ZL68" s="117"/>
      <c r="ZM68" s="117"/>
      <c r="ZN68" s="117"/>
      <c r="ZO68" s="117"/>
      <c r="ZP68" s="117"/>
      <c r="ZQ68" s="117"/>
      <c r="ZR68" s="117"/>
      <c r="ZS68" s="117"/>
      <c r="ZT68" s="117"/>
      <c r="ZU68" s="117"/>
      <c r="ZV68" s="117"/>
      <c r="ZW68" s="117"/>
      <c r="ZX68" s="117"/>
      <c r="ZY68" s="117"/>
      <c r="ZZ68" s="117"/>
    </row>
    <row r="69" spans="1:702" hidden="1" outlineLevel="1">
      <c r="A69" s="9">
        <v>42309</v>
      </c>
      <c r="B69" s="117">
        <v>506614.74287617998</v>
      </c>
      <c r="C69" s="117">
        <v>26874.252043649998</v>
      </c>
      <c r="D69" s="117">
        <v>30963.72758024</v>
      </c>
      <c r="E69" s="117">
        <v>139567.18414358998</v>
      </c>
      <c r="F69" s="117">
        <v>25839.619231789999</v>
      </c>
      <c r="G69" s="117">
        <v>1993.1457593999999</v>
      </c>
      <c r="H69" s="117">
        <v>30254.974532440003</v>
      </c>
      <c r="I69" s="117">
        <v>117613.35762313999</v>
      </c>
      <c r="J69" s="117">
        <v>20635.32192382</v>
      </c>
      <c r="K69" s="117">
        <v>6493.5443898100002</v>
      </c>
      <c r="L69" s="117">
        <v>7305.5052019100003</v>
      </c>
      <c r="M69" s="168" t="s">
        <v>189</v>
      </c>
      <c r="N69" s="117">
        <v>61489.291012510002</v>
      </c>
      <c r="O69" s="117">
        <v>29568.742982439999</v>
      </c>
      <c r="P69" s="117">
        <v>6788.1248869700003</v>
      </c>
      <c r="Q69" s="117">
        <v>127.06770358</v>
      </c>
      <c r="R69" s="117">
        <v>265.97948539999999</v>
      </c>
      <c r="S69" s="117">
        <v>488.58735885999999</v>
      </c>
      <c r="T69" s="117">
        <v>346.31701663000001</v>
      </c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17"/>
      <c r="CQ69" s="117"/>
      <c r="CR69" s="117"/>
      <c r="CS69" s="117"/>
      <c r="CT69" s="117"/>
      <c r="CU69" s="117"/>
      <c r="CV69" s="117"/>
      <c r="CW69" s="117"/>
      <c r="CX69" s="117"/>
      <c r="CY69" s="117"/>
      <c r="CZ69" s="117"/>
      <c r="DA69" s="117"/>
      <c r="DB69" s="117"/>
      <c r="DC69" s="117"/>
      <c r="DD69" s="117"/>
      <c r="DE69" s="117"/>
      <c r="DF69" s="117"/>
      <c r="DG69" s="117"/>
      <c r="DH69" s="117"/>
      <c r="DI69" s="117"/>
      <c r="DJ69" s="117"/>
      <c r="DK69" s="117"/>
      <c r="DL69" s="117"/>
      <c r="DM69" s="117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  <c r="EB69" s="117"/>
      <c r="EC69" s="117"/>
      <c r="ED69" s="117"/>
      <c r="EE69" s="117"/>
      <c r="EF69" s="117"/>
      <c r="EG69" s="117"/>
      <c r="EH69" s="117"/>
      <c r="EI69" s="117"/>
      <c r="EJ69" s="117"/>
      <c r="EK69" s="117"/>
      <c r="EL69" s="117"/>
      <c r="EM69" s="117"/>
      <c r="EN69" s="117"/>
      <c r="EO69" s="117"/>
      <c r="EP69" s="117"/>
      <c r="EQ69" s="117"/>
      <c r="ER69" s="117"/>
      <c r="ES69" s="117"/>
      <c r="ET69" s="117"/>
      <c r="EU69" s="117"/>
      <c r="EV69" s="117"/>
      <c r="EW69" s="117"/>
      <c r="EX69" s="117"/>
      <c r="EY69" s="117"/>
      <c r="EZ69" s="117"/>
      <c r="FA69" s="117"/>
      <c r="FB69" s="117"/>
      <c r="FC69" s="117"/>
      <c r="FD69" s="117"/>
      <c r="FE69" s="117"/>
      <c r="FF69" s="117"/>
      <c r="FG69" s="117"/>
      <c r="FH69" s="117"/>
      <c r="FI69" s="117"/>
      <c r="FJ69" s="117"/>
      <c r="FK69" s="117"/>
      <c r="FL69" s="117"/>
      <c r="FM69" s="117"/>
      <c r="FN69" s="117"/>
      <c r="FO69" s="117"/>
      <c r="FP69" s="117"/>
      <c r="FQ69" s="117"/>
      <c r="FR69" s="117"/>
      <c r="FS69" s="117"/>
      <c r="FT69" s="117"/>
      <c r="FU69" s="117"/>
      <c r="FV69" s="117"/>
      <c r="FW69" s="117"/>
      <c r="FX69" s="117"/>
      <c r="FY69" s="117"/>
      <c r="FZ69" s="117"/>
      <c r="GA69" s="117"/>
      <c r="GB69" s="117"/>
      <c r="GC69" s="117"/>
      <c r="GD69" s="117"/>
      <c r="GE69" s="117"/>
      <c r="GF69" s="117"/>
      <c r="GG69" s="117"/>
      <c r="GH69" s="117"/>
      <c r="GI69" s="117"/>
      <c r="GJ69" s="117"/>
      <c r="GK69" s="117"/>
      <c r="GL69" s="117"/>
      <c r="GM69" s="117"/>
      <c r="GN69" s="117"/>
      <c r="GO69" s="117"/>
      <c r="GP69" s="117"/>
      <c r="GQ69" s="117"/>
      <c r="GR69" s="117"/>
      <c r="GS69" s="117"/>
      <c r="GT69" s="117"/>
      <c r="GU69" s="117"/>
      <c r="GV69" s="117"/>
      <c r="GW69" s="117"/>
      <c r="GX69" s="117"/>
      <c r="GY69" s="117"/>
      <c r="GZ69" s="117"/>
      <c r="HA69" s="117"/>
      <c r="HB69" s="117"/>
      <c r="HC69" s="117"/>
      <c r="HD69" s="117"/>
      <c r="HE69" s="117"/>
      <c r="HF69" s="117"/>
      <c r="HG69" s="117"/>
      <c r="HH69" s="117"/>
      <c r="HI69" s="117"/>
      <c r="HJ69" s="117"/>
      <c r="HK69" s="117"/>
      <c r="HL69" s="117"/>
      <c r="HM69" s="117"/>
      <c r="HN69" s="117"/>
      <c r="HO69" s="117"/>
      <c r="HP69" s="117"/>
      <c r="HQ69" s="117"/>
      <c r="HR69" s="117"/>
      <c r="HS69" s="117"/>
      <c r="HT69" s="117"/>
      <c r="HU69" s="117"/>
      <c r="HV69" s="117"/>
      <c r="HW69" s="117"/>
      <c r="HX69" s="117"/>
      <c r="HY69" s="117"/>
      <c r="HZ69" s="117"/>
      <c r="IA69" s="117"/>
      <c r="IB69" s="117"/>
      <c r="IC69" s="117"/>
      <c r="ID69" s="117"/>
      <c r="IE69" s="117"/>
      <c r="IF69" s="117"/>
      <c r="IG69" s="117"/>
      <c r="IH69" s="117"/>
      <c r="II69" s="117"/>
      <c r="IJ69" s="117"/>
      <c r="IK69" s="117"/>
      <c r="IL69" s="117"/>
      <c r="IM69" s="117"/>
      <c r="IN69" s="117"/>
      <c r="IO69" s="117"/>
      <c r="IP69" s="117"/>
      <c r="IQ69" s="117"/>
      <c r="IR69" s="117"/>
      <c r="IS69" s="117"/>
      <c r="IT69" s="117"/>
      <c r="IU69" s="117"/>
      <c r="IV69" s="117"/>
      <c r="IW69" s="117"/>
      <c r="IX69" s="117"/>
      <c r="IY69" s="117"/>
      <c r="IZ69" s="117"/>
      <c r="JA69" s="117"/>
      <c r="JB69" s="117"/>
      <c r="JC69" s="117"/>
      <c r="JD69" s="117"/>
      <c r="JE69" s="117"/>
      <c r="JF69" s="117"/>
      <c r="JG69" s="117"/>
      <c r="JH69" s="117"/>
      <c r="JI69" s="117"/>
      <c r="JJ69" s="117"/>
      <c r="JK69" s="117"/>
      <c r="JL69" s="117"/>
      <c r="JM69" s="117"/>
      <c r="JN69" s="117"/>
      <c r="JO69" s="117"/>
      <c r="JP69" s="117"/>
      <c r="JQ69" s="117"/>
      <c r="JR69" s="117"/>
      <c r="JS69" s="117"/>
      <c r="JT69" s="117"/>
      <c r="JU69" s="117"/>
      <c r="JV69" s="117"/>
      <c r="JW69" s="117"/>
      <c r="JX69" s="117"/>
      <c r="JY69" s="117"/>
      <c r="JZ69" s="117"/>
      <c r="KA69" s="117"/>
      <c r="KB69" s="117"/>
      <c r="KC69" s="117"/>
      <c r="KD69" s="117"/>
      <c r="KE69" s="117"/>
      <c r="KF69" s="117"/>
      <c r="KG69" s="117"/>
      <c r="KH69" s="117"/>
      <c r="KI69" s="117"/>
      <c r="KJ69" s="117"/>
      <c r="KK69" s="117"/>
      <c r="KL69" s="117"/>
      <c r="KM69" s="117"/>
      <c r="KN69" s="117"/>
      <c r="KO69" s="117"/>
      <c r="KP69" s="117"/>
      <c r="KQ69" s="117"/>
      <c r="KR69" s="117"/>
      <c r="KS69" s="117"/>
      <c r="KT69" s="117"/>
      <c r="KU69" s="117"/>
      <c r="KV69" s="117"/>
      <c r="KW69" s="117"/>
      <c r="KX69" s="117"/>
      <c r="KY69" s="117"/>
      <c r="KZ69" s="117"/>
      <c r="LA69" s="117"/>
      <c r="LB69" s="117"/>
      <c r="LC69" s="117"/>
      <c r="LD69" s="117"/>
      <c r="LE69" s="117"/>
      <c r="LF69" s="117"/>
      <c r="LG69" s="117"/>
      <c r="LH69" s="117"/>
      <c r="LI69" s="117"/>
      <c r="LJ69" s="117"/>
      <c r="LK69" s="117"/>
      <c r="LL69" s="117"/>
      <c r="LM69" s="117"/>
      <c r="LN69" s="117"/>
      <c r="LO69" s="117"/>
      <c r="LP69" s="117"/>
      <c r="LQ69" s="117"/>
      <c r="LR69" s="117"/>
      <c r="LS69" s="117"/>
      <c r="LT69" s="117"/>
      <c r="LU69" s="117"/>
      <c r="LV69" s="117"/>
      <c r="LW69" s="117"/>
      <c r="LX69" s="117"/>
      <c r="LY69" s="117"/>
      <c r="LZ69" s="117"/>
      <c r="MA69" s="117"/>
      <c r="MB69" s="117"/>
      <c r="MC69" s="117"/>
      <c r="MD69" s="117"/>
      <c r="ME69" s="117"/>
      <c r="MF69" s="117"/>
      <c r="MG69" s="117"/>
      <c r="MH69" s="117"/>
      <c r="MI69" s="117"/>
      <c r="MJ69" s="117"/>
      <c r="MK69" s="117"/>
      <c r="ML69" s="117"/>
      <c r="MM69" s="117"/>
      <c r="MN69" s="117"/>
      <c r="MO69" s="117"/>
      <c r="MP69" s="117"/>
      <c r="MQ69" s="117"/>
      <c r="MR69" s="117"/>
      <c r="MS69" s="117"/>
      <c r="MT69" s="117"/>
      <c r="MU69" s="117"/>
      <c r="MV69" s="117"/>
      <c r="MW69" s="117"/>
      <c r="MX69" s="117"/>
      <c r="MY69" s="117"/>
      <c r="MZ69" s="117"/>
      <c r="NA69" s="117"/>
      <c r="NB69" s="117"/>
      <c r="NC69" s="117"/>
      <c r="ND69" s="117"/>
      <c r="NE69" s="117"/>
      <c r="NF69" s="117"/>
      <c r="NG69" s="117"/>
      <c r="NH69" s="117"/>
      <c r="NI69" s="117"/>
      <c r="NJ69" s="117"/>
      <c r="NK69" s="117"/>
      <c r="NL69" s="117"/>
      <c r="NM69" s="117"/>
      <c r="NN69" s="117"/>
      <c r="NO69" s="117"/>
      <c r="NP69" s="117"/>
      <c r="NQ69" s="117"/>
      <c r="NR69" s="117"/>
      <c r="NS69" s="117"/>
      <c r="NT69" s="117"/>
      <c r="NU69" s="117"/>
      <c r="NV69" s="117"/>
      <c r="NW69" s="117"/>
      <c r="NX69" s="117"/>
      <c r="NY69" s="117"/>
      <c r="NZ69" s="117"/>
      <c r="OA69" s="117"/>
      <c r="OB69" s="117"/>
      <c r="OC69" s="117"/>
      <c r="OD69" s="117"/>
      <c r="OE69" s="117"/>
      <c r="OF69" s="117"/>
      <c r="OG69" s="117"/>
      <c r="OH69" s="117"/>
      <c r="OI69" s="117"/>
      <c r="OJ69" s="117"/>
      <c r="OK69" s="117"/>
      <c r="OL69" s="117"/>
      <c r="OM69" s="117"/>
      <c r="ON69" s="117"/>
      <c r="OO69" s="117"/>
      <c r="OP69" s="117"/>
      <c r="OQ69" s="117"/>
      <c r="OR69" s="117"/>
      <c r="OS69" s="117"/>
      <c r="OT69" s="117"/>
      <c r="OU69" s="117"/>
      <c r="OV69" s="117"/>
      <c r="OW69" s="117"/>
      <c r="OX69" s="117"/>
      <c r="OY69" s="117"/>
      <c r="OZ69" s="117"/>
      <c r="PA69" s="117"/>
      <c r="PB69" s="117"/>
      <c r="PC69" s="117"/>
      <c r="PD69" s="117"/>
      <c r="PE69" s="117"/>
      <c r="PF69" s="117"/>
      <c r="PG69" s="117"/>
      <c r="PH69" s="117"/>
      <c r="PI69" s="117"/>
      <c r="PJ69" s="117"/>
      <c r="PK69" s="117"/>
      <c r="PL69" s="117"/>
      <c r="PM69" s="117"/>
      <c r="PN69" s="117"/>
      <c r="PO69" s="117"/>
      <c r="PP69" s="117"/>
      <c r="PQ69" s="117"/>
      <c r="PR69" s="117"/>
      <c r="PS69" s="117"/>
      <c r="PT69" s="117"/>
      <c r="PU69" s="117"/>
      <c r="PV69" s="117"/>
      <c r="PW69" s="117"/>
      <c r="PX69" s="117"/>
      <c r="PY69" s="117"/>
      <c r="PZ69" s="117"/>
      <c r="QA69" s="117"/>
      <c r="QB69" s="117"/>
      <c r="QC69" s="117"/>
      <c r="QD69" s="117"/>
      <c r="QE69" s="117"/>
      <c r="QF69" s="117"/>
      <c r="QG69" s="117"/>
      <c r="QH69" s="117"/>
      <c r="QI69" s="117"/>
      <c r="QJ69" s="117"/>
      <c r="QK69" s="117"/>
      <c r="QL69" s="117"/>
      <c r="QM69" s="117"/>
      <c r="QN69" s="117"/>
      <c r="QO69" s="117"/>
      <c r="QP69" s="117"/>
      <c r="QQ69" s="117"/>
      <c r="QR69" s="117"/>
      <c r="QS69" s="117"/>
      <c r="QT69" s="117"/>
      <c r="QU69" s="117"/>
      <c r="QV69" s="117"/>
      <c r="QW69" s="117"/>
      <c r="QX69" s="117"/>
      <c r="QY69" s="117"/>
      <c r="QZ69" s="117"/>
      <c r="RA69" s="117"/>
      <c r="RB69" s="117"/>
      <c r="RC69" s="117"/>
      <c r="RD69" s="117"/>
      <c r="RE69" s="117"/>
      <c r="RF69" s="117"/>
      <c r="RG69" s="117"/>
      <c r="RH69" s="117"/>
      <c r="RI69" s="117"/>
      <c r="RJ69" s="117"/>
      <c r="RK69" s="117"/>
      <c r="RL69" s="117"/>
      <c r="RM69" s="117"/>
      <c r="RN69" s="117"/>
      <c r="RO69" s="117"/>
      <c r="RP69" s="117"/>
      <c r="RQ69" s="117"/>
      <c r="RR69" s="117"/>
      <c r="RS69" s="117"/>
      <c r="RT69" s="117"/>
      <c r="RU69" s="117"/>
      <c r="RV69" s="117"/>
      <c r="RW69" s="117"/>
      <c r="RX69" s="117"/>
      <c r="RY69" s="117"/>
      <c r="RZ69" s="117"/>
      <c r="SA69" s="117"/>
      <c r="SB69" s="117"/>
      <c r="SC69" s="117"/>
      <c r="SD69" s="117"/>
      <c r="SE69" s="117"/>
      <c r="SF69" s="117"/>
      <c r="SG69" s="117"/>
      <c r="SH69" s="117"/>
      <c r="SI69" s="117"/>
      <c r="SJ69" s="117"/>
      <c r="SK69" s="117"/>
      <c r="SL69" s="117"/>
      <c r="SM69" s="117"/>
      <c r="SN69" s="117"/>
      <c r="SO69" s="117"/>
      <c r="SP69" s="117"/>
      <c r="SQ69" s="117"/>
      <c r="SR69" s="117"/>
      <c r="SS69" s="117"/>
      <c r="ST69" s="117"/>
      <c r="SU69" s="117"/>
      <c r="SV69" s="117"/>
      <c r="SW69" s="117"/>
      <c r="SX69" s="117"/>
      <c r="SY69" s="117"/>
      <c r="SZ69" s="117"/>
      <c r="TA69" s="117"/>
      <c r="TB69" s="117"/>
      <c r="TC69" s="117"/>
      <c r="TD69" s="117"/>
      <c r="TE69" s="117"/>
      <c r="TF69" s="117"/>
      <c r="TG69" s="117"/>
      <c r="TH69" s="117"/>
      <c r="TI69" s="117"/>
      <c r="TJ69" s="117"/>
      <c r="TK69" s="117"/>
      <c r="TL69" s="117"/>
      <c r="TM69" s="117"/>
      <c r="TN69" s="117"/>
      <c r="TO69" s="117"/>
      <c r="TP69" s="117"/>
      <c r="TQ69" s="117"/>
      <c r="TR69" s="117"/>
      <c r="TS69" s="117"/>
      <c r="TT69" s="117"/>
      <c r="TU69" s="117"/>
      <c r="TV69" s="117"/>
      <c r="TW69" s="117"/>
      <c r="TX69" s="117"/>
      <c r="TY69" s="117"/>
      <c r="TZ69" s="117"/>
      <c r="UA69" s="117"/>
      <c r="UB69" s="117"/>
      <c r="UC69" s="117"/>
      <c r="UD69" s="117"/>
      <c r="UE69" s="117"/>
      <c r="UF69" s="117"/>
      <c r="UG69" s="117"/>
      <c r="UH69" s="117"/>
      <c r="UI69" s="117"/>
      <c r="UJ69" s="117"/>
      <c r="UK69" s="117"/>
      <c r="UL69" s="117"/>
      <c r="UM69" s="117"/>
      <c r="UN69" s="117"/>
      <c r="UO69" s="117"/>
      <c r="UP69" s="117"/>
      <c r="UQ69" s="117"/>
      <c r="UR69" s="117"/>
      <c r="US69" s="117"/>
      <c r="UT69" s="117"/>
      <c r="UU69" s="117"/>
      <c r="UV69" s="117"/>
      <c r="UW69" s="117"/>
      <c r="UX69" s="117"/>
      <c r="UY69" s="117"/>
      <c r="UZ69" s="117"/>
      <c r="VA69" s="117"/>
      <c r="VB69" s="117"/>
      <c r="VC69" s="117"/>
      <c r="VD69" s="117"/>
      <c r="VE69" s="117"/>
      <c r="VF69" s="117"/>
      <c r="VG69" s="117"/>
      <c r="VH69" s="117"/>
      <c r="VI69" s="117"/>
      <c r="VJ69" s="117"/>
      <c r="VK69" s="117"/>
      <c r="VL69" s="117"/>
      <c r="VM69" s="117"/>
      <c r="VN69" s="117"/>
      <c r="VO69" s="117"/>
      <c r="VP69" s="117"/>
      <c r="VQ69" s="117"/>
      <c r="VR69" s="117"/>
      <c r="VS69" s="117"/>
      <c r="VT69" s="117"/>
      <c r="VU69" s="117"/>
      <c r="VV69" s="117"/>
      <c r="VW69" s="117"/>
      <c r="VX69" s="117"/>
      <c r="VY69" s="117"/>
      <c r="VZ69" s="117"/>
      <c r="WA69" s="117"/>
      <c r="WB69" s="117"/>
      <c r="WC69" s="117"/>
      <c r="WD69" s="117"/>
      <c r="WE69" s="117"/>
      <c r="WF69" s="117"/>
      <c r="WG69" s="117"/>
      <c r="WH69" s="117"/>
      <c r="WI69" s="117"/>
      <c r="WJ69" s="117"/>
      <c r="WK69" s="117"/>
      <c r="WL69" s="117"/>
      <c r="WM69" s="117"/>
      <c r="WN69" s="117"/>
      <c r="WO69" s="117"/>
      <c r="WP69" s="117"/>
      <c r="WQ69" s="117"/>
      <c r="WR69" s="117"/>
      <c r="WS69" s="117"/>
      <c r="WT69" s="117"/>
      <c r="WU69" s="117"/>
      <c r="WV69" s="117"/>
      <c r="WW69" s="117"/>
      <c r="WX69" s="117"/>
      <c r="WY69" s="117"/>
      <c r="WZ69" s="117"/>
      <c r="XA69" s="117"/>
      <c r="XB69" s="117"/>
      <c r="XC69" s="117"/>
      <c r="XD69" s="117"/>
      <c r="XE69" s="117"/>
      <c r="XF69" s="117"/>
      <c r="XG69" s="117"/>
      <c r="XH69" s="117"/>
      <c r="XI69" s="117"/>
      <c r="XJ69" s="117"/>
      <c r="XK69" s="117"/>
      <c r="XL69" s="117"/>
      <c r="XM69" s="117"/>
      <c r="XN69" s="117"/>
      <c r="XO69" s="117"/>
      <c r="XP69" s="117"/>
      <c r="XQ69" s="117"/>
      <c r="XR69" s="117"/>
      <c r="XS69" s="117"/>
      <c r="XT69" s="117"/>
      <c r="XU69" s="117"/>
      <c r="XV69" s="117"/>
      <c r="XW69" s="117"/>
      <c r="XX69" s="117"/>
      <c r="XY69" s="117"/>
      <c r="XZ69" s="117"/>
      <c r="YA69" s="117"/>
      <c r="YB69" s="117"/>
      <c r="YC69" s="117"/>
      <c r="YD69" s="117"/>
      <c r="YE69" s="117"/>
      <c r="YF69" s="117"/>
      <c r="YG69" s="117"/>
      <c r="YH69" s="117"/>
      <c r="YI69" s="117"/>
      <c r="YJ69" s="117"/>
      <c r="YK69" s="117"/>
      <c r="YL69" s="117"/>
      <c r="YM69" s="117"/>
      <c r="YN69" s="117"/>
      <c r="YO69" s="117"/>
      <c r="YP69" s="117"/>
      <c r="YQ69" s="117"/>
      <c r="YR69" s="117"/>
      <c r="YS69" s="117"/>
      <c r="YT69" s="117"/>
      <c r="YU69" s="117"/>
      <c r="YV69" s="117"/>
      <c r="YW69" s="117"/>
      <c r="YX69" s="117"/>
      <c r="YY69" s="117"/>
      <c r="YZ69" s="117"/>
      <c r="ZA69" s="117"/>
      <c r="ZB69" s="117"/>
      <c r="ZC69" s="117"/>
      <c r="ZD69" s="117"/>
      <c r="ZE69" s="117"/>
      <c r="ZF69" s="117"/>
      <c r="ZG69" s="117"/>
      <c r="ZH69" s="117"/>
      <c r="ZI69" s="117"/>
      <c r="ZJ69" s="117"/>
      <c r="ZK69" s="117"/>
      <c r="ZL69" s="117"/>
      <c r="ZM69" s="117"/>
      <c r="ZN69" s="117"/>
      <c r="ZO69" s="117"/>
      <c r="ZP69" s="117"/>
      <c r="ZQ69" s="117"/>
      <c r="ZR69" s="117"/>
      <c r="ZS69" s="117"/>
      <c r="ZT69" s="117"/>
      <c r="ZU69" s="117"/>
      <c r="ZV69" s="117"/>
      <c r="ZW69" s="117"/>
      <c r="ZX69" s="117"/>
      <c r="ZY69" s="117"/>
      <c r="ZZ69" s="117"/>
    </row>
    <row r="70" spans="1:702" hidden="1" outlineLevel="1">
      <c r="A70" s="9">
        <v>42339</v>
      </c>
      <c r="B70" s="117">
        <v>475049.78296008997</v>
      </c>
      <c r="C70" s="117">
        <v>26177.67152149</v>
      </c>
      <c r="D70" s="117">
        <v>14592.979778949999</v>
      </c>
      <c r="E70" s="117">
        <v>125906.54911738</v>
      </c>
      <c r="F70" s="117">
        <v>27078.420423719999</v>
      </c>
      <c r="G70" s="117">
        <v>1819.10366699</v>
      </c>
      <c r="H70" s="117">
        <v>33088.950979189998</v>
      </c>
      <c r="I70" s="117">
        <v>106875.50325151</v>
      </c>
      <c r="J70" s="117">
        <v>18490.022759209998</v>
      </c>
      <c r="K70" s="117">
        <v>5708.9369068999995</v>
      </c>
      <c r="L70" s="117">
        <v>7815.6762862400001</v>
      </c>
      <c r="M70" s="168" t="s">
        <v>189</v>
      </c>
      <c r="N70" s="117">
        <v>60547.97546265</v>
      </c>
      <c r="O70" s="117">
        <v>38894.224531369997</v>
      </c>
      <c r="P70" s="117">
        <v>6795.9841453899999</v>
      </c>
      <c r="Q70" s="117">
        <v>127.35576003</v>
      </c>
      <c r="R70" s="117">
        <v>286.37069601000002</v>
      </c>
      <c r="S70" s="117">
        <v>483.12787444000003</v>
      </c>
      <c r="T70" s="117">
        <v>360.92979862000004</v>
      </c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P70" s="117"/>
      <c r="EQ70" s="117"/>
      <c r="ER70" s="117"/>
      <c r="ES70" s="117"/>
      <c r="ET70" s="117"/>
      <c r="EU70" s="117"/>
      <c r="EV70" s="117"/>
      <c r="EW70" s="117"/>
      <c r="EX70" s="117"/>
      <c r="EY70" s="117"/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  <c r="FM70" s="117"/>
      <c r="FN70" s="117"/>
      <c r="FO70" s="117"/>
      <c r="FP70" s="117"/>
      <c r="FQ70" s="117"/>
      <c r="FR70" s="117"/>
      <c r="FS70" s="117"/>
      <c r="FT70" s="117"/>
      <c r="FU70" s="117"/>
      <c r="FV70" s="117"/>
      <c r="FW70" s="117"/>
      <c r="FX70" s="117"/>
      <c r="FY70" s="117"/>
      <c r="FZ70" s="117"/>
      <c r="GA70" s="117"/>
      <c r="GB70" s="117"/>
      <c r="GC70" s="117"/>
      <c r="GD70" s="117"/>
      <c r="GE70" s="117"/>
      <c r="GF70" s="117"/>
      <c r="GG70" s="117"/>
      <c r="GH70" s="117"/>
      <c r="GI70" s="117"/>
      <c r="GJ70" s="117"/>
      <c r="GK70" s="117"/>
      <c r="GL70" s="117"/>
      <c r="GM70" s="117"/>
      <c r="GN70" s="117"/>
      <c r="GO70" s="117"/>
      <c r="GP70" s="117"/>
      <c r="GQ70" s="117"/>
      <c r="GR70" s="117"/>
      <c r="GS70" s="117"/>
      <c r="GT70" s="117"/>
      <c r="GU70" s="117"/>
      <c r="GV70" s="117"/>
      <c r="GW70" s="117"/>
      <c r="GX70" s="117"/>
      <c r="GY70" s="117"/>
      <c r="GZ70" s="117"/>
      <c r="HA70" s="117"/>
      <c r="HB70" s="117"/>
      <c r="HC70" s="117"/>
      <c r="HD70" s="117"/>
      <c r="HE70" s="117"/>
      <c r="HF70" s="117"/>
      <c r="HG70" s="117"/>
      <c r="HH70" s="117"/>
      <c r="HI70" s="117"/>
      <c r="HJ70" s="117"/>
      <c r="HK70" s="117"/>
      <c r="HL70" s="117"/>
      <c r="HM70" s="117"/>
      <c r="HN70" s="117"/>
      <c r="HO70" s="117"/>
      <c r="HP70" s="117"/>
      <c r="HQ70" s="117"/>
      <c r="HR70" s="117"/>
      <c r="HS70" s="117"/>
      <c r="HT70" s="117"/>
      <c r="HU70" s="117"/>
      <c r="HV70" s="117"/>
      <c r="HW70" s="117"/>
      <c r="HX70" s="117"/>
      <c r="HY70" s="117"/>
      <c r="HZ70" s="117"/>
      <c r="IA70" s="117"/>
      <c r="IB70" s="117"/>
      <c r="IC70" s="117"/>
      <c r="ID70" s="117"/>
      <c r="IE70" s="117"/>
      <c r="IF70" s="117"/>
      <c r="IG70" s="117"/>
      <c r="IH70" s="117"/>
      <c r="II70" s="117"/>
      <c r="IJ70" s="117"/>
      <c r="IK70" s="117"/>
      <c r="IL70" s="117"/>
      <c r="IM70" s="117"/>
      <c r="IN70" s="117"/>
      <c r="IO70" s="117"/>
      <c r="IP70" s="117"/>
      <c r="IQ70" s="117"/>
      <c r="IR70" s="117"/>
      <c r="IS70" s="117"/>
      <c r="IT70" s="117"/>
      <c r="IU70" s="117"/>
      <c r="IV70" s="117"/>
      <c r="IW70" s="117"/>
      <c r="IX70" s="117"/>
      <c r="IY70" s="117"/>
      <c r="IZ70" s="117"/>
      <c r="JA70" s="117"/>
      <c r="JB70" s="117"/>
      <c r="JC70" s="117"/>
      <c r="JD70" s="117"/>
      <c r="JE70" s="117"/>
      <c r="JF70" s="117"/>
      <c r="JG70" s="117"/>
      <c r="JH70" s="117"/>
      <c r="JI70" s="117"/>
      <c r="JJ70" s="117"/>
      <c r="JK70" s="117"/>
      <c r="JL70" s="117"/>
      <c r="JM70" s="117"/>
      <c r="JN70" s="117"/>
      <c r="JO70" s="117"/>
      <c r="JP70" s="117"/>
      <c r="JQ70" s="117"/>
      <c r="JR70" s="117"/>
      <c r="JS70" s="117"/>
      <c r="JT70" s="117"/>
      <c r="JU70" s="117"/>
      <c r="JV70" s="117"/>
      <c r="JW70" s="117"/>
      <c r="JX70" s="117"/>
      <c r="JY70" s="117"/>
      <c r="JZ70" s="117"/>
      <c r="KA70" s="117"/>
      <c r="KB70" s="117"/>
      <c r="KC70" s="117"/>
      <c r="KD70" s="117"/>
      <c r="KE70" s="117"/>
      <c r="KF70" s="117"/>
      <c r="KG70" s="117"/>
      <c r="KH70" s="117"/>
      <c r="KI70" s="117"/>
      <c r="KJ70" s="117"/>
      <c r="KK70" s="117"/>
      <c r="KL70" s="117"/>
      <c r="KM70" s="117"/>
      <c r="KN70" s="117"/>
      <c r="KO70" s="117"/>
      <c r="KP70" s="117"/>
      <c r="KQ70" s="117"/>
      <c r="KR70" s="117"/>
      <c r="KS70" s="117"/>
      <c r="KT70" s="117"/>
      <c r="KU70" s="117"/>
      <c r="KV70" s="117"/>
      <c r="KW70" s="117"/>
      <c r="KX70" s="117"/>
      <c r="KY70" s="117"/>
      <c r="KZ70" s="117"/>
      <c r="LA70" s="117"/>
      <c r="LB70" s="117"/>
      <c r="LC70" s="117"/>
      <c r="LD70" s="117"/>
      <c r="LE70" s="117"/>
      <c r="LF70" s="117"/>
      <c r="LG70" s="117"/>
      <c r="LH70" s="117"/>
      <c r="LI70" s="117"/>
      <c r="LJ70" s="117"/>
      <c r="LK70" s="117"/>
      <c r="LL70" s="117"/>
      <c r="LM70" s="117"/>
      <c r="LN70" s="117"/>
      <c r="LO70" s="117"/>
      <c r="LP70" s="117"/>
      <c r="LQ70" s="117"/>
      <c r="LR70" s="117"/>
      <c r="LS70" s="117"/>
      <c r="LT70" s="117"/>
      <c r="LU70" s="117"/>
      <c r="LV70" s="117"/>
      <c r="LW70" s="117"/>
      <c r="LX70" s="117"/>
      <c r="LY70" s="117"/>
      <c r="LZ70" s="117"/>
      <c r="MA70" s="117"/>
      <c r="MB70" s="117"/>
      <c r="MC70" s="117"/>
      <c r="MD70" s="117"/>
      <c r="ME70" s="117"/>
      <c r="MF70" s="117"/>
      <c r="MG70" s="117"/>
      <c r="MH70" s="117"/>
      <c r="MI70" s="117"/>
      <c r="MJ70" s="117"/>
      <c r="MK70" s="117"/>
      <c r="ML70" s="117"/>
      <c r="MM70" s="117"/>
      <c r="MN70" s="117"/>
      <c r="MO70" s="117"/>
      <c r="MP70" s="117"/>
      <c r="MQ70" s="117"/>
      <c r="MR70" s="117"/>
      <c r="MS70" s="117"/>
      <c r="MT70" s="117"/>
      <c r="MU70" s="117"/>
      <c r="MV70" s="117"/>
      <c r="MW70" s="117"/>
      <c r="MX70" s="117"/>
      <c r="MY70" s="117"/>
      <c r="MZ70" s="117"/>
      <c r="NA70" s="117"/>
      <c r="NB70" s="117"/>
      <c r="NC70" s="117"/>
      <c r="ND70" s="117"/>
      <c r="NE70" s="117"/>
      <c r="NF70" s="117"/>
      <c r="NG70" s="117"/>
      <c r="NH70" s="117"/>
      <c r="NI70" s="117"/>
      <c r="NJ70" s="117"/>
      <c r="NK70" s="117"/>
      <c r="NL70" s="117"/>
      <c r="NM70" s="117"/>
      <c r="NN70" s="117"/>
      <c r="NO70" s="117"/>
      <c r="NP70" s="117"/>
      <c r="NQ70" s="117"/>
      <c r="NR70" s="117"/>
      <c r="NS70" s="117"/>
      <c r="NT70" s="117"/>
      <c r="NU70" s="117"/>
      <c r="NV70" s="117"/>
      <c r="NW70" s="117"/>
      <c r="NX70" s="117"/>
      <c r="NY70" s="117"/>
      <c r="NZ70" s="117"/>
      <c r="OA70" s="117"/>
      <c r="OB70" s="117"/>
      <c r="OC70" s="117"/>
      <c r="OD70" s="117"/>
      <c r="OE70" s="117"/>
      <c r="OF70" s="117"/>
      <c r="OG70" s="117"/>
      <c r="OH70" s="117"/>
      <c r="OI70" s="117"/>
      <c r="OJ70" s="117"/>
      <c r="OK70" s="117"/>
      <c r="OL70" s="117"/>
      <c r="OM70" s="117"/>
      <c r="ON70" s="117"/>
      <c r="OO70" s="117"/>
      <c r="OP70" s="117"/>
      <c r="OQ70" s="117"/>
      <c r="OR70" s="117"/>
      <c r="OS70" s="117"/>
      <c r="OT70" s="117"/>
      <c r="OU70" s="117"/>
      <c r="OV70" s="117"/>
      <c r="OW70" s="117"/>
      <c r="OX70" s="117"/>
      <c r="OY70" s="117"/>
      <c r="OZ70" s="117"/>
      <c r="PA70" s="117"/>
      <c r="PB70" s="117"/>
      <c r="PC70" s="117"/>
      <c r="PD70" s="117"/>
      <c r="PE70" s="117"/>
      <c r="PF70" s="117"/>
      <c r="PG70" s="117"/>
      <c r="PH70" s="117"/>
      <c r="PI70" s="117"/>
      <c r="PJ70" s="117"/>
      <c r="PK70" s="117"/>
      <c r="PL70" s="117"/>
      <c r="PM70" s="117"/>
      <c r="PN70" s="117"/>
      <c r="PO70" s="117"/>
      <c r="PP70" s="117"/>
      <c r="PQ70" s="117"/>
      <c r="PR70" s="117"/>
      <c r="PS70" s="117"/>
      <c r="PT70" s="117"/>
      <c r="PU70" s="117"/>
      <c r="PV70" s="117"/>
      <c r="PW70" s="117"/>
      <c r="PX70" s="117"/>
      <c r="PY70" s="117"/>
      <c r="PZ70" s="117"/>
      <c r="QA70" s="117"/>
      <c r="QB70" s="117"/>
      <c r="QC70" s="117"/>
      <c r="QD70" s="117"/>
      <c r="QE70" s="117"/>
      <c r="QF70" s="117"/>
      <c r="QG70" s="117"/>
      <c r="QH70" s="117"/>
      <c r="QI70" s="117"/>
      <c r="QJ70" s="117"/>
      <c r="QK70" s="117"/>
      <c r="QL70" s="117"/>
      <c r="QM70" s="117"/>
      <c r="QN70" s="117"/>
      <c r="QO70" s="117"/>
      <c r="QP70" s="117"/>
      <c r="QQ70" s="117"/>
      <c r="QR70" s="117"/>
      <c r="QS70" s="117"/>
      <c r="QT70" s="117"/>
      <c r="QU70" s="117"/>
      <c r="QV70" s="117"/>
      <c r="QW70" s="117"/>
      <c r="QX70" s="117"/>
      <c r="QY70" s="117"/>
      <c r="QZ70" s="117"/>
      <c r="RA70" s="117"/>
      <c r="RB70" s="117"/>
      <c r="RC70" s="117"/>
      <c r="RD70" s="117"/>
      <c r="RE70" s="117"/>
      <c r="RF70" s="117"/>
      <c r="RG70" s="117"/>
      <c r="RH70" s="117"/>
      <c r="RI70" s="117"/>
      <c r="RJ70" s="117"/>
      <c r="RK70" s="117"/>
      <c r="RL70" s="117"/>
      <c r="RM70" s="117"/>
      <c r="RN70" s="117"/>
      <c r="RO70" s="117"/>
      <c r="RP70" s="117"/>
      <c r="RQ70" s="117"/>
      <c r="RR70" s="117"/>
      <c r="RS70" s="117"/>
      <c r="RT70" s="117"/>
      <c r="RU70" s="117"/>
      <c r="RV70" s="117"/>
      <c r="RW70" s="117"/>
      <c r="RX70" s="117"/>
      <c r="RY70" s="117"/>
      <c r="RZ70" s="117"/>
      <c r="SA70" s="117"/>
      <c r="SB70" s="117"/>
      <c r="SC70" s="117"/>
      <c r="SD70" s="117"/>
      <c r="SE70" s="117"/>
      <c r="SF70" s="117"/>
      <c r="SG70" s="117"/>
      <c r="SH70" s="117"/>
      <c r="SI70" s="117"/>
      <c r="SJ70" s="117"/>
      <c r="SK70" s="117"/>
      <c r="SL70" s="117"/>
      <c r="SM70" s="117"/>
      <c r="SN70" s="117"/>
      <c r="SO70" s="117"/>
      <c r="SP70" s="117"/>
      <c r="SQ70" s="117"/>
      <c r="SR70" s="117"/>
      <c r="SS70" s="117"/>
      <c r="ST70" s="117"/>
      <c r="SU70" s="117"/>
      <c r="SV70" s="117"/>
      <c r="SW70" s="117"/>
      <c r="SX70" s="117"/>
      <c r="SY70" s="117"/>
      <c r="SZ70" s="117"/>
      <c r="TA70" s="117"/>
      <c r="TB70" s="117"/>
      <c r="TC70" s="117"/>
      <c r="TD70" s="117"/>
      <c r="TE70" s="117"/>
      <c r="TF70" s="117"/>
      <c r="TG70" s="117"/>
      <c r="TH70" s="117"/>
      <c r="TI70" s="117"/>
      <c r="TJ70" s="117"/>
      <c r="TK70" s="117"/>
      <c r="TL70" s="117"/>
      <c r="TM70" s="117"/>
      <c r="TN70" s="117"/>
      <c r="TO70" s="117"/>
      <c r="TP70" s="117"/>
      <c r="TQ70" s="117"/>
      <c r="TR70" s="117"/>
      <c r="TS70" s="117"/>
      <c r="TT70" s="117"/>
      <c r="TU70" s="117"/>
      <c r="TV70" s="117"/>
      <c r="TW70" s="117"/>
      <c r="TX70" s="117"/>
      <c r="TY70" s="117"/>
      <c r="TZ70" s="117"/>
      <c r="UA70" s="117"/>
      <c r="UB70" s="117"/>
      <c r="UC70" s="117"/>
      <c r="UD70" s="117"/>
      <c r="UE70" s="117"/>
      <c r="UF70" s="117"/>
      <c r="UG70" s="117"/>
      <c r="UH70" s="117"/>
      <c r="UI70" s="117"/>
      <c r="UJ70" s="117"/>
      <c r="UK70" s="117"/>
      <c r="UL70" s="117"/>
      <c r="UM70" s="117"/>
      <c r="UN70" s="117"/>
      <c r="UO70" s="117"/>
      <c r="UP70" s="117"/>
      <c r="UQ70" s="117"/>
      <c r="UR70" s="117"/>
      <c r="US70" s="117"/>
      <c r="UT70" s="117"/>
      <c r="UU70" s="117"/>
      <c r="UV70" s="117"/>
      <c r="UW70" s="117"/>
      <c r="UX70" s="117"/>
      <c r="UY70" s="117"/>
      <c r="UZ70" s="117"/>
      <c r="VA70" s="117"/>
      <c r="VB70" s="117"/>
      <c r="VC70" s="117"/>
      <c r="VD70" s="117"/>
      <c r="VE70" s="117"/>
      <c r="VF70" s="117"/>
      <c r="VG70" s="117"/>
      <c r="VH70" s="117"/>
      <c r="VI70" s="117"/>
      <c r="VJ70" s="117"/>
      <c r="VK70" s="117"/>
      <c r="VL70" s="117"/>
      <c r="VM70" s="117"/>
      <c r="VN70" s="117"/>
      <c r="VO70" s="117"/>
      <c r="VP70" s="117"/>
      <c r="VQ70" s="117"/>
      <c r="VR70" s="117"/>
      <c r="VS70" s="117"/>
      <c r="VT70" s="117"/>
      <c r="VU70" s="117"/>
      <c r="VV70" s="117"/>
      <c r="VW70" s="117"/>
      <c r="VX70" s="117"/>
      <c r="VY70" s="117"/>
      <c r="VZ70" s="117"/>
      <c r="WA70" s="117"/>
      <c r="WB70" s="117"/>
      <c r="WC70" s="117"/>
      <c r="WD70" s="117"/>
      <c r="WE70" s="117"/>
      <c r="WF70" s="117"/>
      <c r="WG70" s="117"/>
      <c r="WH70" s="117"/>
      <c r="WI70" s="117"/>
      <c r="WJ70" s="117"/>
      <c r="WK70" s="117"/>
      <c r="WL70" s="117"/>
      <c r="WM70" s="117"/>
      <c r="WN70" s="117"/>
      <c r="WO70" s="117"/>
      <c r="WP70" s="117"/>
      <c r="WQ70" s="117"/>
      <c r="WR70" s="117"/>
      <c r="WS70" s="117"/>
      <c r="WT70" s="117"/>
      <c r="WU70" s="117"/>
      <c r="WV70" s="117"/>
      <c r="WW70" s="117"/>
      <c r="WX70" s="117"/>
      <c r="WY70" s="117"/>
      <c r="WZ70" s="117"/>
      <c r="XA70" s="117"/>
      <c r="XB70" s="117"/>
      <c r="XC70" s="117"/>
      <c r="XD70" s="117"/>
      <c r="XE70" s="117"/>
      <c r="XF70" s="117"/>
      <c r="XG70" s="117"/>
      <c r="XH70" s="117"/>
      <c r="XI70" s="117"/>
      <c r="XJ70" s="117"/>
      <c r="XK70" s="117"/>
      <c r="XL70" s="117"/>
      <c r="XM70" s="117"/>
      <c r="XN70" s="117"/>
      <c r="XO70" s="117"/>
      <c r="XP70" s="117"/>
      <c r="XQ70" s="117"/>
      <c r="XR70" s="117"/>
      <c r="XS70" s="117"/>
      <c r="XT70" s="117"/>
      <c r="XU70" s="117"/>
      <c r="XV70" s="117"/>
      <c r="XW70" s="117"/>
      <c r="XX70" s="117"/>
      <c r="XY70" s="117"/>
      <c r="XZ70" s="117"/>
      <c r="YA70" s="117"/>
      <c r="YB70" s="117"/>
      <c r="YC70" s="117"/>
      <c r="YD70" s="117"/>
      <c r="YE70" s="117"/>
      <c r="YF70" s="117"/>
      <c r="YG70" s="117"/>
      <c r="YH70" s="117"/>
      <c r="YI70" s="117"/>
      <c r="YJ70" s="117"/>
      <c r="YK70" s="117"/>
      <c r="YL70" s="117"/>
      <c r="YM70" s="117"/>
      <c r="YN70" s="117"/>
      <c r="YO70" s="117"/>
      <c r="YP70" s="117"/>
      <c r="YQ70" s="117"/>
      <c r="YR70" s="117"/>
      <c r="YS70" s="117"/>
      <c r="YT70" s="117"/>
      <c r="YU70" s="117"/>
      <c r="YV70" s="117"/>
      <c r="YW70" s="117"/>
      <c r="YX70" s="117"/>
      <c r="YY70" s="117"/>
      <c r="YZ70" s="117"/>
      <c r="ZA70" s="117"/>
      <c r="ZB70" s="117"/>
      <c r="ZC70" s="117"/>
      <c r="ZD70" s="117"/>
      <c r="ZE70" s="117"/>
      <c r="ZF70" s="117"/>
      <c r="ZG70" s="117"/>
      <c r="ZH70" s="117"/>
      <c r="ZI70" s="117"/>
      <c r="ZJ70" s="117"/>
      <c r="ZK70" s="117"/>
      <c r="ZL70" s="117"/>
      <c r="ZM70" s="117"/>
      <c r="ZN70" s="117"/>
      <c r="ZO70" s="117"/>
      <c r="ZP70" s="117"/>
      <c r="ZQ70" s="117"/>
      <c r="ZR70" s="117"/>
      <c r="ZS70" s="117"/>
      <c r="ZT70" s="117"/>
      <c r="ZU70" s="117"/>
      <c r="ZV70" s="117"/>
      <c r="ZW70" s="117"/>
      <c r="ZX70" s="117"/>
      <c r="ZY70" s="117"/>
      <c r="ZZ70" s="117"/>
    </row>
    <row r="71" spans="1:702" hidden="1" outlineLevel="1">
      <c r="A71" s="9">
        <v>42370</v>
      </c>
      <c r="B71" s="117">
        <v>488388.92860400002</v>
      </c>
      <c r="C71" s="117">
        <v>26077.127273170001</v>
      </c>
      <c r="D71" s="117">
        <v>16062.006592959999</v>
      </c>
      <c r="E71" s="117">
        <v>131216.81895136001</v>
      </c>
      <c r="F71" s="117">
        <v>28295.961236130002</v>
      </c>
      <c r="G71" s="117">
        <v>1936.61181915</v>
      </c>
      <c r="H71" s="117">
        <v>37378.787690249999</v>
      </c>
      <c r="I71" s="117">
        <v>108839.5800252</v>
      </c>
      <c r="J71" s="117">
        <v>18850.957381420001</v>
      </c>
      <c r="K71" s="117">
        <v>2239.1230404800003</v>
      </c>
      <c r="L71" s="117">
        <v>7612.0241068699997</v>
      </c>
      <c r="M71" s="168" t="s">
        <v>189</v>
      </c>
      <c r="N71" s="117">
        <v>61317.688914109996</v>
      </c>
      <c r="O71" s="117">
        <v>40504.436353009994</v>
      </c>
      <c r="P71" s="117">
        <v>6916.23146464</v>
      </c>
      <c r="Q71" s="117">
        <v>128.08785764999999</v>
      </c>
      <c r="R71" s="117">
        <v>276.69902266000003</v>
      </c>
      <c r="S71" s="117">
        <v>376.70772203000001</v>
      </c>
      <c r="T71" s="117">
        <v>360.07915291</v>
      </c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7"/>
      <c r="CW71" s="117"/>
      <c r="CX71" s="117"/>
      <c r="CY71" s="117"/>
      <c r="CZ71" s="117"/>
      <c r="DA71" s="117"/>
      <c r="DB71" s="117"/>
      <c r="DC71" s="117"/>
      <c r="DD71" s="117"/>
      <c r="DE71" s="117"/>
      <c r="DF71" s="117"/>
      <c r="DG71" s="117"/>
      <c r="DH71" s="117"/>
      <c r="DI71" s="117"/>
      <c r="DJ71" s="117"/>
      <c r="DK71" s="117"/>
      <c r="DL71" s="117"/>
      <c r="DM71" s="117"/>
      <c r="DN71" s="117"/>
      <c r="DO71" s="117"/>
      <c r="DP71" s="117"/>
      <c r="DQ71" s="117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  <c r="EB71" s="117"/>
      <c r="EC71" s="117"/>
      <c r="ED71" s="117"/>
      <c r="EE71" s="117"/>
      <c r="EF71" s="117"/>
      <c r="EG71" s="117"/>
      <c r="EH71" s="117"/>
      <c r="EI71" s="117"/>
      <c r="EJ71" s="117"/>
      <c r="EK71" s="117"/>
      <c r="EL71" s="117"/>
      <c r="EM71" s="117"/>
      <c r="EN71" s="117"/>
      <c r="EO71" s="117"/>
      <c r="EP71" s="117"/>
      <c r="EQ71" s="117"/>
      <c r="ER71" s="117"/>
      <c r="ES71" s="117"/>
      <c r="ET71" s="117"/>
      <c r="EU71" s="117"/>
      <c r="EV71" s="117"/>
      <c r="EW71" s="117"/>
      <c r="EX71" s="117"/>
      <c r="EY71" s="117"/>
      <c r="EZ71" s="117"/>
      <c r="FA71" s="117"/>
      <c r="FB71" s="117"/>
      <c r="FC71" s="117"/>
      <c r="FD71" s="117"/>
      <c r="FE71" s="117"/>
      <c r="FF71" s="117"/>
      <c r="FG71" s="117"/>
      <c r="FH71" s="117"/>
      <c r="FI71" s="117"/>
      <c r="FJ71" s="117"/>
      <c r="FK71" s="117"/>
      <c r="FL71" s="117"/>
      <c r="FM71" s="117"/>
      <c r="FN71" s="117"/>
      <c r="FO71" s="117"/>
      <c r="FP71" s="117"/>
      <c r="FQ71" s="117"/>
      <c r="FR71" s="117"/>
      <c r="FS71" s="117"/>
      <c r="FT71" s="117"/>
      <c r="FU71" s="117"/>
      <c r="FV71" s="117"/>
      <c r="FW71" s="117"/>
      <c r="FX71" s="117"/>
      <c r="FY71" s="117"/>
      <c r="FZ71" s="117"/>
      <c r="GA71" s="117"/>
      <c r="GB71" s="117"/>
      <c r="GC71" s="117"/>
      <c r="GD71" s="117"/>
      <c r="GE71" s="117"/>
      <c r="GF71" s="117"/>
      <c r="GG71" s="117"/>
      <c r="GH71" s="117"/>
      <c r="GI71" s="117"/>
      <c r="GJ71" s="117"/>
      <c r="GK71" s="117"/>
      <c r="GL71" s="117"/>
      <c r="GM71" s="117"/>
      <c r="GN71" s="117"/>
      <c r="GO71" s="117"/>
      <c r="GP71" s="117"/>
      <c r="GQ71" s="117"/>
      <c r="GR71" s="117"/>
      <c r="GS71" s="117"/>
      <c r="GT71" s="117"/>
      <c r="GU71" s="117"/>
      <c r="GV71" s="117"/>
      <c r="GW71" s="117"/>
      <c r="GX71" s="117"/>
      <c r="GY71" s="117"/>
      <c r="GZ71" s="117"/>
      <c r="HA71" s="117"/>
      <c r="HB71" s="117"/>
      <c r="HC71" s="117"/>
      <c r="HD71" s="117"/>
      <c r="HE71" s="117"/>
      <c r="HF71" s="117"/>
      <c r="HG71" s="117"/>
      <c r="HH71" s="117"/>
      <c r="HI71" s="117"/>
      <c r="HJ71" s="117"/>
      <c r="HK71" s="117"/>
      <c r="HL71" s="117"/>
      <c r="HM71" s="117"/>
      <c r="HN71" s="117"/>
      <c r="HO71" s="117"/>
      <c r="HP71" s="117"/>
      <c r="HQ71" s="117"/>
      <c r="HR71" s="117"/>
      <c r="HS71" s="117"/>
      <c r="HT71" s="117"/>
      <c r="HU71" s="117"/>
      <c r="HV71" s="117"/>
      <c r="HW71" s="117"/>
      <c r="HX71" s="117"/>
      <c r="HY71" s="117"/>
      <c r="HZ71" s="117"/>
      <c r="IA71" s="117"/>
      <c r="IB71" s="117"/>
      <c r="IC71" s="117"/>
      <c r="ID71" s="117"/>
      <c r="IE71" s="117"/>
      <c r="IF71" s="117"/>
      <c r="IG71" s="117"/>
      <c r="IH71" s="117"/>
      <c r="II71" s="117"/>
      <c r="IJ71" s="117"/>
      <c r="IK71" s="117"/>
      <c r="IL71" s="117"/>
      <c r="IM71" s="117"/>
      <c r="IN71" s="117"/>
      <c r="IO71" s="117"/>
      <c r="IP71" s="117"/>
      <c r="IQ71" s="117"/>
      <c r="IR71" s="117"/>
      <c r="IS71" s="117"/>
      <c r="IT71" s="117"/>
      <c r="IU71" s="117"/>
      <c r="IV71" s="117"/>
      <c r="IW71" s="117"/>
      <c r="IX71" s="117"/>
      <c r="IY71" s="117"/>
      <c r="IZ71" s="117"/>
      <c r="JA71" s="117"/>
      <c r="JB71" s="117"/>
      <c r="JC71" s="117"/>
      <c r="JD71" s="117"/>
      <c r="JE71" s="117"/>
      <c r="JF71" s="117"/>
      <c r="JG71" s="117"/>
      <c r="JH71" s="117"/>
      <c r="JI71" s="117"/>
      <c r="JJ71" s="117"/>
      <c r="JK71" s="117"/>
      <c r="JL71" s="117"/>
      <c r="JM71" s="117"/>
      <c r="JN71" s="117"/>
      <c r="JO71" s="117"/>
      <c r="JP71" s="117"/>
      <c r="JQ71" s="117"/>
      <c r="JR71" s="117"/>
      <c r="JS71" s="117"/>
      <c r="JT71" s="117"/>
      <c r="JU71" s="117"/>
      <c r="JV71" s="117"/>
      <c r="JW71" s="117"/>
      <c r="JX71" s="117"/>
      <c r="JY71" s="117"/>
      <c r="JZ71" s="117"/>
      <c r="KA71" s="117"/>
      <c r="KB71" s="117"/>
      <c r="KC71" s="117"/>
      <c r="KD71" s="117"/>
      <c r="KE71" s="117"/>
      <c r="KF71" s="117"/>
      <c r="KG71" s="117"/>
      <c r="KH71" s="117"/>
      <c r="KI71" s="117"/>
      <c r="KJ71" s="117"/>
      <c r="KK71" s="117"/>
      <c r="KL71" s="117"/>
      <c r="KM71" s="117"/>
      <c r="KN71" s="117"/>
      <c r="KO71" s="117"/>
      <c r="KP71" s="117"/>
      <c r="KQ71" s="117"/>
      <c r="KR71" s="117"/>
      <c r="KS71" s="117"/>
      <c r="KT71" s="117"/>
      <c r="KU71" s="117"/>
      <c r="KV71" s="117"/>
      <c r="KW71" s="117"/>
      <c r="KX71" s="117"/>
      <c r="KY71" s="117"/>
      <c r="KZ71" s="117"/>
      <c r="LA71" s="117"/>
      <c r="LB71" s="117"/>
      <c r="LC71" s="117"/>
      <c r="LD71" s="117"/>
      <c r="LE71" s="117"/>
      <c r="LF71" s="117"/>
      <c r="LG71" s="117"/>
      <c r="LH71" s="117"/>
      <c r="LI71" s="117"/>
      <c r="LJ71" s="117"/>
      <c r="LK71" s="117"/>
      <c r="LL71" s="117"/>
      <c r="LM71" s="117"/>
      <c r="LN71" s="117"/>
      <c r="LO71" s="117"/>
      <c r="LP71" s="117"/>
      <c r="LQ71" s="117"/>
      <c r="LR71" s="117"/>
      <c r="LS71" s="117"/>
      <c r="LT71" s="117"/>
      <c r="LU71" s="117"/>
      <c r="LV71" s="117"/>
      <c r="LW71" s="117"/>
      <c r="LX71" s="117"/>
      <c r="LY71" s="117"/>
      <c r="LZ71" s="117"/>
      <c r="MA71" s="117"/>
      <c r="MB71" s="117"/>
      <c r="MC71" s="117"/>
      <c r="MD71" s="117"/>
      <c r="ME71" s="117"/>
      <c r="MF71" s="117"/>
      <c r="MG71" s="117"/>
      <c r="MH71" s="117"/>
      <c r="MI71" s="117"/>
      <c r="MJ71" s="117"/>
      <c r="MK71" s="117"/>
      <c r="ML71" s="117"/>
      <c r="MM71" s="117"/>
      <c r="MN71" s="117"/>
      <c r="MO71" s="117"/>
      <c r="MP71" s="117"/>
      <c r="MQ71" s="117"/>
      <c r="MR71" s="117"/>
      <c r="MS71" s="117"/>
      <c r="MT71" s="117"/>
      <c r="MU71" s="117"/>
      <c r="MV71" s="117"/>
      <c r="MW71" s="117"/>
      <c r="MX71" s="117"/>
      <c r="MY71" s="117"/>
      <c r="MZ71" s="117"/>
      <c r="NA71" s="117"/>
      <c r="NB71" s="117"/>
      <c r="NC71" s="117"/>
      <c r="ND71" s="117"/>
      <c r="NE71" s="117"/>
      <c r="NF71" s="117"/>
      <c r="NG71" s="117"/>
      <c r="NH71" s="117"/>
      <c r="NI71" s="117"/>
      <c r="NJ71" s="117"/>
      <c r="NK71" s="117"/>
      <c r="NL71" s="117"/>
      <c r="NM71" s="117"/>
      <c r="NN71" s="117"/>
      <c r="NO71" s="117"/>
      <c r="NP71" s="117"/>
      <c r="NQ71" s="117"/>
      <c r="NR71" s="117"/>
      <c r="NS71" s="117"/>
      <c r="NT71" s="117"/>
      <c r="NU71" s="117"/>
      <c r="NV71" s="117"/>
      <c r="NW71" s="117"/>
      <c r="NX71" s="117"/>
      <c r="NY71" s="117"/>
      <c r="NZ71" s="117"/>
      <c r="OA71" s="117"/>
      <c r="OB71" s="117"/>
      <c r="OC71" s="117"/>
      <c r="OD71" s="117"/>
      <c r="OE71" s="117"/>
      <c r="OF71" s="117"/>
      <c r="OG71" s="117"/>
      <c r="OH71" s="117"/>
      <c r="OI71" s="117"/>
      <c r="OJ71" s="117"/>
      <c r="OK71" s="117"/>
      <c r="OL71" s="117"/>
      <c r="OM71" s="117"/>
      <c r="ON71" s="117"/>
      <c r="OO71" s="117"/>
      <c r="OP71" s="117"/>
      <c r="OQ71" s="117"/>
      <c r="OR71" s="117"/>
      <c r="OS71" s="117"/>
      <c r="OT71" s="117"/>
      <c r="OU71" s="117"/>
      <c r="OV71" s="117"/>
      <c r="OW71" s="117"/>
      <c r="OX71" s="117"/>
      <c r="OY71" s="117"/>
      <c r="OZ71" s="117"/>
      <c r="PA71" s="117"/>
      <c r="PB71" s="117"/>
      <c r="PC71" s="117"/>
      <c r="PD71" s="117"/>
      <c r="PE71" s="117"/>
      <c r="PF71" s="117"/>
      <c r="PG71" s="117"/>
      <c r="PH71" s="117"/>
      <c r="PI71" s="117"/>
      <c r="PJ71" s="117"/>
      <c r="PK71" s="117"/>
      <c r="PL71" s="117"/>
      <c r="PM71" s="117"/>
      <c r="PN71" s="117"/>
      <c r="PO71" s="117"/>
      <c r="PP71" s="117"/>
      <c r="PQ71" s="117"/>
      <c r="PR71" s="117"/>
      <c r="PS71" s="117"/>
      <c r="PT71" s="117"/>
      <c r="PU71" s="117"/>
      <c r="PV71" s="117"/>
      <c r="PW71" s="117"/>
      <c r="PX71" s="117"/>
      <c r="PY71" s="117"/>
      <c r="PZ71" s="117"/>
      <c r="QA71" s="117"/>
      <c r="QB71" s="117"/>
      <c r="QC71" s="117"/>
      <c r="QD71" s="117"/>
      <c r="QE71" s="117"/>
      <c r="QF71" s="117"/>
      <c r="QG71" s="117"/>
      <c r="QH71" s="117"/>
      <c r="QI71" s="117"/>
      <c r="QJ71" s="117"/>
      <c r="QK71" s="117"/>
      <c r="QL71" s="117"/>
      <c r="QM71" s="117"/>
      <c r="QN71" s="117"/>
      <c r="QO71" s="117"/>
      <c r="QP71" s="117"/>
      <c r="QQ71" s="117"/>
      <c r="QR71" s="117"/>
      <c r="QS71" s="117"/>
      <c r="QT71" s="117"/>
      <c r="QU71" s="117"/>
      <c r="QV71" s="117"/>
      <c r="QW71" s="117"/>
      <c r="QX71" s="117"/>
      <c r="QY71" s="117"/>
      <c r="QZ71" s="117"/>
      <c r="RA71" s="117"/>
      <c r="RB71" s="117"/>
      <c r="RC71" s="117"/>
      <c r="RD71" s="117"/>
      <c r="RE71" s="117"/>
      <c r="RF71" s="117"/>
      <c r="RG71" s="117"/>
      <c r="RH71" s="117"/>
      <c r="RI71" s="117"/>
      <c r="RJ71" s="117"/>
      <c r="RK71" s="117"/>
      <c r="RL71" s="117"/>
      <c r="RM71" s="117"/>
      <c r="RN71" s="117"/>
      <c r="RO71" s="117"/>
      <c r="RP71" s="117"/>
      <c r="RQ71" s="117"/>
      <c r="RR71" s="117"/>
      <c r="RS71" s="117"/>
      <c r="RT71" s="117"/>
      <c r="RU71" s="117"/>
      <c r="RV71" s="117"/>
      <c r="RW71" s="117"/>
      <c r="RX71" s="117"/>
      <c r="RY71" s="117"/>
      <c r="RZ71" s="117"/>
      <c r="SA71" s="117"/>
      <c r="SB71" s="117"/>
      <c r="SC71" s="117"/>
      <c r="SD71" s="117"/>
      <c r="SE71" s="117"/>
      <c r="SF71" s="117"/>
      <c r="SG71" s="117"/>
      <c r="SH71" s="117"/>
      <c r="SI71" s="117"/>
      <c r="SJ71" s="117"/>
      <c r="SK71" s="117"/>
      <c r="SL71" s="117"/>
      <c r="SM71" s="117"/>
      <c r="SN71" s="117"/>
      <c r="SO71" s="117"/>
      <c r="SP71" s="117"/>
      <c r="SQ71" s="117"/>
      <c r="SR71" s="117"/>
      <c r="SS71" s="117"/>
      <c r="ST71" s="117"/>
      <c r="SU71" s="117"/>
      <c r="SV71" s="117"/>
      <c r="SW71" s="117"/>
      <c r="SX71" s="117"/>
      <c r="SY71" s="117"/>
      <c r="SZ71" s="117"/>
      <c r="TA71" s="117"/>
      <c r="TB71" s="117"/>
      <c r="TC71" s="117"/>
      <c r="TD71" s="117"/>
      <c r="TE71" s="117"/>
      <c r="TF71" s="117"/>
      <c r="TG71" s="117"/>
      <c r="TH71" s="117"/>
      <c r="TI71" s="117"/>
      <c r="TJ71" s="117"/>
      <c r="TK71" s="117"/>
      <c r="TL71" s="117"/>
      <c r="TM71" s="117"/>
      <c r="TN71" s="117"/>
      <c r="TO71" s="117"/>
      <c r="TP71" s="117"/>
      <c r="TQ71" s="117"/>
      <c r="TR71" s="117"/>
      <c r="TS71" s="117"/>
      <c r="TT71" s="117"/>
      <c r="TU71" s="117"/>
      <c r="TV71" s="117"/>
      <c r="TW71" s="117"/>
      <c r="TX71" s="117"/>
      <c r="TY71" s="117"/>
      <c r="TZ71" s="117"/>
      <c r="UA71" s="117"/>
      <c r="UB71" s="117"/>
      <c r="UC71" s="117"/>
      <c r="UD71" s="117"/>
      <c r="UE71" s="117"/>
      <c r="UF71" s="117"/>
      <c r="UG71" s="117"/>
      <c r="UH71" s="117"/>
      <c r="UI71" s="117"/>
      <c r="UJ71" s="117"/>
      <c r="UK71" s="117"/>
      <c r="UL71" s="117"/>
      <c r="UM71" s="117"/>
      <c r="UN71" s="117"/>
      <c r="UO71" s="117"/>
      <c r="UP71" s="117"/>
      <c r="UQ71" s="117"/>
      <c r="UR71" s="117"/>
      <c r="US71" s="117"/>
      <c r="UT71" s="117"/>
      <c r="UU71" s="117"/>
      <c r="UV71" s="117"/>
      <c r="UW71" s="117"/>
      <c r="UX71" s="117"/>
      <c r="UY71" s="117"/>
      <c r="UZ71" s="117"/>
      <c r="VA71" s="117"/>
      <c r="VB71" s="117"/>
      <c r="VC71" s="117"/>
      <c r="VD71" s="117"/>
      <c r="VE71" s="117"/>
      <c r="VF71" s="117"/>
      <c r="VG71" s="117"/>
      <c r="VH71" s="117"/>
      <c r="VI71" s="117"/>
      <c r="VJ71" s="117"/>
      <c r="VK71" s="117"/>
      <c r="VL71" s="117"/>
      <c r="VM71" s="117"/>
      <c r="VN71" s="117"/>
      <c r="VO71" s="117"/>
      <c r="VP71" s="117"/>
      <c r="VQ71" s="117"/>
      <c r="VR71" s="117"/>
      <c r="VS71" s="117"/>
      <c r="VT71" s="117"/>
      <c r="VU71" s="117"/>
      <c r="VV71" s="117"/>
      <c r="VW71" s="117"/>
      <c r="VX71" s="117"/>
      <c r="VY71" s="117"/>
      <c r="VZ71" s="117"/>
      <c r="WA71" s="117"/>
      <c r="WB71" s="117"/>
      <c r="WC71" s="117"/>
      <c r="WD71" s="117"/>
      <c r="WE71" s="117"/>
      <c r="WF71" s="117"/>
      <c r="WG71" s="117"/>
      <c r="WH71" s="117"/>
      <c r="WI71" s="117"/>
      <c r="WJ71" s="117"/>
      <c r="WK71" s="117"/>
      <c r="WL71" s="117"/>
      <c r="WM71" s="117"/>
      <c r="WN71" s="117"/>
      <c r="WO71" s="117"/>
      <c r="WP71" s="117"/>
      <c r="WQ71" s="117"/>
      <c r="WR71" s="117"/>
      <c r="WS71" s="117"/>
      <c r="WT71" s="117"/>
      <c r="WU71" s="117"/>
      <c r="WV71" s="117"/>
      <c r="WW71" s="117"/>
      <c r="WX71" s="117"/>
      <c r="WY71" s="117"/>
      <c r="WZ71" s="117"/>
      <c r="XA71" s="117"/>
      <c r="XB71" s="117"/>
      <c r="XC71" s="117"/>
      <c r="XD71" s="117"/>
      <c r="XE71" s="117"/>
      <c r="XF71" s="117"/>
      <c r="XG71" s="117"/>
      <c r="XH71" s="117"/>
      <c r="XI71" s="117"/>
      <c r="XJ71" s="117"/>
      <c r="XK71" s="117"/>
      <c r="XL71" s="117"/>
      <c r="XM71" s="117"/>
      <c r="XN71" s="117"/>
      <c r="XO71" s="117"/>
      <c r="XP71" s="117"/>
      <c r="XQ71" s="117"/>
      <c r="XR71" s="117"/>
      <c r="XS71" s="117"/>
      <c r="XT71" s="117"/>
      <c r="XU71" s="117"/>
      <c r="XV71" s="117"/>
      <c r="XW71" s="117"/>
      <c r="XX71" s="117"/>
      <c r="XY71" s="117"/>
      <c r="XZ71" s="117"/>
      <c r="YA71" s="117"/>
      <c r="YB71" s="117"/>
      <c r="YC71" s="117"/>
      <c r="YD71" s="117"/>
      <c r="YE71" s="117"/>
      <c r="YF71" s="117"/>
      <c r="YG71" s="117"/>
      <c r="YH71" s="117"/>
      <c r="YI71" s="117"/>
      <c r="YJ71" s="117"/>
      <c r="YK71" s="117"/>
      <c r="YL71" s="117"/>
      <c r="YM71" s="117"/>
      <c r="YN71" s="117"/>
      <c r="YO71" s="117"/>
      <c r="YP71" s="117"/>
      <c r="YQ71" s="117"/>
      <c r="YR71" s="117"/>
      <c r="YS71" s="117"/>
      <c r="YT71" s="117"/>
      <c r="YU71" s="117"/>
      <c r="YV71" s="117"/>
      <c r="YW71" s="117"/>
      <c r="YX71" s="117"/>
      <c r="YY71" s="117"/>
      <c r="YZ71" s="117"/>
      <c r="ZA71" s="117"/>
      <c r="ZB71" s="117"/>
      <c r="ZC71" s="117"/>
      <c r="ZD71" s="117"/>
      <c r="ZE71" s="117"/>
      <c r="ZF71" s="117"/>
      <c r="ZG71" s="117"/>
      <c r="ZH71" s="117"/>
      <c r="ZI71" s="117"/>
      <c r="ZJ71" s="117"/>
      <c r="ZK71" s="117"/>
      <c r="ZL71" s="117"/>
      <c r="ZM71" s="117"/>
      <c r="ZN71" s="117"/>
      <c r="ZO71" s="117"/>
      <c r="ZP71" s="117"/>
      <c r="ZQ71" s="117"/>
      <c r="ZR71" s="117"/>
      <c r="ZS71" s="117"/>
      <c r="ZT71" s="117"/>
      <c r="ZU71" s="117"/>
      <c r="ZV71" s="117"/>
      <c r="ZW71" s="117"/>
      <c r="ZX71" s="117"/>
      <c r="ZY71" s="117"/>
      <c r="ZZ71" s="117"/>
    </row>
    <row r="72" spans="1:702" hidden="1" outlineLevel="1">
      <c r="A72" s="9">
        <v>42401</v>
      </c>
      <c r="B72" s="117">
        <v>514832.93427932</v>
      </c>
      <c r="C72" s="117">
        <v>27487.02812083</v>
      </c>
      <c r="D72" s="117">
        <v>16288.71584117</v>
      </c>
      <c r="E72" s="117">
        <v>141305.51156480997</v>
      </c>
      <c r="F72" s="117">
        <v>31250.874834010003</v>
      </c>
      <c r="G72" s="117">
        <v>2034.84882941</v>
      </c>
      <c r="H72" s="117">
        <v>35480.703756139999</v>
      </c>
      <c r="I72" s="117">
        <v>114029.93512204</v>
      </c>
      <c r="J72" s="117">
        <v>17432.054630959999</v>
      </c>
      <c r="K72" s="117">
        <v>2250.02579053</v>
      </c>
      <c r="L72" s="117">
        <v>8042.0262657599997</v>
      </c>
      <c r="M72" s="168" t="s">
        <v>189</v>
      </c>
      <c r="N72" s="117">
        <v>66994.721248549991</v>
      </c>
      <c r="O72" s="117">
        <v>44146.354969799999</v>
      </c>
      <c r="P72" s="117">
        <v>6987.1837824900003</v>
      </c>
      <c r="Q72" s="117">
        <v>58.841779320000001</v>
      </c>
      <c r="R72" s="117">
        <v>375.28724878999998</v>
      </c>
      <c r="S72" s="117">
        <v>308.29388519999998</v>
      </c>
      <c r="T72" s="117">
        <v>360.52660951000001</v>
      </c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P72" s="117"/>
      <c r="EQ72" s="117"/>
      <c r="ER72" s="117"/>
      <c r="ES72" s="117"/>
      <c r="ET72" s="117"/>
      <c r="EU72" s="117"/>
      <c r="EV72" s="117"/>
      <c r="EW72" s="117"/>
      <c r="EX72" s="117"/>
      <c r="EY72" s="117"/>
      <c r="EZ72" s="117"/>
      <c r="FA72" s="117"/>
      <c r="FB72" s="117"/>
      <c r="FC72" s="117"/>
      <c r="FD72" s="117"/>
      <c r="FE72" s="117"/>
      <c r="FF72" s="117"/>
      <c r="FG72" s="117"/>
      <c r="FH72" s="117"/>
      <c r="FI72" s="117"/>
      <c r="FJ72" s="117"/>
      <c r="FK72" s="117"/>
      <c r="FL72" s="117"/>
      <c r="FM72" s="117"/>
      <c r="FN72" s="117"/>
      <c r="FO72" s="117"/>
      <c r="FP72" s="117"/>
      <c r="FQ72" s="117"/>
      <c r="FR72" s="117"/>
      <c r="FS72" s="117"/>
      <c r="FT72" s="117"/>
      <c r="FU72" s="117"/>
      <c r="FV72" s="117"/>
      <c r="FW72" s="117"/>
      <c r="FX72" s="117"/>
      <c r="FY72" s="117"/>
      <c r="FZ72" s="117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7"/>
      <c r="GM72" s="117"/>
      <c r="GN72" s="117"/>
      <c r="GO72" s="117"/>
      <c r="GP72" s="117"/>
      <c r="GQ72" s="117"/>
      <c r="GR72" s="117"/>
      <c r="GS72" s="117"/>
      <c r="GT72" s="117"/>
      <c r="GU72" s="117"/>
      <c r="GV72" s="117"/>
      <c r="GW72" s="117"/>
      <c r="GX72" s="117"/>
      <c r="GY72" s="117"/>
      <c r="GZ72" s="117"/>
      <c r="HA72" s="117"/>
      <c r="HB72" s="117"/>
      <c r="HC72" s="117"/>
      <c r="HD72" s="117"/>
      <c r="HE72" s="117"/>
      <c r="HF72" s="117"/>
      <c r="HG72" s="117"/>
      <c r="HH72" s="117"/>
      <c r="HI72" s="117"/>
      <c r="HJ72" s="117"/>
      <c r="HK72" s="117"/>
      <c r="HL72" s="117"/>
      <c r="HM72" s="117"/>
      <c r="HN72" s="117"/>
      <c r="HO72" s="117"/>
      <c r="HP72" s="117"/>
      <c r="HQ72" s="117"/>
      <c r="HR72" s="117"/>
      <c r="HS72" s="117"/>
      <c r="HT72" s="117"/>
      <c r="HU72" s="117"/>
      <c r="HV72" s="117"/>
      <c r="HW72" s="117"/>
      <c r="HX72" s="117"/>
      <c r="HY72" s="117"/>
      <c r="HZ72" s="117"/>
      <c r="IA72" s="117"/>
      <c r="IB72" s="117"/>
      <c r="IC72" s="117"/>
      <c r="ID72" s="117"/>
      <c r="IE72" s="117"/>
      <c r="IF72" s="117"/>
      <c r="IG72" s="117"/>
      <c r="IH72" s="117"/>
      <c r="II72" s="117"/>
      <c r="IJ72" s="117"/>
      <c r="IK72" s="117"/>
      <c r="IL72" s="117"/>
      <c r="IM72" s="117"/>
      <c r="IN72" s="117"/>
      <c r="IO72" s="117"/>
      <c r="IP72" s="117"/>
      <c r="IQ72" s="117"/>
      <c r="IR72" s="117"/>
      <c r="IS72" s="117"/>
      <c r="IT72" s="117"/>
      <c r="IU72" s="117"/>
      <c r="IV72" s="117"/>
      <c r="IW72" s="117"/>
      <c r="IX72" s="117"/>
      <c r="IY72" s="117"/>
      <c r="IZ72" s="117"/>
      <c r="JA72" s="117"/>
      <c r="JB72" s="117"/>
      <c r="JC72" s="117"/>
      <c r="JD72" s="117"/>
      <c r="JE72" s="117"/>
      <c r="JF72" s="117"/>
      <c r="JG72" s="117"/>
      <c r="JH72" s="117"/>
      <c r="JI72" s="117"/>
      <c r="JJ72" s="117"/>
      <c r="JK72" s="117"/>
      <c r="JL72" s="117"/>
      <c r="JM72" s="117"/>
      <c r="JN72" s="117"/>
      <c r="JO72" s="117"/>
      <c r="JP72" s="117"/>
      <c r="JQ72" s="117"/>
      <c r="JR72" s="117"/>
      <c r="JS72" s="117"/>
      <c r="JT72" s="117"/>
      <c r="JU72" s="117"/>
      <c r="JV72" s="117"/>
      <c r="JW72" s="117"/>
      <c r="JX72" s="117"/>
      <c r="JY72" s="117"/>
      <c r="JZ72" s="117"/>
      <c r="KA72" s="117"/>
      <c r="KB72" s="117"/>
      <c r="KC72" s="117"/>
      <c r="KD72" s="117"/>
      <c r="KE72" s="117"/>
      <c r="KF72" s="117"/>
      <c r="KG72" s="117"/>
      <c r="KH72" s="117"/>
      <c r="KI72" s="117"/>
      <c r="KJ72" s="117"/>
      <c r="KK72" s="117"/>
      <c r="KL72" s="117"/>
      <c r="KM72" s="117"/>
      <c r="KN72" s="117"/>
      <c r="KO72" s="117"/>
      <c r="KP72" s="117"/>
      <c r="KQ72" s="117"/>
      <c r="KR72" s="117"/>
      <c r="KS72" s="117"/>
      <c r="KT72" s="117"/>
      <c r="KU72" s="117"/>
      <c r="KV72" s="117"/>
      <c r="KW72" s="117"/>
      <c r="KX72" s="117"/>
      <c r="KY72" s="117"/>
      <c r="KZ72" s="117"/>
      <c r="LA72" s="117"/>
      <c r="LB72" s="117"/>
      <c r="LC72" s="117"/>
      <c r="LD72" s="117"/>
      <c r="LE72" s="117"/>
      <c r="LF72" s="117"/>
      <c r="LG72" s="117"/>
      <c r="LH72" s="117"/>
      <c r="LI72" s="117"/>
      <c r="LJ72" s="117"/>
      <c r="LK72" s="117"/>
      <c r="LL72" s="117"/>
      <c r="LM72" s="117"/>
      <c r="LN72" s="117"/>
      <c r="LO72" s="117"/>
      <c r="LP72" s="117"/>
      <c r="LQ72" s="117"/>
      <c r="LR72" s="117"/>
      <c r="LS72" s="117"/>
      <c r="LT72" s="117"/>
      <c r="LU72" s="117"/>
      <c r="LV72" s="117"/>
      <c r="LW72" s="117"/>
      <c r="LX72" s="117"/>
      <c r="LY72" s="117"/>
      <c r="LZ72" s="117"/>
      <c r="MA72" s="117"/>
      <c r="MB72" s="117"/>
      <c r="MC72" s="117"/>
      <c r="MD72" s="117"/>
      <c r="ME72" s="117"/>
      <c r="MF72" s="117"/>
      <c r="MG72" s="117"/>
      <c r="MH72" s="117"/>
      <c r="MI72" s="117"/>
      <c r="MJ72" s="117"/>
      <c r="MK72" s="117"/>
      <c r="ML72" s="117"/>
      <c r="MM72" s="117"/>
      <c r="MN72" s="117"/>
      <c r="MO72" s="117"/>
      <c r="MP72" s="117"/>
      <c r="MQ72" s="117"/>
      <c r="MR72" s="117"/>
      <c r="MS72" s="117"/>
      <c r="MT72" s="117"/>
      <c r="MU72" s="117"/>
      <c r="MV72" s="117"/>
      <c r="MW72" s="117"/>
      <c r="MX72" s="117"/>
      <c r="MY72" s="117"/>
      <c r="MZ72" s="117"/>
      <c r="NA72" s="117"/>
      <c r="NB72" s="117"/>
      <c r="NC72" s="117"/>
      <c r="ND72" s="117"/>
      <c r="NE72" s="117"/>
      <c r="NF72" s="117"/>
      <c r="NG72" s="117"/>
      <c r="NH72" s="117"/>
      <c r="NI72" s="117"/>
      <c r="NJ72" s="117"/>
      <c r="NK72" s="117"/>
      <c r="NL72" s="117"/>
      <c r="NM72" s="117"/>
      <c r="NN72" s="117"/>
      <c r="NO72" s="117"/>
      <c r="NP72" s="117"/>
      <c r="NQ72" s="117"/>
      <c r="NR72" s="117"/>
      <c r="NS72" s="117"/>
      <c r="NT72" s="117"/>
      <c r="NU72" s="117"/>
      <c r="NV72" s="117"/>
      <c r="NW72" s="117"/>
      <c r="NX72" s="117"/>
      <c r="NY72" s="117"/>
      <c r="NZ72" s="117"/>
      <c r="OA72" s="117"/>
      <c r="OB72" s="117"/>
      <c r="OC72" s="117"/>
      <c r="OD72" s="117"/>
      <c r="OE72" s="117"/>
      <c r="OF72" s="117"/>
      <c r="OG72" s="117"/>
      <c r="OH72" s="117"/>
      <c r="OI72" s="117"/>
      <c r="OJ72" s="117"/>
      <c r="OK72" s="117"/>
      <c r="OL72" s="117"/>
      <c r="OM72" s="117"/>
      <c r="ON72" s="117"/>
      <c r="OO72" s="117"/>
      <c r="OP72" s="117"/>
      <c r="OQ72" s="117"/>
      <c r="OR72" s="117"/>
      <c r="OS72" s="117"/>
      <c r="OT72" s="117"/>
      <c r="OU72" s="117"/>
      <c r="OV72" s="117"/>
      <c r="OW72" s="117"/>
      <c r="OX72" s="117"/>
      <c r="OY72" s="117"/>
      <c r="OZ72" s="117"/>
      <c r="PA72" s="117"/>
      <c r="PB72" s="117"/>
      <c r="PC72" s="117"/>
      <c r="PD72" s="117"/>
      <c r="PE72" s="117"/>
      <c r="PF72" s="117"/>
      <c r="PG72" s="117"/>
      <c r="PH72" s="117"/>
      <c r="PI72" s="117"/>
      <c r="PJ72" s="117"/>
      <c r="PK72" s="117"/>
      <c r="PL72" s="117"/>
      <c r="PM72" s="117"/>
      <c r="PN72" s="117"/>
      <c r="PO72" s="117"/>
      <c r="PP72" s="117"/>
      <c r="PQ72" s="117"/>
      <c r="PR72" s="117"/>
      <c r="PS72" s="117"/>
      <c r="PT72" s="117"/>
      <c r="PU72" s="117"/>
      <c r="PV72" s="117"/>
      <c r="PW72" s="117"/>
      <c r="PX72" s="117"/>
      <c r="PY72" s="117"/>
      <c r="PZ72" s="117"/>
      <c r="QA72" s="117"/>
      <c r="QB72" s="117"/>
      <c r="QC72" s="117"/>
      <c r="QD72" s="117"/>
      <c r="QE72" s="117"/>
      <c r="QF72" s="117"/>
      <c r="QG72" s="117"/>
      <c r="QH72" s="117"/>
      <c r="QI72" s="117"/>
      <c r="QJ72" s="117"/>
      <c r="QK72" s="117"/>
      <c r="QL72" s="117"/>
      <c r="QM72" s="117"/>
      <c r="QN72" s="117"/>
      <c r="QO72" s="117"/>
      <c r="QP72" s="117"/>
      <c r="QQ72" s="117"/>
      <c r="QR72" s="117"/>
      <c r="QS72" s="117"/>
      <c r="QT72" s="117"/>
      <c r="QU72" s="117"/>
      <c r="QV72" s="117"/>
      <c r="QW72" s="117"/>
      <c r="QX72" s="117"/>
      <c r="QY72" s="117"/>
      <c r="QZ72" s="117"/>
      <c r="RA72" s="117"/>
      <c r="RB72" s="117"/>
      <c r="RC72" s="117"/>
      <c r="RD72" s="117"/>
      <c r="RE72" s="117"/>
      <c r="RF72" s="117"/>
      <c r="RG72" s="117"/>
      <c r="RH72" s="117"/>
      <c r="RI72" s="117"/>
      <c r="RJ72" s="117"/>
      <c r="RK72" s="117"/>
      <c r="RL72" s="117"/>
      <c r="RM72" s="117"/>
      <c r="RN72" s="117"/>
      <c r="RO72" s="117"/>
      <c r="RP72" s="117"/>
      <c r="RQ72" s="117"/>
      <c r="RR72" s="117"/>
      <c r="RS72" s="117"/>
      <c r="RT72" s="117"/>
      <c r="RU72" s="117"/>
      <c r="RV72" s="117"/>
      <c r="RW72" s="117"/>
      <c r="RX72" s="117"/>
      <c r="RY72" s="117"/>
      <c r="RZ72" s="117"/>
      <c r="SA72" s="117"/>
      <c r="SB72" s="117"/>
      <c r="SC72" s="117"/>
      <c r="SD72" s="117"/>
      <c r="SE72" s="117"/>
      <c r="SF72" s="117"/>
      <c r="SG72" s="117"/>
      <c r="SH72" s="117"/>
      <c r="SI72" s="117"/>
      <c r="SJ72" s="117"/>
      <c r="SK72" s="117"/>
      <c r="SL72" s="117"/>
      <c r="SM72" s="117"/>
      <c r="SN72" s="117"/>
      <c r="SO72" s="117"/>
      <c r="SP72" s="117"/>
      <c r="SQ72" s="117"/>
      <c r="SR72" s="117"/>
      <c r="SS72" s="117"/>
      <c r="ST72" s="117"/>
      <c r="SU72" s="117"/>
      <c r="SV72" s="117"/>
      <c r="SW72" s="117"/>
      <c r="SX72" s="117"/>
      <c r="SY72" s="117"/>
      <c r="SZ72" s="117"/>
      <c r="TA72" s="117"/>
      <c r="TB72" s="117"/>
      <c r="TC72" s="117"/>
      <c r="TD72" s="117"/>
      <c r="TE72" s="117"/>
      <c r="TF72" s="117"/>
      <c r="TG72" s="117"/>
      <c r="TH72" s="117"/>
      <c r="TI72" s="117"/>
      <c r="TJ72" s="117"/>
      <c r="TK72" s="117"/>
      <c r="TL72" s="117"/>
      <c r="TM72" s="117"/>
      <c r="TN72" s="117"/>
      <c r="TO72" s="117"/>
      <c r="TP72" s="117"/>
      <c r="TQ72" s="117"/>
      <c r="TR72" s="117"/>
      <c r="TS72" s="117"/>
      <c r="TT72" s="117"/>
      <c r="TU72" s="117"/>
      <c r="TV72" s="117"/>
      <c r="TW72" s="117"/>
      <c r="TX72" s="117"/>
      <c r="TY72" s="117"/>
      <c r="TZ72" s="117"/>
      <c r="UA72" s="117"/>
      <c r="UB72" s="117"/>
      <c r="UC72" s="117"/>
      <c r="UD72" s="117"/>
      <c r="UE72" s="117"/>
      <c r="UF72" s="117"/>
      <c r="UG72" s="117"/>
      <c r="UH72" s="117"/>
      <c r="UI72" s="117"/>
      <c r="UJ72" s="117"/>
      <c r="UK72" s="117"/>
      <c r="UL72" s="117"/>
      <c r="UM72" s="117"/>
      <c r="UN72" s="117"/>
      <c r="UO72" s="117"/>
      <c r="UP72" s="117"/>
      <c r="UQ72" s="117"/>
      <c r="UR72" s="117"/>
      <c r="US72" s="117"/>
      <c r="UT72" s="117"/>
      <c r="UU72" s="117"/>
      <c r="UV72" s="117"/>
      <c r="UW72" s="117"/>
      <c r="UX72" s="117"/>
      <c r="UY72" s="117"/>
      <c r="UZ72" s="117"/>
      <c r="VA72" s="117"/>
      <c r="VB72" s="117"/>
      <c r="VC72" s="117"/>
      <c r="VD72" s="117"/>
      <c r="VE72" s="117"/>
      <c r="VF72" s="117"/>
      <c r="VG72" s="117"/>
      <c r="VH72" s="117"/>
      <c r="VI72" s="117"/>
      <c r="VJ72" s="117"/>
      <c r="VK72" s="117"/>
      <c r="VL72" s="117"/>
      <c r="VM72" s="117"/>
      <c r="VN72" s="117"/>
      <c r="VO72" s="117"/>
      <c r="VP72" s="117"/>
      <c r="VQ72" s="117"/>
      <c r="VR72" s="117"/>
      <c r="VS72" s="117"/>
      <c r="VT72" s="117"/>
      <c r="VU72" s="117"/>
      <c r="VV72" s="117"/>
      <c r="VW72" s="117"/>
      <c r="VX72" s="117"/>
      <c r="VY72" s="117"/>
      <c r="VZ72" s="117"/>
      <c r="WA72" s="117"/>
      <c r="WB72" s="117"/>
      <c r="WC72" s="117"/>
      <c r="WD72" s="117"/>
      <c r="WE72" s="117"/>
      <c r="WF72" s="117"/>
      <c r="WG72" s="117"/>
      <c r="WH72" s="117"/>
      <c r="WI72" s="117"/>
      <c r="WJ72" s="117"/>
      <c r="WK72" s="117"/>
      <c r="WL72" s="117"/>
      <c r="WM72" s="117"/>
      <c r="WN72" s="117"/>
      <c r="WO72" s="117"/>
      <c r="WP72" s="117"/>
      <c r="WQ72" s="117"/>
      <c r="WR72" s="117"/>
      <c r="WS72" s="117"/>
      <c r="WT72" s="117"/>
      <c r="WU72" s="117"/>
      <c r="WV72" s="117"/>
      <c r="WW72" s="117"/>
      <c r="WX72" s="117"/>
      <c r="WY72" s="117"/>
      <c r="WZ72" s="117"/>
      <c r="XA72" s="117"/>
      <c r="XB72" s="117"/>
      <c r="XC72" s="117"/>
      <c r="XD72" s="117"/>
      <c r="XE72" s="117"/>
      <c r="XF72" s="117"/>
      <c r="XG72" s="117"/>
      <c r="XH72" s="117"/>
      <c r="XI72" s="117"/>
      <c r="XJ72" s="117"/>
      <c r="XK72" s="117"/>
      <c r="XL72" s="117"/>
      <c r="XM72" s="117"/>
      <c r="XN72" s="117"/>
      <c r="XO72" s="117"/>
      <c r="XP72" s="117"/>
      <c r="XQ72" s="117"/>
      <c r="XR72" s="117"/>
      <c r="XS72" s="117"/>
      <c r="XT72" s="117"/>
      <c r="XU72" s="117"/>
      <c r="XV72" s="117"/>
      <c r="XW72" s="117"/>
      <c r="XX72" s="117"/>
      <c r="XY72" s="117"/>
      <c r="XZ72" s="117"/>
      <c r="YA72" s="117"/>
      <c r="YB72" s="117"/>
      <c r="YC72" s="117"/>
      <c r="YD72" s="117"/>
      <c r="YE72" s="117"/>
      <c r="YF72" s="117"/>
      <c r="YG72" s="117"/>
      <c r="YH72" s="117"/>
      <c r="YI72" s="117"/>
      <c r="YJ72" s="117"/>
      <c r="YK72" s="117"/>
      <c r="YL72" s="117"/>
      <c r="YM72" s="117"/>
      <c r="YN72" s="117"/>
      <c r="YO72" s="117"/>
      <c r="YP72" s="117"/>
      <c r="YQ72" s="117"/>
      <c r="YR72" s="117"/>
      <c r="YS72" s="117"/>
      <c r="YT72" s="117"/>
      <c r="YU72" s="117"/>
      <c r="YV72" s="117"/>
      <c r="YW72" s="117"/>
      <c r="YX72" s="117"/>
      <c r="YY72" s="117"/>
      <c r="YZ72" s="117"/>
      <c r="ZA72" s="117"/>
      <c r="ZB72" s="117"/>
      <c r="ZC72" s="117"/>
      <c r="ZD72" s="117"/>
      <c r="ZE72" s="117"/>
      <c r="ZF72" s="117"/>
      <c r="ZG72" s="117"/>
      <c r="ZH72" s="117"/>
      <c r="ZI72" s="117"/>
      <c r="ZJ72" s="117"/>
      <c r="ZK72" s="117"/>
      <c r="ZL72" s="117"/>
      <c r="ZM72" s="117"/>
      <c r="ZN72" s="117"/>
      <c r="ZO72" s="117"/>
      <c r="ZP72" s="117"/>
      <c r="ZQ72" s="117"/>
      <c r="ZR72" s="117"/>
      <c r="ZS72" s="117"/>
      <c r="ZT72" s="117"/>
      <c r="ZU72" s="117"/>
      <c r="ZV72" s="117"/>
      <c r="ZW72" s="117"/>
      <c r="ZX72" s="117"/>
      <c r="ZY72" s="117"/>
      <c r="ZZ72" s="117"/>
    </row>
    <row r="73" spans="1:702" hidden="1" outlineLevel="1">
      <c r="A73" s="9">
        <v>42430</v>
      </c>
      <c r="B73" s="117">
        <v>496390.21710662002</v>
      </c>
      <c r="C73" s="117">
        <v>28016.184274159998</v>
      </c>
      <c r="D73" s="117">
        <v>14049.75195233</v>
      </c>
      <c r="E73" s="117">
        <v>137868.36882591998</v>
      </c>
      <c r="F73" s="117">
        <v>30794.496556959999</v>
      </c>
      <c r="G73" s="117">
        <v>2035.2503076399998</v>
      </c>
      <c r="H73" s="117">
        <v>30509.759973109998</v>
      </c>
      <c r="I73" s="117">
        <v>110003.72102487</v>
      </c>
      <c r="J73" s="117">
        <v>17798.18105761</v>
      </c>
      <c r="K73" s="117">
        <v>1914.6798084099999</v>
      </c>
      <c r="L73" s="117">
        <v>8013.0649505299998</v>
      </c>
      <c r="M73" s="168" t="s">
        <v>189</v>
      </c>
      <c r="N73" s="117">
        <v>65205.404107350005</v>
      </c>
      <c r="O73" s="117">
        <v>42816.831809700001</v>
      </c>
      <c r="P73" s="117">
        <v>6172.0586918199997</v>
      </c>
      <c r="Q73" s="117">
        <v>58.532112810000001</v>
      </c>
      <c r="R73" s="117">
        <v>376.35002111</v>
      </c>
      <c r="S73" s="117">
        <v>397.15106844000002</v>
      </c>
      <c r="T73" s="117">
        <v>360.43056385</v>
      </c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117"/>
      <c r="DD73" s="117"/>
      <c r="DE73" s="117"/>
      <c r="DF73" s="117"/>
      <c r="DG73" s="117"/>
      <c r="DH73" s="117"/>
      <c r="DI73" s="117"/>
      <c r="DJ73" s="117"/>
      <c r="DK73" s="117"/>
      <c r="DL73" s="117"/>
      <c r="DM73" s="117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7"/>
      <c r="EH73" s="117"/>
      <c r="EI73" s="117"/>
      <c r="EJ73" s="117"/>
      <c r="EK73" s="117"/>
      <c r="EL73" s="117"/>
      <c r="EM73" s="117"/>
      <c r="EN73" s="117"/>
      <c r="EO73" s="117"/>
      <c r="EP73" s="117"/>
      <c r="EQ73" s="117"/>
      <c r="ER73" s="117"/>
      <c r="ES73" s="117"/>
      <c r="ET73" s="117"/>
      <c r="EU73" s="117"/>
      <c r="EV73" s="117"/>
      <c r="EW73" s="117"/>
      <c r="EX73" s="117"/>
      <c r="EY73" s="117"/>
      <c r="EZ73" s="117"/>
      <c r="FA73" s="117"/>
      <c r="FB73" s="117"/>
      <c r="FC73" s="117"/>
      <c r="FD73" s="117"/>
      <c r="FE73" s="117"/>
      <c r="FF73" s="117"/>
      <c r="FG73" s="117"/>
      <c r="FH73" s="117"/>
      <c r="FI73" s="117"/>
      <c r="FJ73" s="117"/>
      <c r="FK73" s="117"/>
      <c r="FL73" s="117"/>
      <c r="FM73" s="117"/>
      <c r="FN73" s="117"/>
      <c r="FO73" s="117"/>
      <c r="FP73" s="117"/>
      <c r="FQ73" s="117"/>
      <c r="FR73" s="117"/>
      <c r="FS73" s="117"/>
      <c r="FT73" s="117"/>
      <c r="FU73" s="117"/>
      <c r="FV73" s="117"/>
      <c r="FW73" s="117"/>
      <c r="FX73" s="117"/>
      <c r="FY73" s="117"/>
      <c r="FZ73" s="117"/>
      <c r="GA73" s="117"/>
      <c r="GB73" s="117"/>
      <c r="GC73" s="117"/>
      <c r="GD73" s="117"/>
      <c r="GE73" s="117"/>
      <c r="GF73" s="117"/>
      <c r="GG73" s="117"/>
      <c r="GH73" s="117"/>
      <c r="GI73" s="117"/>
      <c r="GJ73" s="117"/>
      <c r="GK73" s="117"/>
      <c r="GL73" s="117"/>
      <c r="GM73" s="117"/>
      <c r="GN73" s="117"/>
      <c r="GO73" s="117"/>
      <c r="GP73" s="117"/>
      <c r="GQ73" s="117"/>
      <c r="GR73" s="117"/>
      <c r="GS73" s="117"/>
      <c r="GT73" s="117"/>
      <c r="GU73" s="117"/>
      <c r="GV73" s="117"/>
      <c r="GW73" s="117"/>
      <c r="GX73" s="117"/>
      <c r="GY73" s="117"/>
      <c r="GZ73" s="117"/>
      <c r="HA73" s="117"/>
      <c r="HB73" s="117"/>
      <c r="HC73" s="117"/>
      <c r="HD73" s="117"/>
      <c r="HE73" s="117"/>
      <c r="HF73" s="117"/>
      <c r="HG73" s="117"/>
      <c r="HH73" s="117"/>
      <c r="HI73" s="117"/>
      <c r="HJ73" s="117"/>
      <c r="HK73" s="117"/>
      <c r="HL73" s="117"/>
      <c r="HM73" s="117"/>
      <c r="HN73" s="117"/>
      <c r="HO73" s="117"/>
      <c r="HP73" s="117"/>
      <c r="HQ73" s="117"/>
      <c r="HR73" s="117"/>
      <c r="HS73" s="117"/>
      <c r="HT73" s="117"/>
      <c r="HU73" s="117"/>
      <c r="HV73" s="117"/>
      <c r="HW73" s="117"/>
      <c r="HX73" s="117"/>
      <c r="HY73" s="117"/>
      <c r="HZ73" s="117"/>
      <c r="IA73" s="117"/>
      <c r="IB73" s="117"/>
      <c r="IC73" s="117"/>
      <c r="ID73" s="117"/>
      <c r="IE73" s="117"/>
      <c r="IF73" s="117"/>
      <c r="IG73" s="117"/>
      <c r="IH73" s="117"/>
      <c r="II73" s="117"/>
      <c r="IJ73" s="117"/>
      <c r="IK73" s="117"/>
      <c r="IL73" s="117"/>
      <c r="IM73" s="117"/>
      <c r="IN73" s="117"/>
      <c r="IO73" s="117"/>
      <c r="IP73" s="117"/>
      <c r="IQ73" s="117"/>
      <c r="IR73" s="117"/>
      <c r="IS73" s="117"/>
      <c r="IT73" s="117"/>
      <c r="IU73" s="117"/>
      <c r="IV73" s="117"/>
      <c r="IW73" s="117"/>
      <c r="IX73" s="117"/>
      <c r="IY73" s="117"/>
      <c r="IZ73" s="117"/>
      <c r="JA73" s="117"/>
      <c r="JB73" s="117"/>
      <c r="JC73" s="117"/>
      <c r="JD73" s="117"/>
      <c r="JE73" s="117"/>
      <c r="JF73" s="117"/>
      <c r="JG73" s="117"/>
      <c r="JH73" s="117"/>
      <c r="JI73" s="117"/>
      <c r="JJ73" s="117"/>
      <c r="JK73" s="117"/>
      <c r="JL73" s="117"/>
      <c r="JM73" s="117"/>
      <c r="JN73" s="117"/>
      <c r="JO73" s="117"/>
      <c r="JP73" s="117"/>
      <c r="JQ73" s="117"/>
      <c r="JR73" s="117"/>
      <c r="JS73" s="117"/>
      <c r="JT73" s="117"/>
      <c r="JU73" s="117"/>
      <c r="JV73" s="117"/>
      <c r="JW73" s="117"/>
      <c r="JX73" s="117"/>
      <c r="JY73" s="117"/>
      <c r="JZ73" s="117"/>
      <c r="KA73" s="117"/>
      <c r="KB73" s="117"/>
      <c r="KC73" s="117"/>
      <c r="KD73" s="117"/>
      <c r="KE73" s="117"/>
      <c r="KF73" s="117"/>
      <c r="KG73" s="117"/>
      <c r="KH73" s="117"/>
      <c r="KI73" s="117"/>
      <c r="KJ73" s="117"/>
      <c r="KK73" s="117"/>
      <c r="KL73" s="117"/>
      <c r="KM73" s="117"/>
      <c r="KN73" s="117"/>
      <c r="KO73" s="117"/>
      <c r="KP73" s="117"/>
      <c r="KQ73" s="117"/>
      <c r="KR73" s="117"/>
      <c r="KS73" s="117"/>
      <c r="KT73" s="117"/>
      <c r="KU73" s="117"/>
      <c r="KV73" s="117"/>
      <c r="KW73" s="117"/>
      <c r="KX73" s="117"/>
      <c r="KY73" s="117"/>
      <c r="KZ73" s="117"/>
      <c r="LA73" s="117"/>
      <c r="LB73" s="117"/>
      <c r="LC73" s="117"/>
      <c r="LD73" s="117"/>
      <c r="LE73" s="117"/>
      <c r="LF73" s="117"/>
      <c r="LG73" s="117"/>
      <c r="LH73" s="117"/>
      <c r="LI73" s="117"/>
      <c r="LJ73" s="117"/>
      <c r="LK73" s="117"/>
      <c r="LL73" s="117"/>
      <c r="LM73" s="117"/>
      <c r="LN73" s="117"/>
      <c r="LO73" s="117"/>
      <c r="LP73" s="117"/>
      <c r="LQ73" s="117"/>
      <c r="LR73" s="117"/>
      <c r="LS73" s="117"/>
      <c r="LT73" s="117"/>
      <c r="LU73" s="117"/>
      <c r="LV73" s="117"/>
      <c r="LW73" s="117"/>
      <c r="LX73" s="117"/>
      <c r="LY73" s="117"/>
      <c r="LZ73" s="117"/>
      <c r="MA73" s="117"/>
      <c r="MB73" s="117"/>
      <c r="MC73" s="117"/>
      <c r="MD73" s="117"/>
      <c r="ME73" s="117"/>
      <c r="MF73" s="117"/>
      <c r="MG73" s="117"/>
      <c r="MH73" s="117"/>
      <c r="MI73" s="117"/>
      <c r="MJ73" s="117"/>
      <c r="MK73" s="117"/>
      <c r="ML73" s="117"/>
      <c r="MM73" s="117"/>
      <c r="MN73" s="117"/>
      <c r="MO73" s="117"/>
      <c r="MP73" s="117"/>
      <c r="MQ73" s="117"/>
      <c r="MR73" s="117"/>
      <c r="MS73" s="117"/>
      <c r="MT73" s="117"/>
      <c r="MU73" s="117"/>
      <c r="MV73" s="117"/>
      <c r="MW73" s="117"/>
      <c r="MX73" s="117"/>
      <c r="MY73" s="117"/>
      <c r="MZ73" s="117"/>
      <c r="NA73" s="117"/>
      <c r="NB73" s="117"/>
      <c r="NC73" s="117"/>
      <c r="ND73" s="117"/>
      <c r="NE73" s="117"/>
      <c r="NF73" s="117"/>
      <c r="NG73" s="117"/>
      <c r="NH73" s="117"/>
      <c r="NI73" s="117"/>
      <c r="NJ73" s="117"/>
      <c r="NK73" s="117"/>
      <c r="NL73" s="117"/>
      <c r="NM73" s="117"/>
      <c r="NN73" s="117"/>
      <c r="NO73" s="117"/>
      <c r="NP73" s="117"/>
      <c r="NQ73" s="117"/>
      <c r="NR73" s="117"/>
      <c r="NS73" s="117"/>
      <c r="NT73" s="117"/>
      <c r="NU73" s="117"/>
      <c r="NV73" s="117"/>
      <c r="NW73" s="117"/>
      <c r="NX73" s="117"/>
      <c r="NY73" s="117"/>
      <c r="NZ73" s="117"/>
      <c r="OA73" s="117"/>
      <c r="OB73" s="117"/>
      <c r="OC73" s="117"/>
      <c r="OD73" s="117"/>
      <c r="OE73" s="117"/>
      <c r="OF73" s="117"/>
      <c r="OG73" s="117"/>
      <c r="OH73" s="117"/>
      <c r="OI73" s="117"/>
      <c r="OJ73" s="117"/>
      <c r="OK73" s="117"/>
      <c r="OL73" s="117"/>
      <c r="OM73" s="117"/>
      <c r="ON73" s="117"/>
      <c r="OO73" s="117"/>
      <c r="OP73" s="117"/>
      <c r="OQ73" s="117"/>
      <c r="OR73" s="117"/>
      <c r="OS73" s="117"/>
      <c r="OT73" s="117"/>
      <c r="OU73" s="117"/>
      <c r="OV73" s="117"/>
      <c r="OW73" s="117"/>
      <c r="OX73" s="117"/>
      <c r="OY73" s="117"/>
      <c r="OZ73" s="117"/>
      <c r="PA73" s="117"/>
      <c r="PB73" s="117"/>
      <c r="PC73" s="117"/>
      <c r="PD73" s="117"/>
      <c r="PE73" s="117"/>
      <c r="PF73" s="117"/>
      <c r="PG73" s="117"/>
      <c r="PH73" s="117"/>
      <c r="PI73" s="117"/>
      <c r="PJ73" s="117"/>
      <c r="PK73" s="117"/>
      <c r="PL73" s="117"/>
      <c r="PM73" s="117"/>
      <c r="PN73" s="117"/>
      <c r="PO73" s="117"/>
      <c r="PP73" s="117"/>
      <c r="PQ73" s="117"/>
      <c r="PR73" s="117"/>
      <c r="PS73" s="117"/>
      <c r="PT73" s="117"/>
      <c r="PU73" s="117"/>
      <c r="PV73" s="117"/>
      <c r="PW73" s="117"/>
      <c r="PX73" s="117"/>
      <c r="PY73" s="117"/>
      <c r="PZ73" s="117"/>
      <c r="QA73" s="117"/>
      <c r="QB73" s="117"/>
      <c r="QC73" s="117"/>
      <c r="QD73" s="117"/>
      <c r="QE73" s="117"/>
      <c r="QF73" s="117"/>
      <c r="QG73" s="117"/>
      <c r="QH73" s="117"/>
      <c r="QI73" s="117"/>
      <c r="QJ73" s="117"/>
      <c r="QK73" s="117"/>
      <c r="QL73" s="117"/>
      <c r="QM73" s="117"/>
      <c r="QN73" s="117"/>
      <c r="QO73" s="117"/>
      <c r="QP73" s="117"/>
      <c r="QQ73" s="117"/>
      <c r="QR73" s="117"/>
      <c r="QS73" s="117"/>
      <c r="QT73" s="117"/>
      <c r="QU73" s="117"/>
      <c r="QV73" s="117"/>
      <c r="QW73" s="117"/>
      <c r="QX73" s="117"/>
      <c r="QY73" s="117"/>
      <c r="QZ73" s="117"/>
      <c r="RA73" s="117"/>
      <c r="RB73" s="117"/>
      <c r="RC73" s="117"/>
      <c r="RD73" s="117"/>
      <c r="RE73" s="117"/>
      <c r="RF73" s="117"/>
      <c r="RG73" s="117"/>
      <c r="RH73" s="117"/>
      <c r="RI73" s="117"/>
      <c r="RJ73" s="117"/>
      <c r="RK73" s="117"/>
      <c r="RL73" s="117"/>
      <c r="RM73" s="117"/>
      <c r="RN73" s="117"/>
      <c r="RO73" s="117"/>
      <c r="RP73" s="117"/>
      <c r="RQ73" s="117"/>
      <c r="RR73" s="117"/>
      <c r="RS73" s="117"/>
      <c r="RT73" s="117"/>
      <c r="RU73" s="117"/>
      <c r="RV73" s="117"/>
      <c r="RW73" s="117"/>
      <c r="RX73" s="117"/>
      <c r="RY73" s="117"/>
      <c r="RZ73" s="117"/>
      <c r="SA73" s="117"/>
      <c r="SB73" s="117"/>
      <c r="SC73" s="117"/>
      <c r="SD73" s="117"/>
      <c r="SE73" s="117"/>
      <c r="SF73" s="117"/>
      <c r="SG73" s="117"/>
      <c r="SH73" s="117"/>
      <c r="SI73" s="117"/>
      <c r="SJ73" s="117"/>
      <c r="SK73" s="117"/>
      <c r="SL73" s="117"/>
      <c r="SM73" s="117"/>
      <c r="SN73" s="117"/>
      <c r="SO73" s="117"/>
      <c r="SP73" s="117"/>
      <c r="SQ73" s="117"/>
      <c r="SR73" s="117"/>
      <c r="SS73" s="117"/>
      <c r="ST73" s="117"/>
      <c r="SU73" s="117"/>
      <c r="SV73" s="117"/>
      <c r="SW73" s="117"/>
      <c r="SX73" s="117"/>
      <c r="SY73" s="117"/>
      <c r="SZ73" s="117"/>
      <c r="TA73" s="117"/>
      <c r="TB73" s="117"/>
      <c r="TC73" s="117"/>
      <c r="TD73" s="117"/>
      <c r="TE73" s="117"/>
      <c r="TF73" s="117"/>
      <c r="TG73" s="117"/>
      <c r="TH73" s="117"/>
      <c r="TI73" s="117"/>
      <c r="TJ73" s="117"/>
      <c r="TK73" s="117"/>
      <c r="TL73" s="117"/>
      <c r="TM73" s="117"/>
      <c r="TN73" s="117"/>
      <c r="TO73" s="117"/>
      <c r="TP73" s="117"/>
      <c r="TQ73" s="117"/>
      <c r="TR73" s="117"/>
      <c r="TS73" s="117"/>
      <c r="TT73" s="117"/>
      <c r="TU73" s="117"/>
      <c r="TV73" s="117"/>
      <c r="TW73" s="117"/>
      <c r="TX73" s="117"/>
      <c r="TY73" s="117"/>
      <c r="TZ73" s="117"/>
      <c r="UA73" s="117"/>
      <c r="UB73" s="117"/>
      <c r="UC73" s="117"/>
      <c r="UD73" s="117"/>
      <c r="UE73" s="117"/>
      <c r="UF73" s="117"/>
      <c r="UG73" s="117"/>
      <c r="UH73" s="117"/>
      <c r="UI73" s="117"/>
      <c r="UJ73" s="117"/>
      <c r="UK73" s="117"/>
      <c r="UL73" s="117"/>
      <c r="UM73" s="117"/>
      <c r="UN73" s="117"/>
      <c r="UO73" s="117"/>
      <c r="UP73" s="117"/>
      <c r="UQ73" s="117"/>
      <c r="UR73" s="117"/>
      <c r="US73" s="117"/>
      <c r="UT73" s="117"/>
      <c r="UU73" s="117"/>
      <c r="UV73" s="117"/>
      <c r="UW73" s="117"/>
      <c r="UX73" s="117"/>
      <c r="UY73" s="117"/>
      <c r="UZ73" s="117"/>
      <c r="VA73" s="117"/>
      <c r="VB73" s="117"/>
      <c r="VC73" s="117"/>
      <c r="VD73" s="117"/>
      <c r="VE73" s="117"/>
      <c r="VF73" s="117"/>
      <c r="VG73" s="117"/>
      <c r="VH73" s="117"/>
      <c r="VI73" s="117"/>
      <c r="VJ73" s="117"/>
      <c r="VK73" s="117"/>
      <c r="VL73" s="117"/>
      <c r="VM73" s="117"/>
      <c r="VN73" s="117"/>
      <c r="VO73" s="117"/>
      <c r="VP73" s="117"/>
      <c r="VQ73" s="117"/>
      <c r="VR73" s="117"/>
      <c r="VS73" s="117"/>
      <c r="VT73" s="117"/>
      <c r="VU73" s="117"/>
      <c r="VV73" s="117"/>
      <c r="VW73" s="117"/>
      <c r="VX73" s="117"/>
      <c r="VY73" s="117"/>
      <c r="VZ73" s="117"/>
      <c r="WA73" s="117"/>
      <c r="WB73" s="117"/>
      <c r="WC73" s="117"/>
      <c r="WD73" s="117"/>
      <c r="WE73" s="117"/>
      <c r="WF73" s="117"/>
      <c r="WG73" s="117"/>
      <c r="WH73" s="117"/>
      <c r="WI73" s="117"/>
      <c r="WJ73" s="117"/>
      <c r="WK73" s="117"/>
      <c r="WL73" s="117"/>
      <c r="WM73" s="117"/>
      <c r="WN73" s="117"/>
      <c r="WO73" s="117"/>
      <c r="WP73" s="117"/>
      <c r="WQ73" s="117"/>
      <c r="WR73" s="117"/>
      <c r="WS73" s="117"/>
      <c r="WT73" s="117"/>
      <c r="WU73" s="117"/>
      <c r="WV73" s="117"/>
      <c r="WW73" s="117"/>
      <c r="WX73" s="117"/>
      <c r="WY73" s="117"/>
      <c r="WZ73" s="117"/>
      <c r="XA73" s="117"/>
      <c r="XB73" s="117"/>
      <c r="XC73" s="117"/>
      <c r="XD73" s="117"/>
      <c r="XE73" s="117"/>
      <c r="XF73" s="117"/>
      <c r="XG73" s="117"/>
      <c r="XH73" s="117"/>
      <c r="XI73" s="117"/>
      <c r="XJ73" s="117"/>
      <c r="XK73" s="117"/>
      <c r="XL73" s="117"/>
      <c r="XM73" s="117"/>
      <c r="XN73" s="117"/>
      <c r="XO73" s="117"/>
      <c r="XP73" s="117"/>
      <c r="XQ73" s="117"/>
      <c r="XR73" s="117"/>
      <c r="XS73" s="117"/>
      <c r="XT73" s="117"/>
      <c r="XU73" s="117"/>
      <c r="XV73" s="117"/>
      <c r="XW73" s="117"/>
      <c r="XX73" s="117"/>
      <c r="XY73" s="117"/>
      <c r="XZ73" s="117"/>
      <c r="YA73" s="117"/>
      <c r="YB73" s="117"/>
      <c r="YC73" s="117"/>
      <c r="YD73" s="117"/>
      <c r="YE73" s="117"/>
      <c r="YF73" s="117"/>
      <c r="YG73" s="117"/>
      <c r="YH73" s="117"/>
      <c r="YI73" s="117"/>
      <c r="YJ73" s="117"/>
      <c r="YK73" s="117"/>
      <c r="YL73" s="117"/>
      <c r="YM73" s="117"/>
      <c r="YN73" s="117"/>
      <c r="YO73" s="117"/>
      <c r="YP73" s="117"/>
      <c r="YQ73" s="117"/>
      <c r="YR73" s="117"/>
      <c r="YS73" s="117"/>
      <c r="YT73" s="117"/>
      <c r="YU73" s="117"/>
      <c r="YV73" s="117"/>
      <c r="YW73" s="117"/>
      <c r="YX73" s="117"/>
      <c r="YY73" s="117"/>
      <c r="YZ73" s="117"/>
      <c r="ZA73" s="117"/>
      <c r="ZB73" s="117"/>
      <c r="ZC73" s="117"/>
      <c r="ZD73" s="117"/>
      <c r="ZE73" s="117"/>
      <c r="ZF73" s="117"/>
      <c r="ZG73" s="117"/>
      <c r="ZH73" s="117"/>
      <c r="ZI73" s="117"/>
      <c r="ZJ73" s="117"/>
      <c r="ZK73" s="117"/>
      <c r="ZL73" s="117"/>
      <c r="ZM73" s="117"/>
      <c r="ZN73" s="117"/>
      <c r="ZO73" s="117"/>
      <c r="ZP73" s="117"/>
      <c r="ZQ73" s="117"/>
      <c r="ZR73" s="117"/>
      <c r="ZS73" s="117"/>
      <c r="ZT73" s="117"/>
      <c r="ZU73" s="117"/>
      <c r="ZV73" s="117"/>
      <c r="ZW73" s="117"/>
      <c r="ZX73" s="117"/>
      <c r="ZY73" s="117"/>
      <c r="ZZ73" s="117"/>
    </row>
    <row r="74" spans="1:702" hidden="1" outlineLevel="1">
      <c r="A74" s="9">
        <v>42461</v>
      </c>
      <c r="B74" s="117">
        <v>479007.32246672001</v>
      </c>
      <c r="C74" s="117">
        <v>28063.221609479999</v>
      </c>
      <c r="D74" s="117">
        <v>13885.89965573</v>
      </c>
      <c r="E74" s="117">
        <v>130641.08695903</v>
      </c>
      <c r="F74" s="117">
        <v>29787.888657839998</v>
      </c>
      <c r="G74" s="117">
        <v>1970.09138676</v>
      </c>
      <c r="H74" s="117">
        <v>29833.652153839997</v>
      </c>
      <c r="I74" s="117">
        <v>107170.30474629</v>
      </c>
      <c r="J74" s="117">
        <v>17777.750856999999</v>
      </c>
      <c r="K74" s="117">
        <v>1642.5676955399999</v>
      </c>
      <c r="L74" s="117">
        <v>6852.3134398100001</v>
      </c>
      <c r="M74" s="168" t="s">
        <v>189</v>
      </c>
      <c r="N74" s="117">
        <v>62604.616706289999</v>
      </c>
      <c r="O74" s="117">
        <v>41655.442144430002</v>
      </c>
      <c r="P74" s="117">
        <v>6069.7542810199993</v>
      </c>
      <c r="Q74" s="117">
        <v>59.3955457</v>
      </c>
      <c r="R74" s="117">
        <v>364.75440961999999</v>
      </c>
      <c r="S74" s="117">
        <v>268.31490276</v>
      </c>
      <c r="T74" s="117">
        <v>360.26731558</v>
      </c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17"/>
      <c r="EW74" s="117"/>
      <c r="EX74" s="117"/>
      <c r="EY74" s="117"/>
      <c r="EZ74" s="117"/>
      <c r="FA74" s="117"/>
      <c r="FB74" s="117"/>
      <c r="FC74" s="117"/>
      <c r="FD74" s="117"/>
      <c r="FE74" s="117"/>
      <c r="FF74" s="117"/>
      <c r="FG74" s="117"/>
      <c r="FH74" s="117"/>
      <c r="FI74" s="117"/>
      <c r="FJ74" s="117"/>
      <c r="FK74" s="117"/>
      <c r="FL74" s="117"/>
      <c r="FM74" s="117"/>
      <c r="FN74" s="117"/>
      <c r="FO74" s="117"/>
      <c r="FP74" s="117"/>
      <c r="FQ74" s="117"/>
      <c r="FR74" s="117"/>
      <c r="FS74" s="117"/>
      <c r="FT74" s="117"/>
      <c r="FU74" s="117"/>
      <c r="FV74" s="117"/>
      <c r="FW74" s="117"/>
      <c r="FX74" s="117"/>
      <c r="FY74" s="117"/>
      <c r="FZ74" s="117"/>
      <c r="GA74" s="117"/>
      <c r="GB74" s="117"/>
      <c r="GC74" s="117"/>
      <c r="GD74" s="117"/>
      <c r="GE74" s="117"/>
      <c r="GF74" s="117"/>
      <c r="GG74" s="117"/>
      <c r="GH74" s="117"/>
      <c r="GI74" s="117"/>
      <c r="GJ74" s="117"/>
      <c r="GK74" s="117"/>
      <c r="GL74" s="117"/>
      <c r="GM74" s="117"/>
      <c r="GN74" s="117"/>
      <c r="GO74" s="117"/>
      <c r="GP74" s="117"/>
      <c r="GQ74" s="117"/>
      <c r="GR74" s="117"/>
      <c r="GS74" s="117"/>
      <c r="GT74" s="117"/>
      <c r="GU74" s="117"/>
      <c r="GV74" s="117"/>
      <c r="GW74" s="117"/>
      <c r="GX74" s="117"/>
      <c r="GY74" s="117"/>
      <c r="GZ74" s="117"/>
      <c r="HA74" s="117"/>
      <c r="HB74" s="117"/>
      <c r="HC74" s="117"/>
      <c r="HD74" s="117"/>
      <c r="HE74" s="117"/>
      <c r="HF74" s="117"/>
      <c r="HG74" s="117"/>
      <c r="HH74" s="117"/>
      <c r="HI74" s="117"/>
      <c r="HJ74" s="117"/>
      <c r="HK74" s="117"/>
      <c r="HL74" s="117"/>
      <c r="HM74" s="117"/>
      <c r="HN74" s="117"/>
      <c r="HO74" s="117"/>
      <c r="HP74" s="117"/>
      <c r="HQ74" s="117"/>
      <c r="HR74" s="117"/>
      <c r="HS74" s="117"/>
      <c r="HT74" s="117"/>
      <c r="HU74" s="117"/>
      <c r="HV74" s="117"/>
      <c r="HW74" s="117"/>
      <c r="HX74" s="117"/>
      <c r="HY74" s="117"/>
      <c r="HZ74" s="117"/>
      <c r="IA74" s="117"/>
      <c r="IB74" s="117"/>
      <c r="IC74" s="117"/>
      <c r="ID74" s="117"/>
      <c r="IE74" s="117"/>
      <c r="IF74" s="117"/>
      <c r="IG74" s="117"/>
      <c r="IH74" s="117"/>
      <c r="II74" s="117"/>
      <c r="IJ74" s="117"/>
      <c r="IK74" s="117"/>
      <c r="IL74" s="117"/>
      <c r="IM74" s="117"/>
      <c r="IN74" s="117"/>
      <c r="IO74" s="117"/>
      <c r="IP74" s="117"/>
      <c r="IQ74" s="117"/>
      <c r="IR74" s="117"/>
      <c r="IS74" s="117"/>
      <c r="IT74" s="117"/>
      <c r="IU74" s="117"/>
      <c r="IV74" s="117"/>
      <c r="IW74" s="117"/>
      <c r="IX74" s="117"/>
      <c r="IY74" s="117"/>
      <c r="IZ74" s="117"/>
      <c r="JA74" s="117"/>
      <c r="JB74" s="117"/>
      <c r="JC74" s="117"/>
      <c r="JD74" s="117"/>
      <c r="JE74" s="117"/>
      <c r="JF74" s="117"/>
      <c r="JG74" s="117"/>
      <c r="JH74" s="117"/>
      <c r="JI74" s="117"/>
      <c r="JJ74" s="117"/>
      <c r="JK74" s="117"/>
      <c r="JL74" s="117"/>
      <c r="JM74" s="117"/>
      <c r="JN74" s="117"/>
      <c r="JO74" s="117"/>
      <c r="JP74" s="117"/>
      <c r="JQ74" s="117"/>
      <c r="JR74" s="117"/>
      <c r="JS74" s="117"/>
      <c r="JT74" s="117"/>
      <c r="JU74" s="117"/>
      <c r="JV74" s="117"/>
      <c r="JW74" s="117"/>
      <c r="JX74" s="117"/>
      <c r="JY74" s="117"/>
      <c r="JZ74" s="117"/>
      <c r="KA74" s="117"/>
      <c r="KB74" s="117"/>
      <c r="KC74" s="117"/>
      <c r="KD74" s="117"/>
      <c r="KE74" s="117"/>
      <c r="KF74" s="117"/>
      <c r="KG74" s="117"/>
      <c r="KH74" s="117"/>
      <c r="KI74" s="117"/>
      <c r="KJ74" s="117"/>
      <c r="KK74" s="117"/>
      <c r="KL74" s="117"/>
      <c r="KM74" s="117"/>
      <c r="KN74" s="117"/>
      <c r="KO74" s="117"/>
      <c r="KP74" s="117"/>
      <c r="KQ74" s="117"/>
      <c r="KR74" s="117"/>
      <c r="KS74" s="117"/>
      <c r="KT74" s="117"/>
      <c r="KU74" s="117"/>
      <c r="KV74" s="117"/>
      <c r="KW74" s="117"/>
      <c r="KX74" s="117"/>
      <c r="KY74" s="117"/>
      <c r="KZ74" s="117"/>
      <c r="LA74" s="117"/>
      <c r="LB74" s="117"/>
      <c r="LC74" s="117"/>
      <c r="LD74" s="117"/>
      <c r="LE74" s="117"/>
      <c r="LF74" s="117"/>
      <c r="LG74" s="117"/>
      <c r="LH74" s="117"/>
      <c r="LI74" s="117"/>
      <c r="LJ74" s="117"/>
      <c r="LK74" s="117"/>
      <c r="LL74" s="117"/>
      <c r="LM74" s="117"/>
      <c r="LN74" s="117"/>
      <c r="LO74" s="117"/>
      <c r="LP74" s="117"/>
      <c r="LQ74" s="117"/>
      <c r="LR74" s="117"/>
      <c r="LS74" s="117"/>
      <c r="LT74" s="117"/>
      <c r="LU74" s="117"/>
      <c r="LV74" s="117"/>
      <c r="LW74" s="117"/>
      <c r="LX74" s="117"/>
      <c r="LY74" s="117"/>
      <c r="LZ74" s="117"/>
      <c r="MA74" s="117"/>
      <c r="MB74" s="117"/>
      <c r="MC74" s="117"/>
      <c r="MD74" s="117"/>
      <c r="ME74" s="117"/>
      <c r="MF74" s="117"/>
      <c r="MG74" s="117"/>
      <c r="MH74" s="117"/>
      <c r="MI74" s="117"/>
      <c r="MJ74" s="117"/>
      <c r="MK74" s="117"/>
      <c r="ML74" s="117"/>
      <c r="MM74" s="117"/>
      <c r="MN74" s="117"/>
      <c r="MO74" s="117"/>
      <c r="MP74" s="117"/>
      <c r="MQ74" s="117"/>
      <c r="MR74" s="117"/>
      <c r="MS74" s="117"/>
      <c r="MT74" s="117"/>
      <c r="MU74" s="117"/>
      <c r="MV74" s="117"/>
      <c r="MW74" s="117"/>
      <c r="MX74" s="117"/>
      <c r="MY74" s="117"/>
      <c r="MZ74" s="117"/>
      <c r="NA74" s="117"/>
      <c r="NB74" s="117"/>
      <c r="NC74" s="117"/>
      <c r="ND74" s="117"/>
      <c r="NE74" s="117"/>
      <c r="NF74" s="117"/>
      <c r="NG74" s="117"/>
      <c r="NH74" s="117"/>
      <c r="NI74" s="117"/>
      <c r="NJ74" s="117"/>
      <c r="NK74" s="117"/>
      <c r="NL74" s="117"/>
      <c r="NM74" s="117"/>
      <c r="NN74" s="117"/>
      <c r="NO74" s="117"/>
      <c r="NP74" s="117"/>
      <c r="NQ74" s="117"/>
      <c r="NR74" s="117"/>
      <c r="NS74" s="117"/>
      <c r="NT74" s="117"/>
      <c r="NU74" s="117"/>
      <c r="NV74" s="117"/>
      <c r="NW74" s="117"/>
      <c r="NX74" s="117"/>
      <c r="NY74" s="117"/>
      <c r="NZ74" s="117"/>
      <c r="OA74" s="117"/>
      <c r="OB74" s="117"/>
      <c r="OC74" s="117"/>
      <c r="OD74" s="117"/>
      <c r="OE74" s="117"/>
      <c r="OF74" s="117"/>
      <c r="OG74" s="117"/>
      <c r="OH74" s="117"/>
      <c r="OI74" s="117"/>
      <c r="OJ74" s="117"/>
      <c r="OK74" s="117"/>
      <c r="OL74" s="117"/>
      <c r="OM74" s="117"/>
      <c r="ON74" s="117"/>
      <c r="OO74" s="117"/>
      <c r="OP74" s="117"/>
      <c r="OQ74" s="117"/>
      <c r="OR74" s="117"/>
      <c r="OS74" s="117"/>
      <c r="OT74" s="117"/>
      <c r="OU74" s="117"/>
      <c r="OV74" s="117"/>
      <c r="OW74" s="117"/>
      <c r="OX74" s="117"/>
      <c r="OY74" s="117"/>
      <c r="OZ74" s="117"/>
      <c r="PA74" s="117"/>
      <c r="PB74" s="117"/>
      <c r="PC74" s="117"/>
      <c r="PD74" s="117"/>
      <c r="PE74" s="117"/>
      <c r="PF74" s="117"/>
      <c r="PG74" s="117"/>
      <c r="PH74" s="117"/>
      <c r="PI74" s="117"/>
      <c r="PJ74" s="117"/>
      <c r="PK74" s="117"/>
      <c r="PL74" s="117"/>
      <c r="PM74" s="117"/>
      <c r="PN74" s="117"/>
      <c r="PO74" s="117"/>
      <c r="PP74" s="117"/>
      <c r="PQ74" s="117"/>
      <c r="PR74" s="117"/>
      <c r="PS74" s="117"/>
      <c r="PT74" s="117"/>
      <c r="PU74" s="117"/>
      <c r="PV74" s="117"/>
      <c r="PW74" s="117"/>
      <c r="PX74" s="117"/>
      <c r="PY74" s="117"/>
      <c r="PZ74" s="117"/>
      <c r="QA74" s="117"/>
      <c r="QB74" s="117"/>
      <c r="QC74" s="117"/>
      <c r="QD74" s="117"/>
      <c r="QE74" s="117"/>
      <c r="QF74" s="117"/>
      <c r="QG74" s="117"/>
      <c r="QH74" s="117"/>
      <c r="QI74" s="117"/>
      <c r="QJ74" s="117"/>
      <c r="QK74" s="117"/>
      <c r="QL74" s="117"/>
      <c r="QM74" s="117"/>
      <c r="QN74" s="117"/>
      <c r="QO74" s="117"/>
      <c r="QP74" s="117"/>
      <c r="QQ74" s="117"/>
      <c r="QR74" s="117"/>
      <c r="QS74" s="117"/>
      <c r="QT74" s="117"/>
      <c r="QU74" s="117"/>
      <c r="QV74" s="117"/>
      <c r="QW74" s="117"/>
      <c r="QX74" s="117"/>
      <c r="QY74" s="117"/>
      <c r="QZ74" s="117"/>
      <c r="RA74" s="117"/>
      <c r="RB74" s="117"/>
      <c r="RC74" s="117"/>
      <c r="RD74" s="117"/>
      <c r="RE74" s="117"/>
      <c r="RF74" s="117"/>
      <c r="RG74" s="117"/>
      <c r="RH74" s="117"/>
      <c r="RI74" s="117"/>
      <c r="RJ74" s="117"/>
      <c r="RK74" s="117"/>
      <c r="RL74" s="117"/>
      <c r="RM74" s="117"/>
      <c r="RN74" s="117"/>
      <c r="RO74" s="117"/>
      <c r="RP74" s="117"/>
      <c r="RQ74" s="117"/>
      <c r="RR74" s="117"/>
      <c r="RS74" s="117"/>
      <c r="RT74" s="117"/>
      <c r="RU74" s="117"/>
      <c r="RV74" s="117"/>
      <c r="RW74" s="117"/>
      <c r="RX74" s="117"/>
      <c r="RY74" s="117"/>
      <c r="RZ74" s="117"/>
      <c r="SA74" s="117"/>
      <c r="SB74" s="117"/>
      <c r="SC74" s="117"/>
      <c r="SD74" s="117"/>
      <c r="SE74" s="117"/>
      <c r="SF74" s="117"/>
      <c r="SG74" s="117"/>
      <c r="SH74" s="117"/>
      <c r="SI74" s="117"/>
      <c r="SJ74" s="117"/>
      <c r="SK74" s="117"/>
      <c r="SL74" s="117"/>
      <c r="SM74" s="117"/>
      <c r="SN74" s="117"/>
      <c r="SO74" s="117"/>
      <c r="SP74" s="117"/>
      <c r="SQ74" s="117"/>
      <c r="SR74" s="117"/>
      <c r="SS74" s="117"/>
      <c r="ST74" s="117"/>
      <c r="SU74" s="117"/>
      <c r="SV74" s="117"/>
      <c r="SW74" s="117"/>
      <c r="SX74" s="117"/>
      <c r="SY74" s="117"/>
      <c r="SZ74" s="117"/>
      <c r="TA74" s="117"/>
      <c r="TB74" s="117"/>
      <c r="TC74" s="117"/>
      <c r="TD74" s="117"/>
      <c r="TE74" s="117"/>
      <c r="TF74" s="117"/>
      <c r="TG74" s="117"/>
      <c r="TH74" s="117"/>
      <c r="TI74" s="117"/>
      <c r="TJ74" s="117"/>
      <c r="TK74" s="117"/>
      <c r="TL74" s="117"/>
      <c r="TM74" s="117"/>
      <c r="TN74" s="117"/>
      <c r="TO74" s="117"/>
      <c r="TP74" s="117"/>
      <c r="TQ74" s="117"/>
      <c r="TR74" s="117"/>
      <c r="TS74" s="117"/>
      <c r="TT74" s="117"/>
      <c r="TU74" s="117"/>
      <c r="TV74" s="117"/>
      <c r="TW74" s="117"/>
      <c r="TX74" s="117"/>
      <c r="TY74" s="117"/>
      <c r="TZ74" s="117"/>
      <c r="UA74" s="117"/>
      <c r="UB74" s="117"/>
      <c r="UC74" s="117"/>
      <c r="UD74" s="117"/>
      <c r="UE74" s="117"/>
      <c r="UF74" s="117"/>
      <c r="UG74" s="117"/>
      <c r="UH74" s="117"/>
      <c r="UI74" s="117"/>
      <c r="UJ74" s="117"/>
      <c r="UK74" s="117"/>
      <c r="UL74" s="117"/>
      <c r="UM74" s="117"/>
      <c r="UN74" s="117"/>
      <c r="UO74" s="117"/>
      <c r="UP74" s="117"/>
      <c r="UQ74" s="117"/>
      <c r="UR74" s="117"/>
      <c r="US74" s="117"/>
      <c r="UT74" s="117"/>
      <c r="UU74" s="117"/>
      <c r="UV74" s="117"/>
      <c r="UW74" s="117"/>
      <c r="UX74" s="117"/>
      <c r="UY74" s="117"/>
      <c r="UZ74" s="117"/>
      <c r="VA74" s="117"/>
      <c r="VB74" s="117"/>
      <c r="VC74" s="117"/>
      <c r="VD74" s="117"/>
      <c r="VE74" s="117"/>
      <c r="VF74" s="117"/>
      <c r="VG74" s="117"/>
      <c r="VH74" s="117"/>
      <c r="VI74" s="117"/>
      <c r="VJ74" s="117"/>
      <c r="VK74" s="117"/>
      <c r="VL74" s="117"/>
      <c r="VM74" s="117"/>
      <c r="VN74" s="117"/>
      <c r="VO74" s="117"/>
      <c r="VP74" s="117"/>
      <c r="VQ74" s="117"/>
      <c r="VR74" s="117"/>
      <c r="VS74" s="117"/>
      <c r="VT74" s="117"/>
      <c r="VU74" s="117"/>
      <c r="VV74" s="117"/>
      <c r="VW74" s="117"/>
      <c r="VX74" s="117"/>
      <c r="VY74" s="117"/>
      <c r="VZ74" s="117"/>
      <c r="WA74" s="117"/>
      <c r="WB74" s="117"/>
      <c r="WC74" s="117"/>
      <c r="WD74" s="117"/>
      <c r="WE74" s="117"/>
      <c r="WF74" s="117"/>
      <c r="WG74" s="117"/>
      <c r="WH74" s="117"/>
      <c r="WI74" s="117"/>
      <c r="WJ74" s="117"/>
      <c r="WK74" s="117"/>
      <c r="WL74" s="117"/>
      <c r="WM74" s="117"/>
      <c r="WN74" s="117"/>
      <c r="WO74" s="117"/>
      <c r="WP74" s="117"/>
      <c r="WQ74" s="117"/>
      <c r="WR74" s="117"/>
      <c r="WS74" s="117"/>
      <c r="WT74" s="117"/>
      <c r="WU74" s="117"/>
      <c r="WV74" s="117"/>
      <c r="WW74" s="117"/>
      <c r="WX74" s="117"/>
      <c r="WY74" s="117"/>
      <c r="WZ74" s="117"/>
      <c r="XA74" s="117"/>
      <c r="XB74" s="117"/>
      <c r="XC74" s="117"/>
      <c r="XD74" s="117"/>
      <c r="XE74" s="117"/>
      <c r="XF74" s="117"/>
      <c r="XG74" s="117"/>
      <c r="XH74" s="117"/>
      <c r="XI74" s="117"/>
      <c r="XJ74" s="117"/>
      <c r="XK74" s="117"/>
      <c r="XL74" s="117"/>
      <c r="XM74" s="117"/>
      <c r="XN74" s="117"/>
      <c r="XO74" s="117"/>
      <c r="XP74" s="117"/>
      <c r="XQ74" s="117"/>
      <c r="XR74" s="117"/>
      <c r="XS74" s="117"/>
      <c r="XT74" s="117"/>
      <c r="XU74" s="117"/>
      <c r="XV74" s="117"/>
      <c r="XW74" s="117"/>
      <c r="XX74" s="117"/>
      <c r="XY74" s="117"/>
      <c r="XZ74" s="117"/>
      <c r="YA74" s="117"/>
      <c r="YB74" s="117"/>
      <c r="YC74" s="117"/>
      <c r="YD74" s="117"/>
      <c r="YE74" s="117"/>
      <c r="YF74" s="117"/>
      <c r="YG74" s="117"/>
      <c r="YH74" s="117"/>
      <c r="YI74" s="117"/>
      <c r="YJ74" s="117"/>
      <c r="YK74" s="117"/>
      <c r="YL74" s="117"/>
      <c r="YM74" s="117"/>
      <c r="YN74" s="117"/>
      <c r="YO74" s="117"/>
      <c r="YP74" s="117"/>
      <c r="YQ74" s="117"/>
      <c r="YR74" s="117"/>
      <c r="YS74" s="117"/>
      <c r="YT74" s="117"/>
      <c r="YU74" s="117"/>
      <c r="YV74" s="117"/>
      <c r="YW74" s="117"/>
      <c r="YX74" s="117"/>
      <c r="YY74" s="117"/>
      <c r="YZ74" s="117"/>
      <c r="ZA74" s="117"/>
      <c r="ZB74" s="117"/>
      <c r="ZC74" s="117"/>
      <c r="ZD74" s="117"/>
      <c r="ZE74" s="117"/>
      <c r="ZF74" s="117"/>
      <c r="ZG74" s="117"/>
      <c r="ZH74" s="117"/>
      <c r="ZI74" s="117"/>
      <c r="ZJ74" s="117"/>
      <c r="ZK74" s="117"/>
      <c r="ZL74" s="117"/>
      <c r="ZM74" s="117"/>
      <c r="ZN74" s="117"/>
      <c r="ZO74" s="117"/>
      <c r="ZP74" s="117"/>
      <c r="ZQ74" s="117"/>
      <c r="ZR74" s="117"/>
      <c r="ZS74" s="117"/>
      <c r="ZT74" s="117"/>
      <c r="ZU74" s="117"/>
      <c r="ZV74" s="117"/>
      <c r="ZW74" s="117"/>
      <c r="ZX74" s="117"/>
      <c r="ZY74" s="117"/>
      <c r="ZZ74" s="117"/>
    </row>
    <row r="75" spans="1:702" hidden="1" outlineLevel="1">
      <c r="A75" s="9">
        <v>42491</v>
      </c>
      <c r="B75" s="117">
        <v>476698.15509282</v>
      </c>
      <c r="C75" s="117">
        <v>27817.595672249998</v>
      </c>
      <c r="D75" s="117">
        <v>13834.09296165</v>
      </c>
      <c r="E75" s="117">
        <v>130596.59285849</v>
      </c>
      <c r="F75" s="117">
        <v>28342.136855689998</v>
      </c>
      <c r="G75" s="117">
        <v>1905.6392509499999</v>
      </c>
      <c r="H75" s="117">
        <v>30571.500838669999</v>
      </c>
      <c r="I75" s="117">
        <v>106639.87037615999</v>
      </c>
      <c r="J75" s="117">
        <v>17214.70149241</v>
      </c>
      <c r="K75" s="117">
        <v>1597.3042199400002</v>
      </c>
      <c r="L75" s="117">
        <v>6613.1452238399997</v>
      </c>
      <c r="M75" s="168" t="s">
        <v>189</v>
      </c>
      <c r="N75" s="117">
        <v>63188.89161993</v>
      </c>
      <c r="O75" s="117">
        <v>41428.276550920004</v>
      </c>
      <c r="P75" s="117">
        <v>5947.6008015999996</v>
      </c>
      <c r="Q75" s="117">
        <v>60.20897772</v>
      </c>
      <c r="R75" s="117">
        <v>359.64636471</v>
      </c>
      <c r="S75" s="117">
        <v>268.63444267</v>
      </c>
      <c r="T75" s="117">
        <v>312.31658521999998</v>
      </c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17"/>
      <c r="EX75" s="117"/>
      <c r="EY75" s="117"/>
      <c r="EZ75" s="117"/>
      <c r="FA75" s="117"/>
      <c r="FB75" s="117"/>
      <c r="FC75" s="117"/>
      <c r="FD75" s="117"/>
      <c r="FE75" s="117"/>
      <c r="FF75" s="117"/>
      <c r="FG75" s="117"/>
      <c r="FH75" s="117"/>
      <c r="FI75" s="117"/>
      <c r="FJ75" s="117"/>
      <c r="FK75" s="117"/>
      <c r="FL75" s="117"/>
      <c r="FM75" s="117"/>
      <c r="FN75" s="117"/>
      <c r="FO75" s="117"/>
      <c r="FP75" s="117"/>
      <c r="FQ75" s="117"/>
      <c r="FR75" s="117"/>
      <c r="FS75" s="117"/>
      <c r="FT75" s="117"/>
      <c r="FU75" s="117"/>
      <c r="FV75" s="117"/>
      <c r="FW75" s="117"/>
      <c r="FX75" s="117"/>
      <c r="FY75" s="117"/>
      <c r="FZ75" s="117"/>
      <c r="GA75" s="117"/>
      <c r="GB75" s="117"/>
      <c r="GC75" s="117"/>
      <c r="GD75" s="117"/>
      <c r="GE75" s="117"/>
      <c r="GF75" s="117"/>
      <c r="GG75" s="117"/>
      <c r="GH75" s="117"/>
      <c r="GI75" s="117"/>
      <c r="GJ75" s="117"/>
      <c r="GK75" s="117"/>
      <c r="GL75" s="117"/>
      <c r="GM75" s="117"/>
      <c r="GN75" s="117"/>
      <c r="GO75" s="117"/>
      <c r="GP75" s="117"/>
      <c r="GQ75" s="117"/>
      <c r="GR75" s="117"/>
      <c r="GS75" s="117"/>
      <c r="GT75" s="117"/>
      <c r="GU75" s="117"/>
      <c r="GV75" s="117"/>
      <c r="GW75" s="117"/>
      <c r="GX75" s="117"/>
      <c r="GY75" s="117"/>
      <c r="GZ75" s="117"/>
      <c r="HA75" s="117"/>
      <c r="HB75" s="117"/>
      <c r="HC75" s="117"/>
      <c r="HD75" s="117"/>
      <c r="HE75" s="117"/>
      <c r="HF75" s="117"/>
      <c r="HG75" s="117"/>
      <c r="HH75" s="117"/>
      <c r="HI75" s="117"/>
      <c r="HJ75" s="117"/>
      <c r="HK75" s="117"/>
      <c r="HL75" s="117"/>
      <c r="HM75" s="117"/>
      <c r="HN75" s="117"/>
      <c r="HO75" s="117"/>
      <c r="HP75" s="117"/>
      <c r="HQ75" s="117"/>
      <c r="HR75" s="117"/>
      <c r="HS75" s="117"/>
      <c r="HT75" s="117"/>
      <c r="HU75" s="117"/>
      <c r="HV75" s="117"/>
      <c r="HW75" s="117"/>
      <c r="HX75" s="117"/>
      <c r="HY75" s="117"/>
      <c r="HZ75" s="117"/>
      <c r="IA75" s="117"/>
      <c r="IB75" s="117"/>
      <c r="IC75" s="117"/>
      <c r="ID75" s="117"/>
      <c r="IE75" s="117"/>
      <c r="IF75" s="117"/>
      <c r="IG75" s="117"/>
      <c r="IH75" s="117"/>
      <c r="II75" s="117"/>
      <c r="IJ75" s="117"/>
      <c r="IK75" s="117"/>
      <c r="IL75" s="117"/>
      <c r="IM75" s="117"/>
      <c r="IN75" s="117"/>
      <c r="IO75" s="117"/>
      <c r="IP75" s="117"/>
      <c r="IQ75" s="117"/>
      <c r="IR75" s="117"/>
      <c r="IS75" s="117"/>
      <c r="IT75" s="117"/>
      <c r="IU75" s="117"/>
      <c r="IV75" s="117"/>
      <c r="IW75" s="117"/>
      <c r="IX75" s="117"/>
      <c r="IY75" s="117"/>
      <c r="IZ75" s="117"/>
      <c r="JA75" s="117"/>
      <c r="JB75" s="117"/>
      <c r="JC75" s="117"/>
      <c r="JD75" s="117"/>
      <c r="JE75" s="117"/>
      <c r="JF75" s="117"/>
      <c r="JG75" s="117"/>
      <c r="JH75" s="117"/>
      <c r="JI75" s="117"/>
      <c r="JJ75" s="117"/>
      <c r="JK75" s="117"/>
      <c r="JL75" s="117"/>
      <c r="JM75" s="117"/>
      <c r="JN75" s="117"/>
      <c r="JO75" s="117"/>
      <c r="JP75" s="117"/>
      <c r="JQ75" s="117"/>
      <c r="JR75" s="117"/>
      <c r="JS75" s="117"/>
      <c r="JT75" s="117"/>
      <c r="JU75" s="117"/>
      <c r="JV75" s="117"/>
      <c r="JW75" s="117"/>
      <c r="JX75" s="117"/>
      <c r="JY75" s="117"/>
      <c r="JZ75" s="117"/>
      <c r="KA75" s="117"/>
      <c r="KB75" s="117"/>
      <c r="KC75" s="117"/>
      <c r="KD75" s="117"/>
      <c r="KE75" s="117"/>
      <c r="KF75" s="117"/>
      <c r="KG75" s="117"/>
      <c r="KH75" s="117"/>
      <c r="KI75" s="117"/>
      <c r="KJ75" s="117"/>
      <c r="KK75" s="117"/>
      <c r="KL75" s="117"/>
      <c r="KM75" s="117"/>
      <c r="KN75" s="117"/>
      <c r="KO75" s="117"/>
      <c r="KP75" s="117"/>
      <c r="KQ75" s="117"/>
      <c r="KR75" s="117"/>
      <c r="KS75" s="117"/>
      <c r="KT75" s="117"/>
      <c r="KU75" s="117"/>
      <c r="KV75" s="117"/>
      <c r="KW75" s="117"/>
      <c r="KX75" s="117"/>
      <c r="KY75" s="117"/>
      <c r="KZ75" s="117"/>
      <c r="LA75" s="117"/>
      <c r="LB75" s="117"/>
      <c r="LC75" s="117"/>
      <c r="LD75" s="117"/>
      <c r="LE75" s="117"/>
      <c r="LF75" s="117"/>
      <c r="LG75" s="117"/>
      <c r="LH75" s="117"/>
      <c r="LI75" s="117"/>
      <c r="LJ75" s="117"/>
      <c r="LK75" s="117"/>
      <c r="LL75" s="117"/>
      <c r="LM75" s="117"/>
      <c r="LN75" s="117"/>
      <c r="LO75" s="117"/>
      <c r="LP75" s="117"/>
      <c r="LQ75" s="117"/>
      <c r="LR75" s="117"/>
      <c r="LS75" s="117"/>
      <c r="LT75" s="117"/>
      <c r="LU75" s="117"/>
      <c r="LV75" s="117"/>
      <c r="LW75" s="117"/>
      <c r="LX75" s="117"/>
      <c r="LY75" s="117"/>
      <c r="LZ75" s="117"/>
      <c r="MA75" s="117"/>
      <c r="MB75" s="117"/>
      <c r="MC75" s="117"/>
      <c r="MD75" s="117"/>
      <c r="ME75" s="117"/>
      <c r="MF75" s="117"/>
      <c r="MG75" s="117"/>
      <c r="MH75" s="117"/>
      <c r="MI75" s="117"/>
      <c r="MJ75" s="117"/>
      <c r="MK75" s="117"/>
      <c r="ML75" s="117"/>
      <c r="MM75" s="117"/>
      <c r="MN75" s="117"/>
      <c r="MO75" s="117"/>
      <c r="MP75" s="117"/>
      <c r="MQ75" s="117"/>
      <c r="MR75" s="117"/>
      <c r="MS75" s="117"/>
      <c r="MT75" s="117"/>
      <c r="MU75" s="117"/>
      <c r="MV75" s="117"/>
      <c r="MW75" s="117"/>
      <c r="MX75" s="117"/>
      <c r="MY75" s="117"/>
      <c r="MZ75" s="117"/>
      <c r="NA75" s="117"/>
      <c r="NB75" s="117"/>
      <c r="NC75" s="117"/>
      <c r="ND75" s="117"/>
      <c r="NE75" s="117"/>
      <c r="NF75" s="117"/>
      <c r="NG75" s="117"/>
      <c r="NH75" s="117"/>
      <c r="NI75" s="117"/>
      <c r="NJ75" s="117"/>
      <c r="NK75" s="117"/>
      <c r="NL75" s="117"/>
      <c r="NM75" s="117"/>
      <c r="NN75" s="117"/>
      <c r="NO75" s="117"/>
      <c r="NP75" s="117"/>
      <c r="NQ75" s="117"/>
      <c r="NR75" s="117"/>
      <c r="NS75" s="117"/>
      <c r="NT75" s="117"/>
      <c r="NU75" s="117"/>
      <c r="NV75" s="117"/>
      <c r="NW75" s="117"/>
      <c r="NX75" s="117"/>
      <c r="NY75" s="117"/>
      <c r="NZ75" s="117"/>
      <c r="OA75" s="117"/>
      <c r="OB75" s="117"/>
      <c r="OC75" s="117"/>
      <c r="OD75" s="117"/>
      <c r="OE75" s="117"/>
      <c r="OF75" s="117"/>
      <c r="OG75" s="117"/>
      <c r="OH75" s="117"/>
      <c r="OI75" s="117"/>
      <c r="OJ75" s="117"/>
      <c r="OK75" s="117"/>
      <c r="OL75" s="117"/>
      <c r="OM75" s="117"/>
      <c r="ON75" s="117"/>
      <c r="OO75" s="117"/>
      <c r="OP75" s="117"/>
      <c r="OQ75" s="117"/>
      <c r="OR75" s="117"/>
      <c r="OS75" s="117"/>
      <c r="OT75" s="117"/>
      <c r="OU75" s="117"/>
      <c r="OV75" s="117"/>
      <c r="OW75" s="117"/>
      <c r="OX75" s="117"/>
      <c r="OY75" s="117"/>
      <c r="OZ75" s="117"/>
      <c r="PA75" s="117"/>
      <c r="PB75" s="117"/>
      <c r="PC75" s="117"/>
      <c r="PD75" s="117"/>
      <c r="PE75" s="117"/>
      <c r="PF75" s="117"/>
      <c r="PG75" s="117"/>
      <c r="PH75" s="117"/>
      <c r="PI75" s="117"/>
      <c r="PJ75" s="117"/>
      <c r="PK75" s="117"/>
      <c r="PL75" s="117"/>
      <c r="PM75" s="117"/>
      <c r="PN75" s="117"/>
      <c r="PO75" s="117"/>
      <c r="PP75" s="117"/>
      <c r="PQ75" s="117"/>
      <c r="PR75" s="117"/>
      <c r="PS75" s="117"/>
      <c r="PT75" s="117"/>
      <c r="PU75" s="117"/>
      <c r="PV75" s="117"/>
      <c r="PW75" s="117"/>
      <c r="PX75" s="117"/>
      <c r="PY75" s="117"/>
      <c r="PZ75" s="117"/>
      <c r="QA75" s="117"/>
      <c r="QB75" s="117"/>
      <c r="QC75" s="117"/>
      <c r="QD75" s="117"/>
      <c r="QE75" s="117"/>
      <c r="QF75" s="117"/>
      <c r="QG75" s="117"/>
      <c r="QH75" s="117"/>
      <c r="QI75" s="117"/>
      <c r="QJ75" s="117"/>
      <c r="QK75" s="117"/>
      <c r="QL75" s="117"/>
      <c r="QM75" s="117"/>
      <c r="QN75" s="117"/>
      <c r="QO75" s="117"/>
      <c r="QP75" s="117"/>
      <c r="QQ75" s="117"/>
      <c r="QR75" s="117"/>
      <c r="QS75" s="117"/>
      <c r="QT75" s="117"/>
      <c r="QU75" s="117"/>
      <c r="QV75" s="117"/>
      <c r="QW75" s="117"/>
      <c r="QX75" s="117"/>
      <c r="QY75" s="117"/>
      <c r="QZ75" s="117"/>
      <c r="RA75" s="117"/>
      <c r="RB75" s="117"/>
      <c r="RC75" s="117"/>
      <c r="RD75" s="117"/>
      <c r="RE75" s="117"/>
      <c r="RF75" s="117"/>
      <c r="RG75" s="117"/>
      <c r="RH75" s="117"/>
      <c r="RI75" s="117"/>
      <c r="RJ75" s="117"/>
      <c r="RK75" s="117"/>
      <c r="RL75" s="117"/>
      <c r="RM75" s="117"/>
      <c r="RN75" s="117"/>
      <c r="RO75" s="117"/>
      <c r="RP75" s="117"/>
      <c r="RQ75" s="117"/>
      <c r="RR75" s="117"/>
      <c r="RS75" s="117"/>
      <c r="RT75" s="117"/>
      <c r="RU75" s="117"/>
      <c r="RV75" s="117"/>
      <c r="RW75" s="117"/>
      <c r="RX75" s="117"/>
      <c r="RY75" s="117"/>
      <c r="RZ75" s="117"/>
      <c r="SA75" s="117"/>
      <c r="SB75" s="117"/>
      <c r="SC75" s="117"/>
      <c r="SD75" s="117"/>
      <c r="SE75" s="117"/>
      <c r="SF75" s="117"/>
      <c r="SG75" s="117"/>
      <c r="SH75" s="117"/>
      <c r="SI75" s="117"/>
      <c r="SJ75" s="117"/>
      <c r="SK75" s="117"/>
      <c r="SL75" s="117"/>
      <c r="SM75" s="117"/>
      <c r="SN75" s="117"/>
      <c r="SO75" s="117"/>
      <c r="SP75" s="117"/>
      <c r="SQ75" s="117"/>
      <c r="SR75" s="117"/>
      <c r="SS75" s="117"/>
      <c r="ST75" s="117"/>
      <c r="SU75" s="117"/>
      <c r="SV75" s="117"/>
      <c r="SW75" s="117"/>
      <c r="SX75" s="117"/>
      <c r="SY75" s="117"/>
      <c r="SZ75" s="117"/>
      <c r="TA75" s="117"/>
      <c r="TB75" s="117"/>
      <c r="TC75" s="117"/>
      <c r="TD75" s="117"/>
      <c r="TE75" s="117"/>
      <c r="TF75" s="117"/>
      <c r="TG75" s="117"/>
      <c r="TH75" s="117"/>
      <c r="TI75" s="117"/>
      <c r="TJ75" s="117"/>
      <c r="TK75" s="117"/>
      <c r="TL75" s="117"/>
      <c r="TM75" s="117"/>
      <c r="TN75" s="117"/>
      <c r="TO75" s="117"/>
      <c r="TP75" s="117"/>
      <c r="TQ75" s="117"/>
      <c r="TR75" s="117"/>
      <c r="TS75" s="117"/>
      <c r="TT75" s="117"/>
      <c r="TU75" s="117"/>
      <c r="TV75" s="117"/>
      <c r="TW75" s="117"/>
      <c r="TX75" s="117"/>
      <c r="TY75" s="117"/>
      <c r="TZ75" s="117"/>
      <c r="UA75" s="117"/>
      <c r="UB75" s="117"/>
      <c r="UC75" s="117"/>
      <c r="UD75" s="117"/>
      <c r="UE75" s="117"/>
      <c r="UF75" s="117"/>
      <c r="UG75" s="117"/>
      <c r="UH75" s="117"/>
      <c r="UI75" s="117"/>
      <c r="UJ75" s="117"/>
      <c r="UK75" s="117"/>
      <c r="UL75" s="117"/>
      <c r="UM75" s="117"/>
      <c r="UN75" s="117"/>
      <c r="UO75" s="117"/>
      <c r="UP75" s="117"/>
      <c r="UQ75" s="117"/>
      <c r="UR75" s="117"/>
      <c r="US75" s="117"/>
      <c r="UT75" s="117"/>
      <c r="UU75" s="117"/>
      <c r="UV75" s="117"/>
      <c r="UW75" s="117"/>
      <c r="UX75" s="117"/>
      <c r="UY75" s="117"/>
      <c r="UZ75" s="117"/>
      <c r="VA75" s="117"/>
      <c r="VB75" s="117"/>
      <c r="VC75" s="117"/>
      <c r="VD75" s="117"/>
      <c r="VE75" s="117"/>
      <c r="VF75" s="117"/>
      <c r="VG75" s="117"/>
      <c r="VH75" s="117"/>
      <c r="VI75" s="117"/>
      <c r="VJ75" s="117"/>
      <c r="VK75" s="117"/>
      <c r="VL75" s="117"/>
      <c r="VM75" s="117"/>
      <c r="VN75" s="117"/>
      <c r="VO75" s="117"/>
      <c r="VP75" s="117"/>
      <c r="VQ75" s="117"/>
      <c r="VR75" s="117"/>
      <c r="VS75" s="117"/>
      <c r="VT75" s="117"/>
      <c r="VU75" s="117"/>
      <c r="VV75" s="117"/>
      <c r="VW75" s="117"/>
      <c r="VX75" s="117"/>
      <c r="VY75" s="117"/>
      <c r="VZ75" s="117"/>
      <c r="WA75" s="117"/>
      <c r="WB75" s="117"/>
      <c r="WC75" s="117"/>
      <c r="WD75" s="117"/>
      <c r="WE75" s="117"/>
      <c r="WF75" s="117"/>
      <c r="WG75" s="117"/>
      <c r="WH75" s="117"/>
      <c r="WI75" s="117"/>
      <c r="WJ75" s="117"/>
      <c r="WK75" s="117"/>
      <c r="WL75" s="117"/>
      <c r="WM75" s="117"/>
      <c r="WN75" s="117"/>
      <c r="WO75" s="117"/>
      <c r="WP75" s="117"/>
      <c r="WQ75" s="117"/>
      <c r="WR75" s="117"/>
      <c r="WS75" s="117"/>
      <c r="WT75" s="117"/>
      <c r="WU75" s="117"/>
      <c r="WV75" s="117"/>
      <c r="WW75" s="117"/>
      <c r="WX75" s="117"/>
      <c r="WY75" s="117"/>
      <c r="WZ75" s="117"/>
      <c r="XA75" s="117"/>
      <c r="XB75" s="117"/>
      <c r="XC75" s="117"/>
      <c r="XD75" s="117"/>
      <c r="XE75" s="117"/>
      <c r="XF75" s="117"/>
      <c r="XG75" s="117"/>
      <c r="XH75" s="117"/>
      <c r="XI75" s="117"/>
      <c r="XJ75" s="117"/>
      <c r="XK75" s="117"/>
      <c r="XL75" s="117"/>
      <c r="XM75" s="117"/>
      <c r="XN75" s="117"/>
      <c r="XO75" s="117"/>
      <c r="XP75" s="117"/>
      <c r="XQ75" s="117"/>
      <c r="XR75" s="117"/>
      <c r="XS75" s="117"/>
      <c r="XT75" s="117"/>
      <c r="XU75" s="117"/>
      <c r="XV75" s="117"/>
      <c r="XW75" s="117"/>
      <c r="XX75" s="117"/>
      <c r="XY75" s="117"/>
      <c r="XZ75" s="117"/>
      <c r="YA75" s="117"/>
      <c r="YB75" s="117"/>
      <c r="YC75" s="117"/>
      <c r="YD75" s="117"/>
      <c r="YE75" s="117"/>
      <c r="YF75" s="117"/>
      <c r="YG75" s="117"/>
      <c r="YH75" s="117"/>
      <c r="YI75" s="117"/>
      <c r="YJ75" s="117"/>
      <c r="YK75" s="117"/>
      <c r="YL75" s="117"/>
      <c r="YM75" s="117"/>
      <c r="YN75" s="117"/>
      <c r="YO75" s="117"/>
      <c r="YP75" s="117"/>
      <c r="YQ75" s="117"/>
      <c r="YR75" s="117"/>
      <c r="YS75" s="117"/>
      <c r="YT75" s="117"/>
      <c r="YU75" s="117"/>
      <c r="YV75" s="117"/>
      <c r="YW75" s="117"/>
      <c r="YX75" s="117"/>
      <c r="YY75" s="117"/>
      <c r="YZ75" s="117"/>
      <c r="ZA75" s="117"/>
      <c r="ZB75" s="117"/>
      <c r="ZC75" s="117"/>
      <c r="ZD75" s="117"/>
      <c r="ZE75" s="117"/>
      <c r="ZF75" s="117"/>
      <c r="ZG75" s="117"/>
      <c r="ZH75" s="117"/>
      <c r="ZI75" s="117"/>
      <c r="ZJ75" s="117"/>
      <c r="ZK75" s="117"/>
      <c r="ZL75" s="117"/>
      <c r="ZM75" s="117"/>
      <c r="ZN75" s="117"/>
      <c r="ZO75" s="117"/>
      <c r="ZP75" s="117"/>
      <c r="ZQ75" s="117"/>
      <c r="ZR75" s="117"/>
      <c r="ZS75" s="117"/>
      <c r="ZT75" s="117"/>
      <c r="ZU75" s="117"/>
      <c r="ZV75" s="117"/>
      <c r="ZW75" s="117"/>
      <c r="ZX75" s="117"/>
      <c r="ZY75" s="117"/>
      <c r="ZZ75" s="117"/>
    </row>
    <row r="76" spans="1:702" hidden="1" outlineLevel="1">
      <c r="A76" s="9">
        <v>42522</v>
      </c>
      <c r="B76" s="117">
        <v>474509.88140320999</v>
      </c>
      <c r="C76" s="117">
        <v>27992.724129400001</v>
      </c>
      <c r="D76" s="117">
        <v>13930.26095636</v>
      </c>
      <c r="E76" s="117">
        <v>129407.26915954</v>
      </c>
      <c r="F76" s="117">
        <v>30798.54441853</v>
      </c>
      <c r="G76" s="117">
        <v>1843.3788464700001</v>
      </c>
      <c r="H76" s="117">
        <v>30324.351663970003</v>
      </c>
      <c r="I76" s="117">
        <v>105131.62650199</v>
      </c>
      <c r="J76" s="117">
        <v>16490.908590949999</v>
      </c>
      <c r="K76" s="117">
        <v>1615.82383486</v>
      </c>
      <c r="L76" s="117">
        <v>6372.6456922000007</v>
      </c>
      <c r="M76" s="168" t="s">
        <v>189</v>
      </c>
      <c r="N76" s="117">
        <v>62928.267494320004</v>
      </c>
      <c r="O76" s="117">
        <v>40763.624578319999</v>
      </c>
      <c r="P76" s="117">
        <v>5800.2578967100008</v>
      </c>
      <c r="Q76" s="117">
        <v>2.5694371600000001</v>
      </c>
      <c r="R76" s="117">
        <v>414.68337436999997</v>
      </c>
      <c r="S76" s="117">
        <v>380.22650243999999</v>
      </c>
      <c r="T76" s="117">
        <v>312.71832561999997</v>
      </c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17"/>
      <c r="CQ76" s="117"/>
      <c r="CR76" s="117"/>
      <c r="CS76" s="117"/>
      <c r="CT76" s="117"/>
      <c r="CU76" s="117"/>
      <c r="CV76" s="117"/>
      <c r="CW76" s="117"/>
      <c r="CX76" s="117"/>
      <c r="CY76" s="117"/>
      <c r="CZ76" s="117"/>
      <c r="DA76" s="117"/>
      <c r="DB76" s="117"/>
      <c r="DC76" s="117"/>
      <c r="DD76" s="117"/>
      <c r="DE76" s="117"/>
      <c r="DF76" s="117"/>
      <c r="DG76" s="117"/>
      <c r="DH76" s="117"/>
      <c r="DI76" s="117"/>
      <c r="DJ76" s="117"/>
      <c r="DK76" s="117"/>
      <c r="DL76" s="117"/>
      <c r="DM76" s="117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17"/>
      <c r="EC76" s="117"/>
      <c r="ED76" s="117"/>
      <c r="EE76" s="117"/>
      <c r="EF76" s="117"/>
      <c r="EG76" s="117"/>
      <c r="EH76" s="117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17"/>
      <c r="EW76" s="117"/>
      <c r="EX76" s="117"/>
      <c r="EY76" s="117"/>
      <c r="EZ76" s="117"/>
      <c r="FA76" s="117"/>
      <c r="FB76" s="117"/>
      <c r="FC76" s="117"/>
      <c r="FD76" s="117"/>
      <c r="FE76" s="117"/>
      <c r="FF76" s="117"/>
      <c r="FG76" s="117"/>
      <c r="FH76" s="117"/>
      <c r="FI76" s="117"/>
      <c r="FJ76" s="117"/>
      <c r="FK76" s="117"/>
      <c r="FL76" s="117"/>
      <c r="FM76" s="117"/>
      <c r="FN76" s="117"/>
      <c r="FO76" s="117"/>
      <c r="FP76" s="117"/>
      <c r="FQ76" s="117"/>
      <c r="FR76" s="117"/>
      <c r="FS76" s="117"/>
      <c r="FT76" s="117"/>
      <c r="FU76" s="117"/>
      <c r="FV76" s="117"/>
      <c r="FW76" s="117"/>
      <c r="FX76" s="117"/>
      <c r="FY76" s="117"/>
      <c r="FZ76" s="117"/>
      <c r="GA76" s="117"/>
      <c r="GB76" s="117"/>
      <c r="GC76" s="117"/>
      <c r="GD76" s="117"/>
      <c r="GE76" s="117"/>
      <c r="GF76" s="117"/>
      <c r="GG76" s="117"/>
      <c r="GH76" s="117"/>
      <c r="GI76" s="117"/>
      <c r="GJ76" s="117"/>
      <c r="GK76" s="117"/>
      <c r="GL76" s="117"/>
      <c r="GM76" s="117"/>
      <c r="GN76" s="117"/>
      <c r="GO76" s="117"/>
      <c r="GP76" s="117"/>
      <c r="GQ76" s="117"/>
      <c r="GR76" s="117"/>
      <c r="GS76" s="117"/>
      <c r="GT76" s="117"/>
      <c r="GU76" s="117"/>
      <c r="GV76" s="117"/>
      <c r="GW76" s="117"/>
      <c r="GX76" s="117"/>
      <c r="GY76" s="117"/>
      <c r="GZ76" s="117"/>
      <c r="HA76" s="117"/>
      <c r="HB76" s="117"/>
      <c r="HC76" s="117"/>
      <c r="HD76" s="117"/>
      <c r="HE76" s="117"/>
      <c r="HF76" s="117"/>
      <c r="HG76" s="117"/>
      <c r="HH76" s="117"/>
      <c r="HI76" s="117"/>
      <c r="HJ76" s="117"/>
      <c r="HK76" s="117"/>
      <c r="HL76" s="117"/>
      <c r="HM76" s="117"/>
      <c r="HN76" s="117"/>
      <c r="HO76" s="117"/>
      <c r="HP76" s="117"/>
      <c r="HQ76" s="117"/>
      <c r="HR76" s="117"/>
      <c r="HS76" s="117"/>
      <c r="HT76" s="117"/>
      <c r="HU76" s="117"/>
      <c r="HV76" s="117"/>
      <c r="HW76" s="117"/>
      <c r="HX76" s="117"/>
      <c r="HY76" s="117"/>
      <c r="HZ76" s="117"/>
      <c r="IA76" s="117"/>
      <c r="IB76" s="117"/>
      <c r="IC76" s="117"/>
      <c r="ID76" s="117"/>
      <c r="IE76" s="117"/>
      <c r="IF76" s="117"/>
      <c r="IG76" s="117"/>
      <c r="IH76" s="117"/>
      <c r="II76" s="117"/>
      <c r="IJ76" s="117"/>
      <c r="IK76" s="117"/>
      <c r="IL76" s="117"/>
      <c r="IM76" s="117"/>
      <c r="IN76" s="117"/>
      <c r="IO76" s="117"/>
      <c r="IP76" s="117"/>
      <c r="IQ76" s="117"/>
      <c r="IR76" s="117"/>
      <c r="IS76" s="117"/>
      <c r="IT76" s="117"/>
      <c r="IU76" s="117"/>
      <c r="IV76" s="117"/>
      <c r="IW76" s="117"/>
      <c r="IX76" s="117"/>
      <c r="IY76" s="117"/>
      <c r="IZ76" s="117"/>
      <c r="JA76" s="117"/>
      <c r="JB76" s="117"/>
      <c r="JC76" s="117"/>
      <c r="JD76" s="117"/>
      <c r="JE76" s="117"/>
      <c r="JF76" s="117"/>
      <c r="JG76" s="117"/>
      <c r="JH76" s="117"/>
      <c r="JI76" s="117"/>
      <c r="JJ76" s="117"/>
      <c r="JK76" s="117"/>
      <c r="JL76" s="117"/>
      <c r="JM76" s="117"/>
      <c r="JN76" s="117"/>
      <c r="JO76" s="117"/>
      <c r="JP76" s="117"/>
      <c r="JQ76" s="117"/>
      <c r="JR76" s="117"/>
      <c r="JS76" s="117"/>
      <c r="JT76" s="117"/>
      <c r="JU76" s="117"/>
      <c r="JV76" s="117"/>
      <c r="JW76" s="117"/>
      <c r="JX76" s="117"/>
      <c r="JY76" s="117"/>
      <c r="JZ76" s="117"/>
      <c r="KA76" s="117"/>
      <c r="KB76" s="117"/>
      <c r="KC76" s="117"/>
      <c r="KD76" s="117"/>
      <c r="KE76" s="117"/>
      <c r="KF76" s="117"/>
      <c r="KG76" s="117"/>
      <c r="KH76" s="117"/>
      <c r="KI76" s="117"/>
      <c r="KJ76" s="117"/>
      <c r="KK76" s="117"/>
      <c r="KL76" s="117"/>
      <c r="KM76" s="117"/>
      <c r="KN76" s="117"/>
      <c r="KO76" s="117"/>
      <c r="KP76" s="117"/>
      <c r="KQ76" s="117"/>
      <c r="KR76" s="117"/>
      <c r="KS76" s="117"/>
      <c r="KT76" s="117"/>
      <c r="KU76" s="117"/>
      <c r="KV76" s="117"/>
      <c r="KW76" s="117"/>
      <c r="KX76" s="117"/>
      <c r="KY76" s="117"/>
      <c r="KZ76" s="117"/>
      <c r="LA76" s="117"/>
      <c r="LB76" s="117"/>
      <c r="LC76" s="117"/>
      <c r="LD76" s="117"/>
      <c r="LE76" s="117"/>
      <c r="LF76" s="117"/>
      <c r="LG76" s="117"/>
      <c r="LH76" s="117"/>
      <c r="LI76" s="117"/>
      <c r="LJ76" s="117"/>
      <c r="LK76" s="117"/>
      <c r="LL76" s="117"/>
      <c r="LM76" s="117"/>
      <c r="LN76" s="117"/>
      <c r="LO76" s="117"/>
      <c r="LP76" s="117"/>
      <c r="LQ76" s="117"/>
      <c r="LR76" s="117"/>
      <c r="LS76" s="117"/>
      <c r="LT76" s="117"/>
      <c r="LU76" s="117"/>
      <c r="LV76" s="117"/>
      <c r="LW76" s="117"/>
      <c r="LX76" s="117"/>
      <c r="LY76" s="117"/>
      <c r="LZ76" s="117"/>
      <c r="MA76" s="117"/>
      <c r="MB76" s="117"/>
      <c r="MC76" s="117"/>
      <c r="MD76" s="117"/>
      <c r="ME76" s="117"/>
      <c r="MF76" s="117"/>
      <c r="MG76" s="117"/>
      <c r="MH76" s="117"/>
      <c r="MI76" s="117"/>
      <c r="MJ76" s="117"/>
      <c r="MK76" s="117"/>
      <c r="ML76" s="117"/>
      <c r="MM76" s="117"/>
      <c r="MN76" s="117"/>
      <c r="MO76" s="117"/>
      <c r="MP76" s="117"/>
      <c r="MQ76" s="117"/>
      <c r="MR76" s="117"/>
      <c r="MS76" s="117"/>
      <c r="MT76" s="117"/>
      <c r="MU76" s="117"/>
      <c r="MV76" s="117"/>
      <c r="MW76" s="117"/>
      <c r="MX76" s="117"/>
      <c r="MY76" s="117"/>
      <c r="MZ76" s="117"/>
      <c r="NA76" s="117"/>
      <c r="NB76" s="117"/>
      <c r="NC76" s="117"/>
      <c r="ND76" s="117"/>
      <c r="NE76" s="117"/>
      <c r="NF76" s="117"/>
      <c r="NG76" s="117"/>
      <c r="NH76" s="117"/>
      <c r="NI76" s="117"/>
      <c r="NJ76" s="117"/>
      <c r="NK76" s="117"/>
      <c r="NL76" s="117"/>
      <c r="NM76" s="117"/>
      <c r="NN76" s="117"/>
      <c r="NO76" s="117"/>
      <c r="NP76" s="117"/>
      <c r="NQ76" s="117"/>
      <c r="NR76" s="117"/>
      <c r="NS76" s="117"/>
      <c r="NT76" s="117"/>
      <c r="NU76" s="117"/>
      <c r="NV76" s="117"/>
      <c r="NW76" s="117"/>
      <c r="NX76" s="117"/>
      <c r="NY76" s="117"/>
      <c r="NZ76" s="117"/>
      <c r="OA76" s="117"/>
      <c r="OB76" s="117"/>
      <c r="OC76" s="117"/>
      <c r="OD76" s="117"/>
      <c r="OE76" s="117"/>
      <c r="OF76" s="117"/>
      <c r="OG76" s="117"/>
      <c r="OH76" s="117"/>
      <c r="OI76" s="117"/>
      <c r="OJ76" s="117"/>
      <c r="OK76" s="117"/>
      <c r="OL76" s="117"/>
      <c r="OM76" s="117"/>
      <c r="ON76" s="117"/>
      <c r="OO76" s="117"/>
      <c r="OP76" s="117"/>
      <c r="OQ76" s="117"/>
      <c r="OR76" s="117"/>
      <c r="OS76" s="117"/>
      <c r="OT76" s="117"/>
      <c r="OU76" s="117"/>
      <c r="OV76" s="117"/>
      <c r="OW76" s="117"/>
      <c r="OX76" s="117"/>
      <c r="OY76" s="117"/>
      <c r="OZ76" s="117"/>
      <c r="PA76" s="117"/>
      <c r="PB76" s="117"/>
      <c r="PC76" s="117"/>
      <c r="PD76" s="117"/>
      <c r="PE76" s="117"/>
      <c r="PF76" s="117"/>
      <c r="PG76" s="117"/>
      <c r="PH76" s="117"/>
      <c r="PI76" s="117"/>
      <c r="PJ76" s="117"/>
      <c r="PK76" s="117"/>
      <c r="PL76" s="117"/>
      <c r="PM76" s="117"/>
      <c r="PN76" s="117"/>
      <c r="PO76" s="117"/>
      <c r="PP76" s="117"/>
      <c r="PQ76" s="117"/>
      <c r="PR76" s="117"/>
      <c r="PS76" s="117"/>
      <c r="PT76" s="117"/>
      <c r="PU76" s="117"/>
      <c r="PV76" s="117"/>
      <c r="PW76" s="117"/>
      <c r="PX76" s="117"/>
      <c r="PY76" s="117"/>
      <c r="PZ76" s="117"/>
      <c r="QA76" s="117"/>
      <c r="QB76" s="117"/>
      <c r="QC76" s="117"/>
      <c r="QD76" s="117"/>
      <c r="QE76" s="117"/>
      <c r="QF76" s="117"/>
      <c r="QG76" s="117"/>
      <c r="QH76" s="117"/>
      <c r="QI76" s="117"/>
      <c r="QJ76" s="117"/>
      <c r="QK76" s="117"/>
      <c r="QL76" s="117"/>
      <c r="QM76" s="117"/>
      <c r="QN76" s="117"/>
      <c r="QO76" s="117"/>
      <c r="QP76" s="117"/>
      <c r="QQ76" s="117"/>
      <c r="QR76" s="117"/>
      <c r="QS76" s="117"/>
      <c r="QT76" s="117"/>
      <c r="QU76" s="117"/>
      <c r="QV76" s="117"/>
      <c r="QW76" s="117"/>
      <c r="QX76" s="117"/>
      <c r="QY76" s="117"/>
      <c r="QZ76" s="117"/>
      <c r="RA76" s="117"/>
      <c r="RB76" s="117"/>
      <c r="RC76" s="117"/>
      <c r="RD76" s="117"/>
      <c r="RE76" s="117"/>
      <c r="RF76" s="117"/>
      <c r="RG76" s="117"/>
      <c r="RH76" s="117"/>
      <c r="RI76" s="117"/>
      <c r="RJ76" s="117"/>
      <c r="RK76" s="117"/>
      <c r="RL76" s="117"/>
      <c r="RM76" s="117"/>
      <c r="RN76" s="117"/>
      <c r="RO76" s="117"/>
      <c r="RP76" s="117"/>
      <c r="RQ76" s="117"/>
      <c r="RR76" s="117"/>
      <c r="RS76" s="117"/>
      <c r="RT76" s="117"/>
      <c r="RU76" s="117"/>
      <c r="RV76" s="117"/>
      <c r="RW76" s="117"/>
      <c r="RX76" s="117"/>
      <c r="RY76" s="117"/>
      <c r="RZ76" s="117"/>
      <c r="SA76" s="117"/>
      <c r="SB76" s="117"/>
      <c r="SC76" s="117"/>
      <c r="SD76" s="117"/>
      <c r="SE76" s="117"/>
      <c r="SF76" s="117"/>
      <c r="SG76" s="117"/>
      <c r="SH76" s="117"/>
      <c r="SI76" s="117"/>
      <c r="SJ76" s="117"/>
      <c r="SK76" s="117"/>
      <c r="SL76" s="117"/>
      <c r="SM76" s="117"/>
      <c r="SN76" s="117"/>
      <c r="SO76" s="117"/>
      <c r="SP76" s="117"/>
      <c r="SQ76" s="117"/>
      <c r="SR76" s="117"/>
      <c r="SS76" s="117"/>
      <c r="ST76" s="117"/>
      <c r="SU76" s="117"/>
      <c r="SV76" s="117"/>
      <c r="SW76" s="117"/>
      <c r="SX76" s="117"/>
      <c r="SY76" s="117"/>
      <c r="SZ76" s="117"/>
      <c r="TA76" s="117"/>
      <c r="TB76" s="117"/>
      <c r="TC76" s="117"/>
      <c r="TD76" s="117"/>
      <c r="TE76" s="117"/>
      <c r="TF76" s="117"/>
      <c r="TG76" s="117"/>
      <c r="TH76" s="117"/>
      <c r="TI76" s="117"/>
      <c r="TJ76" s="117"/>
      <c r="TK76" s="117"/>
      <c r="TL76" s="117"/>
      <c r="TM76" s="117"/>
      <c r="TN76" s="117"/>
      <c r="TO76" s="117"/>
      <c r="TP76" s="117"/>
      <c r="TQ76" s="117"/>
      <c r="TR76" s="117"/>
      <c r="TS76" s="117"/>
      <c r="TT76" s="117"/>
      <c r="TU76" s="117"/>
      <c r="TV76" s="117"/>
      <c r="TW76" s="117"/>
      <c r="TX76" s="117"/>
      <c r="TY76" s="117"/>
      <c r="TZ76" s="117"/>
      <c r="UA76" s="117"/>
      <c r="UB76" s="117"/>
      <c r="UC76" s="117"/>
      <c r="UD76" s="117"/>
      <c r="UE76" s="117"/>
      <c r="UF76" s="117"/>
      <c r="UG76" s="117"/>
      <c r="UH76" s="117"/>
      <c r="UI76" s="117"/>
      <c r="UJ76" s="117"/>
      <c r="UK76" s="117"/>
      <c r="UL76" s="117"/>
      <c r="UM76" s="117"/>
      <c r="UN76" s="117"/>
      <c r="UO76" s="117"/>
      <c r="UP76" s="117"/>
      <c r="UQ76" s="117"/>
      <c r="UR76" s="117"/>
      <c r="US76" s="117"/>
      <c r="UT76" s="117"/>
      <c r="UU76" s="117"/>
      <c r="UV76" s="117"/>
      <c r="UW76" s="117"/>
      <c r="UX76" s="117"/>
      <c r="UY76" s="117"/>
      <c r="UZ76" s="117"/>
      <c r="VA76" s="117"/>
      <c r="VB76" s="117"/>
      <c r="VC76" s="117"/>
      <c r="VD76" s="117"/>
      <c r="VE76" s="117"/>
      <c r="VF76" s="117"/>
      <c r="VG76" s="117"/>
      <c r="VH76" s="117"/>
      <c r="VI76" s="117"/>
      <c r="VJ76" s="117"/>
      <c r="VK76" s="117"/>
      <c r="VL76" s="117"/>
      <c r="VM76" s="117"/>
      <c r="VN76" s="117"/>
      <c r="VO76" s="117"/>
      <c r="VP76" s="117"/>
      <c r="VQ76" s="117"/>
      <c r="VR76" s="117"/>
      <c r="VS76" s="117"/>
      <c r="VT76" s="117"/>
      <c r="VU76" s="117"/>
      <c r="VV76" s="117"/>
      <c r="VW76" s="117"/>
      <c r="VX76" s="117"/>
      <c r="VY76" s="117"/>
      <c r="VZ76" s="117"/>
      <c r="WA76" s="117"/>
      <c r="WB76" s="117"/>
      <c r="WC76" s="117"/>
      <c r="WD76" s="117"/>
      <c r="WE76" s="117"/>
      <c r="WF76" s="117"/>
      <c r="WG76" s="117"/>
      <c r="WH76" s="117"/>
      <c r="WI76" s="117"/>
      <c r="WJ76" s="117"/>
      <c r="WK76" s="117"/>
      <c r="WL76" s="117"/>
      <c r="WM76" s="117"/>
      <c r="WN76" s="117"/>
      <c r="WO76" s="117"/>
      <c r="WP76" s="117"/>
      <c r="WQ76" s="117"/>
      <c r="WR76" s="117"/>
      <c r="WS76" s="117"/>
      <c r="WT76" s="117"/>
      <c r="WU76" s="117"/>
      <c r="WV76" s="117"/>
      <c r="WW76" s="117"/>
      <c r="WX76" s="117"/>
      <c r="WY76" s="117"/>
      <c r="WZ76" s="117"/>
      <c r="XA76" s="117"/>
      <c r="XB76" s="117"/>
      <c r="XC76" s="117"/>
      <c r="XD76" s="117"/>
      <c r="XE76" s="117"/>
      <c r="XF76" s="117"/>
      <c r="XG76" s="117"/>
      <c r="XH76" s="117"/>
      <c r="XI76" s="117"/>
      <c r="XJ76" s="117"/>
      <c r="XK76" s="117"/>
      <c r="XL76" s="117"/>
      <c r="XM76" s="117"/>
      <c r="XN76" s="117"/>
      <c r="XO76" s="117"/>
      <c r="XP76" s="117"/>
      <c r="XQ76" s="117"/>
      <c r="XR76" s="117"/>
      <c r="XS76" s="117"/>
      <c r="XT76" s="117"/>
      <c r="XU76" s="117"/>
      <c r="XV76" s="117"/>
      <c r="XW76" s="117"/>
      <c r="XX76" s="117"/>
      <c r="XY76" s="117"/>
      <c r="XZ76" s="117"/>
      <c r="YA76" s="117"/>
      <c r="YB76" s="117"/>
      <c r="YC76" s="117"/>
      <c r="YD76" s="117"/>
      <c r="YE76" s="117"/>
      <c r="YF76" s="117"/>
      <c r="YG76" s="117"/>
      <c r="YH76" s="117"/>
      <c r="YI76" s="117"/>
      <c r="YJ76" s="117"/>
      <c r="YK76" s="117"/>
      <c r="YL76" s="117"/>
      <c r="YM76" s="117"/>
      <c r="YN76" s="117"/>
      <c r="YO76" s="117"/>
      <c r="YP76" s="117"/>
      <c r="YQ76" s="117"/>
      <c r="YR76" s="117"/>
      <c r="YS76" s="117"/>
      <c r="YT76" s="117"/>
      <c r="YU76" s="117"/>
      <c r="YV76" s="117"/>
      <c r="YW76" s="117"/>
      <c r="YX76" s="117"/>
      <c r="YY76" s="117"/>
      <c r="YZ76" s="117"/>
      <c r="ZA76" s="117"/>
      <c r="ZB76" s="117"/>
      <c r="ZC76" s="117"/>
      <c r="ZD76" s="117"/>
      <c r="ZE76" s="117"/>
      <c r="ZF76" s="117"/>
      <c r="ZG76" s="117"/>
      <c r="ZH76" s="117"/>
      <c r="ZI76" s="117"/>
      <c r="ZJ76" s="117"/>
      <c r="ZK76" s="117"/>
      <c r="ZL76" s="117"/>
      <c r="ZM76" s="117"/>
      <c r="ZN76" s="117"/>
      <c r="ZO76" s="117"/>
      <c r="ZP76" s="117"/>
      <c r="ZQ76" s="117"/>
      <c r="ZR76" s="117"/>
      <c r="ZS76" s="117"/>
      <c r="ZT76" s="117"/>
      <c r="ZU76" s="117"/>
      <c r="ZV76" s="117"/>
      <c r="ZW76" s="117"/>
      <c r="ZX76" s="117"/>
      <c r="ZY76" s="117"/>
      <c r="ZZ76" s="117"/>
    </row>
    <row r="77" spans="1:702" hidden="1" outlineLevel="1">
      <c r="A77" s="9">
        <v>42552</v>
      </c>
      <c r="B77" s="117">
        <v>470865.88894419</v>
      </c>
      <c r="C77" s="117">
        <v>28246.428827219999</v>
      </c>
      <c r="D77" s="117">
        <v>14154.381775959999</v>
      </c>
      <c r="E77" s="117">
        <v>129254.61101959999</v>
      </c>
      <c r="F77" s="117">
        <v>30034.37378011</v>
      </c>
      <c r="G77" s="117">
        <v>1837.28245072</v>
      </c>
      <c r="H77" s="117">
        <v>30091.030672860001</v>
      </c>
      <c r="I77" s="117">
        <v>102654.21557902</v>
      </c>
      <c r="J77" s="117">
        <v>16661.593773880002</v>
      </c>
      <c r="K77" s="117">
        <v>1624.9939466000001</v>
      </c>
      <c r="L77" s="117">
        <v>6253.5964423200003</v>
      </c>
      <c r="M77" s="168" t="s">
        <v>189</v>
      </c>
      <c r="N77" s="117">
        <v>62345.594978829999</v>
      </c>
      <c r="O77" s="117">
        <v>40868.53576259</v>
      </c>
      <c r="P77" s="117">
        <v>5816.2103638300005</v>
      </c>
      <c r="Q77" s="117">
        <v>4.9104400899999998</v>
      </c>
      <c r="R77" s="117">
        <v>462.28029243999998</v>
      </c>
      <c r="S77" s="117">
        <v>262.79240326999997</v>
      </c>
      <c r="T77" s="117">
        <v>293.05643484999996</v>
      </c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17"/>
      <c r="EX77" s="117"/>
      <c r="EY77" s="117"/>
      <c r="EZ77" s="117"/>
      <c r="FA77" s="117"/>
      <c r="FB77" s="117"/>
      <c r="FC77" s="117"/>
      <c r="FD77" s="117"/>
      <c r="FE77" s="117"/>
      <c r="FF77" s="117"/>
      <c r="FG77" s="117"/>
      <c r="FH77" s="117"/>
      <c r="FI77" s="117"/>
      <c r="FJ77" s="117"/>
      <c r="FK77" s="117"/>
      <c r="FL77" s="117"/>
      <c r="FM77" s="117"/>
      <c r="FN77" s="117"/>
      <c r="FO77" s="117"/>
      <c r="FP77" s="117"/>
      <c r="FQ77" s="117"/>
      <c r="FR77" s="117"/>
      <c r="FS77" s="117"/>
      <c r="FT77" s="117"/>
      <c r="FU77" s="117"/>
      <c r="FV77" s="117"/>
      <c r="FW77" s="117"/>
      <c r="FX77" s="117"/>
      <c r="FY77" s="117"/>
      <c r="FZ77" s="117"/>
      <c r="GA77" s="117"/>
      <c r="GB77" s="117"/>
      <c r="GC77" s="117"/>
      <c r="GD77" s="117"/>
      <c r="GE77" s="117"/>
      <c r="GF77" s="117"/>
      <c r="GG77" s="117"/>
      <c r="GH77" s="117"/>
      <c r="GI77" s="117"/>
      <c r="GJ77" s="117"/>
      <c r="GK77" s="117"/>
      <c r="GL77" s="117"/>
      <c r="GM77" s="117"/>
      <c r="GN77" s="117"/>
      <c r="GO77" s="117"/>
      <c r="GP77" s="117"/>
      <c r="GQ77" s="117"/>
      <c r="GR77" s="117"/>
      <c r="GS77" s="117"/>
      <c r="GT77" s="117"/>
      <c r="GU77" s="117"/>
      <c r="GV77" s="117"/>
      <c r="GW77" s="117"/>
      <c r="GX77" s="117"/>
      <c r="GY77" s="117"/>
      <c r="GZ77" s="117"/>
      <c r="HA77" s="117"/>
      <c r="HB77" s="117"/>
      <c r="HC77" s="117"/>
      <c r="HD77" s="117"/>
      <c r="HE77" s="117"/>
      <c r="HF77" s="117"/>
      <c r="HG77" s="117"/>
      <c r="HH77" s="117"/>
      <c r="HI77" s="117"/>
      <c r="HJ77" s="117"/>
      <c r="HK77" s="117"/>
      <c r="HL77" s="117"/>
      <c r="HM77" s="117"/>
      <c r="HN77" s="117"/>
      <c r="HO77" s="117"/>
      <c r="HP77" s="117"/>
      <c r="HQ77" s="117"/>
      <c r="HR77" s="117"/>
      <c r="HS77" s="117"/>
      <c r="HT77" s="117"/>
      <c r="HU77" s="117"/>
      <c r="HV77" s="117"/>
      <c r="HW77" s="117"/>
      <c r="HX77" s="117"/>
      <c r="HY77" s="117"/>
      <c r="HZ77" s="117"/>
      <c r="IA77" s="117"/>
      <c r="IB77" s="117"/>
      <c r="IC77" s="117"/>
      <c r="ID77" s="117"/>
      <c r="IE77" s="117"/>
      <c r="IF77" s="117"/>
      <c r="IG77" s="117"/>
      <c r="IH77" s="117"/>
      <c r="II77" s="117"/>
      <c r="IJ77" s="117"/>
      <c r="IK77" s="117"/>
      <c r="IL77" s="117"/>
      <c r="IM77" s="117"/>
      <c r="IN77" s="117"/>
      <c r="IO77" s="117"/>
      <c r="IP77" s="117"/>
      <c r="IQ77" s="117"/>
      <c r="IR77" s="117"/>
      <c r="IS77" s="117"/>
      <c r="IT77" s="117"/>
      <c r="IU77" s="117"/>
      <c r="IV77" s="117"/>
      <c r="IW77" s="117"/>
      <c r="IX77" s="117"/>
      <c r="IY77" s="117"/>
      <c r="IZ77" s="117"/>
      <c r="JA77" s="117"/>
      <c r="JB77" s="117"/>
      <c r="JC77" s="117"/>
      <c r="JD77" s="117"/>
      <c r="JE77" s="117"/>
      <c r="JF77" s="117"/>
      <c r="JG77" s="117"/>
      <c r="JH77" s="117"/>
      <c r="JI77" s="117"/>
      <c r="JJ77" s="117"/>
      <c r="JK77" s="117"/>
      <c r="JL77" s="117"/>
      <c r="JM77" s="117"/>
      <c r="JN77" s="117"/>
      <c r="JO77" s="117"/>
      <c r="JP77" s="117"/>
      <c r="JQ77" s="117"/>
      <c r="JR77" s="117"/>
      <c r="JS77" s="117"/>
      <c r="JT77" s="117"/>
      <c r="JU77" s="117"/>
      <c r="JV77" s="117"/>
      <c r="JW77" s="117"/>
      <c r="JX77" s="117"/>
      <c r="JY77" s="117"/>
      <c r="JZ77" s="117"/>
      <c r="KA77" s="117"/>
      <c r="KB77" s="117"/>
      <c r="KC77" s="117"/>
      <c r="KD77" s="117"/>
      <c r="KE77" s="117"/>
      <c r="KF77" s="117"/>
      <c r="KG77" s="117"/>
      <c r="KH77" s="117"/>
      <c r="KI77" s="117"/>
      <c r="KJ77" s="117"/>
      <c r="KK77" s="117"/>
      <c r="KL77" s="117"/>
      <c r="KM77" s="117"/>
      <c r="KN77" s="117"/>
      <c r="KO77" s="117"/>
      <c r="KP77" s="117"/>
      <c r="KQ77" s="117"/>
      <c r="KR77" s="117"/>
      <c r="KS77" s="117"/>
      <c r="KT77" s="117"/>
      <c r="KU77" s="117"/>
      <c r="KV77" s="117"/>
      <c r="KW77" s="117"/>
      <c r="KX77" s="117"/>
      <c r="KY77" s="117"/>
      <c r="KZ77" s="117"/>
      <c r="LA77" s="117"/>
      <c r="LB77" s="117"/>
      <c r="LC77" s="117"/>
      <c r="LD77" s="117"/>
      <c r="LE77" s="117"/>
      <c r="LF77" s="117"/>
      <c r="LG77" s="117"/>
      <c r="LH77" s="117"/>
      <c r="LI77" s="117"/>
      <c r="LJ77" s="117"/>
      <c r="LK77" s="117"/>
      <c r="LL77" s="117"/>
      <c r="LM77" s="117"/>
      <c r="LN77" s="117"/>
      <c r="LO77" s="117"/>
      <c r="LP77" s="117"/>
      <c r="LQ77" s="117"/>
      <c r="LR77" s="117"/>
      <c r="LS77" s="117"/>
      <c r="LT77" s="117"/>
      <c r="LU77" s="117"/>
      <c r="LV77" s="117"/>
      <c r="LW77" s="117"/>
      <c r="LX77" s="117"/>
      <c r="LY77" s="117"/>
      <c r="LZ77" s="117"/>
      <c r="MA77" s="117"/>
      <c r="MB77" s="117"/>
      <c r="MC77" s="117"/>
      <c r="MD77" s="117"/>
      <c r="ME77" s="117"/>
      <c r="MF77" s="117"/>
      <c r="MG77" s="117"/>
      <c r="MH77" s="117"/>
      <c r="MI77" s="117"/>
      <c r="MJ77" s="117"/>
      <c r="MK77" s="117"/>
      <c r="ML77" s="117"/>
      <c r="MM77" s="117"/>
      <c r="MN77" s="117"/>
      <c r="MO77" s="117"/>
      <c r="MP77" s="117"/>
      <c r="MQ77" s="117"/>
      <c r="MR77" s="117"/>
      <c r="MS77" s="117"/>
      <c r="MT77" s="117"/>
      <c r="MU77" s="117"/>
      <c r="MV77" s="117"/>
      <c r="MW77" s="117"/>
      <c r="MX77" s="117"/>
      <c r="MY77" s="117"/>
      <c r="MZ77" s="117"/>
      <c r="NA77" s="117"/>
      <c r="NB77" s="117"/>
      <c r="NC77" s="117"/>
      <c r="ND77" s="117"/>
      <c r="NE77" s="117"/>
      <c r="NF77" s="117"/>
      <c r="NG77" s="117"/>
      <c r="NH77" s="117"/>
      <c r="NI77" s="117"/>
      <c r="NJ77" s="117"/>
      <c r="NK77" s="117"/>
      <c r="NL77" s="117"/>
      <c r="NM77" s="117"/>
      <c r="NN77" s="117"/>
      <c r="NO77" s="117"/>
      <c r="NP77" s="117"/>
      <c r="NQ77" s="117"/>
      <c r="NR77" s="117"/>
      <c r="NS77" s="117"/>
      <c r="NT77" s="117"/>
      <c r="NU77" s="117"/>
      <c r="NV77" s="117"/>
      <c r="NW77" s="117"/>
      <c r="NX77" s="117"/>
      <c r="NY77" s="117"/>
      <c r="NZ77" s="117"/>
      <c r="OA77" s="117"/>
      <c r="OB77" s="117"/>
      <c r="OC77" s="117"/>
      <c r="OD77" s="117"/>
      <c r="OE77" s="117"/>
      <c r="OF77" s="117"/>
      <c r="OG77" s="117"/>
      <c r="OH77" s="117"/>
      <c r="OI77" s="117"/>
      <c r="OJ77" s="117"/>
      <c r="OK77" s="117"/>
      <c r="OL77" s="117"/>
      <c r="OM77" s="117"/>
      <c r="ON77" s="117"/>
      <c r="OO77" s="117"/>
      <c r="OP77" s="117"/>
      <c r="OQ77" s="117"/>
      <c r="OR77" s="117"/>
      <c r="OS77" s="117"/>
      <c r="OT77" s="117"/>
      <c r="OU77" s="117"/>
      <c r="OV77" s="117"/>
      <c r="OW77" s="117"/>
      <c r="OX77" s="117"/>
      <c r="OY77" s="117"/>
      <c r="OZ77" s="117"/>
      <c r="PA77" s="117"/>
      <c r="PB77" s="117"/>
      <c r="PC77" s="117"/>
      <c r="PD77" s="117"/>
      <c r="PE77" s="117"/>
      <c r="PF77" s="117"/>
      <c r="PG77" s="117"/>
      <c r="PH77" s="117"/>
      <c r="PI77" s="117"/>
      <c r="PJ77" s="117"/>
      <c r="PK77" s="117"/>
      <c r="PL77" s="117"/>
      <c r="PM77" s="117"/>
      <c r="PN77" s="117"/>
      <c r="PO77" s="117"/>
      <c r="PP77" s="117"/>
      <c r="PQ77" s="117"/>
      <c r="PR77" s="117"/>
      <c r="PS77" s="117"/>
      <c r="PT77" s="117"/>
      <c r="PU77" s="117"/>
      <c r="PV77" s="117"/>
      <c r="PW77" s="117"/>
      <c r="PX77" s="117"/>
      <c r="PY77" s="117"/>
      <c r="PZ77" s="117"/>
      <c r="QA77" s="117"/>
      <c r="QB77" s="117"/>
      <c r="QC77" s="117"/>
      <c r="QD77" s="117"/>
      <c r="QE77" s="117"/>
      <c r="QF77" s="117"/>
      <c r="QG77" s="117"/>
      <c r="QH77" s="117"/>
      <c r="QI77" s="117"/>
      <c r="QJ77" s="117"/>
      <c r="QK77" s="117"/>
      <c r="QL77" s="117"/>
      <c r="QM77" s="117"/>
      <c r="QN77" s="117"/>
      <c r="QO77" s="117"/>
      <c r="QP77" s="117"/>
      <c r="QQ77" s="117"/>
      <c r="QR77" s="117"/>
      <c r="QS77" s="117"/>
      <c r="QT77" s="117"/>
      <c r="QU77" s="117"/>
      <c r="QV77" s="117"/>
      <c r="QW77" s="117"/>
      <c r="QX77" s="117"/>
      <c r="QY77" s="117"/>
      <c r="QZ77" s="117"/>
      <c r="RA77" s="117"/>
      <c r="RB77" s="117"/>
      <c r="RC77" s="117"/>
      <c r="RD77" s="117"/>
      <c r="RE77" s="117"/>
      <c r="RF77" s="117"/>
      <c r="RG77" s="117"/>
      <c r="RH77" s="117"/>
      <c r="RI77" s="117"/>
      <c r="RJ77" s="117"/>
      <c r="RK77" s="117"/>
      <c r="RL77" s="117"/>
      <c r="RM77" s="117"/>
      <c r="RN77" s="117"/>
      <c r="RO77" s="117"/>
      <c r="RP77" s="117"/>
      <c r="RQ77" s="117"/>
      <c r="RR77" s="117"/>
      <c r="RS77" s="117"/>
      <c r="RT77" s="117"/>
      <c r="RU77" s="117"/>
      <c r="RV77" s="117"/>
      <c r="RW77" s="117"/>
      <c r="RX77" s="117"/>
      <c r="RY77" s="117"/>
      <c r="RZ77" s="117"/>
      <c r="SA77" s="117"/>
      <c r="SB77" s="117"/>
      <c r="SC77" s="117"/>
      <c r="SD77" s="117"/>
      <c r="SE77" s="117"/>
      <c r="SF77" s="117"/>
      <c r="SG77" s="117"/>
      <c r="SH77" s="117"/>
      <c r="SI77" s="117"/>
      <c r="SJ77" s="117"/>
      <c r="SK77" s="117"/>
      <c r="SL77" s="117"/>
      <c r="SM77" s="117"/>
      <c r="SN77" s="117"/>
      <c r="SO77" s="117"/>
      <c r="SP77" s="117"/>
      <c r="SQ77" s="117"/>
      <c r="SR77" s="117"/>
      <c r="SS77" s="117"/>
      <c r="ST77" s="117"/>
      <c r="SU77" s="117"/>
      <c r="SV77" s="117"/>
      <c r="SW77" s="117"/>
      <c r="SX77" s="117"/>
      <c r="SY77" s="117"/>
      <c r="SZ77" s="117"/>
      <c r="TA77" s="117"/>
      <c r="TB77" s="117"/>
      <c r="TC77" s="117"/>
      <c r="TD77" s="117"/>
      <c r="TE77" s="117"/>
      <c r="TF77" s="117"/>
      <c r="TG77" s="117"/>
      <c r="TH77" s="117"/>
      <c r="TI77" s="117"/>
      <c r="TJ77" s="117"/>
      <c r="TK77" s="117"/>
      <c r="TL77" s="117"/>
      <c r="TM77" s="117"/>
      <c r="TN77" s="117"/>
      <c r="TO77" s="117"/>
      <c r="TP77" s="117"/>
      <c r="TQ77" s="117"/>
      <c r="TR77" s="117"/>
      <c r="TS77" s="117"/>
      <c r="TT77" s="117"/>
      <c r="TU77" s="117"/>
      <c r="TV77" s="117"/>
      <c r="TW77" s="117"/>
      <c r="TX77" s="117"/>
      <c r="TY77" s="117"/>
      <c r="TZ77" s="117"/>
      <c r="UA77" s="117"/>
      <c r="UB77" s="117"/>
      <c r="UC77" s="117"/>
      <c r="UD77" s="117"/>
      <c r="UE77" s="117"/>
      <c r="UF77" s="117"/>
      <c r="UG77" s="117"/>
      <c r="UH77" s="117"/>
      <c r="UI77" s="117"/>
      <c r="UJ77" s="117"/>
      <c r="UK77" s="117"/>
      <c r="UL77" s="117"/>
      <c r="UM77" s="117"/>
      <c r="UN77" s="117"/>
      <c r="UO77" s="117"/>
      <c r="UP77" s="117"/>
      <c r="UQ77" s="117"/>
      <c r="UR77" s="117"/>
      <c r="US77" s="117"/>
      <c r="UT77" s="117"/>
      <c r="UU77" s="117"/>
      <c r="UV77" s="117"/>
      <c r="UW77" s="117"/>
      <c r="UX77" s="117"/>
      <c r="UY77" s="117"/>
      <c r="UZ77" s="117"/>
      <c r="VA77" s="117"/>
      <c r="VB77" s="117"/>
      <c r="VC77" s="117"/>
      <c r="VD77" s="117"/>
      <c r="VE77" s="117"/>
      <c r="VF77" s="117"/>
      <c r="VG77" s="117"/>
      <c r="VH77" s="117"/>
      <c r="VI77" s="117"/>
      <c r="VJ77" s="117"/>
      <c r="VK77" s="117"/>
      <c r="VL77" s="117"/>
      <c r="VM77" s="117"/>
      <c r="VN77" s="117"/>
      <c r="VO77" s="117"/>
      <c r="VP77" s="117"/>
      <c r="VQ77" s="117"/>
      <c r="VR77" s="117"/>
      <c r="VS77" s="117"/>
      <c r="VT77" s="117"/>
      <c r="VU77" s="117"/>
      <c r="VV77" s="117"/>
      <c r="VW77" s="117"/>
      <c r="VX77" s="117"/>
      <c r="VY77" s="117"/>
      <c r="VZ77" s="117"/>
      <c r="WA77" s="117"/>
      <c r="WB77" s="117"/>
      <c r="WC77" s="117"/>
      <c r="WD77" s="117"/>
      <c r="WE77" s="117"/>
      <c r="WF77" s="117"/>
      <c r="WG77" s="117"/>
      <c r="WH77" s="117"/>
      <c r="WI77" s="117"/>
      <c r="WJ77" s="117"/>
      <c r="WK77" s="117"/>
      <c r="WL77" s="117"/>
      <c r="WM77" s="117"/>
      <c r="WN77" s="117"/>
      <c r="WO77" s="117"/>
      <c r="WP77" s="117"/>
      <c r="WQ77" s="117"/>
      <c r="WR77" s="117"/>
      <c r="WS77" s="117"/>
      <c r="WT77" s="117"/>
      <c r="WU77" s="117"/>
      <c r="WV77" s="117"/>
      <c r="WW77" s="117"/>
      <c r="WX77" s="117"/>
      <c r="WY77" s="117"/>
      <c r="WZ77" s="117"/>
      <c r="XA77" s="117"/>
      <c r="XB77" s="117"/>
      <c r="XC77" s="117"/>
      <c r="XD77" s="117"/>
      <c r="XE77" s="117"/>
      <c r="XF77" s="117"/>
      <c r="XG77" s="117"/>
      <c r="XH77" s="117"/>
      <c r="XI77" s="117"/>
      <c r="XJ77" s="117"/>
      <c r="XK77" s="117"/>
      <c r="XL77" s="117"/>
      <c r="XM77" s="117"/>
      <c r="XN77" s="117"/>
      <c r="XO77" s="117"/>
      <c r="XP77" s="117"/>
      <c r="XQ77" s="117"/>
      <c r="XR77" s="117"/>
      <c r="XS77" s="117"/>
      <c r="XT77" s="117"/>
      <c r="XU77" s="117"/>
      <c r="XV77" s="117"/>
      <c r="XW77" s="117"/>
      <c r="XX77" s="117"/>
      <c r="XY77" s="117"/>
      <c r="XZ77" s="117"/>
      <c r="YA77" s="117"/>
      <c r="YB77" s="117"/>
      <c r="YC77" s="117"/>
      <c r="YD77" s="117"/>
      <c r="YE77" s="117"/>
      <c r="YF77" s="117"/>
      <c r="YG77" s="117"/>
      <c r="YH77" s="117"/>
      <c r="YI77" s="117"/>
      <c r="YJ77" s="117"/>
      <c r="YK77" s="117"/>
      <c r="YL77" s="117"/>
      <c r="YM77" s="117"/>
      <c r="YN77" s="117"/>
      <c r="YO77" s="117"/>
      <c r="YP77" s="117"/>
      <c r="YQ77" s="117"/>
      <c r="YR77" s="117"/>
      <c r="YS77" s="117"/>
      <c r="YT77" s="117"/>
      <c r="YU77" s="117"/>
      <c r="YV77" s="117"/>
      <c r="YW77" s="117"/>
      <c r="YX77" s="117"/>
      <c r="YY77" s="117"/>
      <c r="YZ77" s="117"/>
      <c r="ZA77" s="117"/>
      <c r="ZB77" s="117"/>
      <c r="ZC77" s="117"/>
      <c r="ZD77" s="117"/>
      <c r="ZE77" s="117"/>
      <c r="ZF77" s="117"/>
      <c r="ZG77" s="117"/>
      <c r="ZH77" s="117"/>
      <c r="ZI77" s="117"/>
      <c r="ZJ77" s="117"/>
      <c r="ZK77" s="117"/>
      <c r="ZL77" s="117"/>
      <c r="ZM77" s="117"/>
      <c r="ZN77" s="117"/>
      <c r="ZO77" s="117"/>
      <c r="ZP77" s="117"/>
      <c r="ZQ77" s="117"/>
      <c r="ZR77" s="117"/>
      <c r="ZS77" s="117"/>
      <c r="ZT77" s="117"/>
      <c r="ZU77" s="117"/>
      <c r="ZV77" s="117"/>
      <c r="ZW77" s="117"/>
      <c r="ZX77" s="117"/>
      <c r="ZY77" s="117"/>
      <c r="ZZ77" s="117"/>
    </row>
    <row r="78" spans="1:702" hidden="1" outlineLevel="1">
      <c r="A78" s="9">
        <v>42583</v>
      </c>
      <c r="B78" s="117">
        <v>488550.25102949003</v>
      </c>
      <c r="C78" s="117">
        <v>29381.501108469998</v>
      </c>
      <c r="D78" s="117">
        <v>15882.0825472</v>
      </c>
      <c r="E78" s="117">
        <v>132993.25873321001</v>
      </c>
      <c r="F78" s="117">
        <v>35737.920722210001</v>
      </c>
      <c r="G78" s="117">
        <v>1663.4120784300001</v>
      </c>
      <c r="H78" s="117">
        <v>30786.316012680003</v>
      </c>
      <c r="I78" s="117">
        <v>104923.89088804001</v>
      </c>
      <c r="J78" s="117">
        <v>16991.525611100002</v>
      </c>
      <c r="K78" s="117">
        <v>1663.60487427</v>
      </c>
      <c r="L78" s="117">
        <v>6348.4551218800007</v>
      </c>
      <c r="M78" s="168" t="s">
        <v>189</v>
      </c>
      <c r="N78" s="117">
        <v>63829.351338109998</v>
      </c>
      <c r="O78" s="117">
        <v>41441.984968699995</v>
      </c>
      <c r="P78" s="117">
        <v>5850.7758691300005</v>
      </c>
      <c r="Q78" s="117">
        <v>5.7214511700000008</v>
      </c>
      <c r="R78" s="117">
        <v>494.58124048000002</v>
      </c>
      <c r="S78" s="117">
        <v>261.51178896000005</v>
      </c>
      <c r="T78" s="117">
        <v>294.35667544999995</v>
      </c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17"/>
      <c r="EW78" s="117"/>
      <c r="EX78" s="117"/>
      <c r="EY78" s="117"/>
      <c r="EZ78" s="117"/>
      <c r="FA78" s="117"/>
      <c r="FB78" s="117"/>
      <c r="FC78" s="117"/>
      <c r="FD78" s="117"/>
      <c r="FE78" s="117"/>
      <c r="FF78" s="117"/>
      <c r="FG78" s="117"/>
      <c r="FH78" s="117"/>
      <c r="FI78" s="117"/>
      <c r="FJ78" s="117"/>
      <c r="FK78" s="117"/>
      <c r="FL78" s="117"/>
      <c r="FM78" s="117"/>
      <c r="FN78" s="117"/>
      <c r="FO78" s="117"/>
      <c r="FP78" s="117"/>
      <c r="FQ78" s="117"/>
      <c r="FR78" s="117"/>
      <c r="FS78" s="117"/>
      <c r="FT78" s="117"/>
      <c r="FU78" s="117"/>
      <c r="FV78" s="117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  <c r="GJ78" s="117"/>
      <c r="GK78" s="117"/>
      <c r="GL78" s="117"/>
      <c r="GM78" s="117"/>
      <c r="GN78" s="117"/>
      <c r="GO78" s="117"/>
      <c r="GP78" s="117"/>
      <c r="GQ78" s="117"/>
      <c r="GR78" s="117"/>
      <c r="GS78" s="117"/>
      <c r="GT78" s="117"/>
      <c r="GU78" s="117"/>
      <c r="GV78" s="117"/>
      <c r="GW78" s="117"/>
      <c r="GX78" s="117"/>
      <c r="GY78" s="117"/>
      <c r="GZ78" s="117"/>
      <c r="HA78" s="117"/>
      <c r="HB78" s="117"/>
      <c r="HC78" s="117"/>
      <c r="HD78" s="117"/>
      <c r="HE78" s="117"/>
      <c r="HF78" s="117"/>
      <c r="HG78" s="117"/>
      <c r="HH78" s="117"/>
      <c r="HI78" s="117"/>
      <c r="HJ78" s="117"/>
      <c r="HK78" s="117"/>
      <c r="HL78" s="117"/>
      <c r="HM78" s="117"/>
      <c r="HN78" s="117"/>
      <c r="HO78" s="117"/>
      <c r="HP78" s="117"/>
      <c r="HQ78" s="117"/>
      <c r="HR78" s="117"/>
      <c r="HS78" s="117"/>
      <c r="HT78" s="117"/>
      <c r="HU78" s="117"/>
      <c r="HV78" s="117"/>
      <c r="HW78" s="117"/>
      <c r="HX78" s="117"/>
      <c r="HY78" s="117"/>
      <c r="HZ78" s="117"/>
      <c r="IA78" s="117"/>
      <c r="IB78" s="117"/>
      <c r="IC78" s="117"/>
      <c r="ID78" s="117"/>
      <c r="IE78" s="117"/>
      <c r="IF78" s="117"/>
      <c r="IG78" s="117"/>
      <c r="IH78" s="117"/>
      <c r="II78" s="117"/>
      <c r="IJ78" s="117"/>
      <c r="IK78" s="117"/>
      <c r="IL78" s="117"/>
      <c r="IM78" s="117"/>
      <c r="IN78" s="117"/>
      <c r="IO78" s="117"/>
      <c r="IP78" s="117"/>
      <c r="IQ78" s="117"/>
      <c r="IR78" s="117"/>
      <c r="IS78" s="117"/>
      <c r="IT78" s="117"/>
      <c r="IU78" s="117"/>
      <c r="IV78" s="117"/>
      <c r="IW78" s="117"/>
      <c r="IX78" s="117"/>
      <c r="IY78" s="117"/>
      <c r="IZ78" s="117"/>
      <c r="JA78" s="117"/>
      <c r="JB78" s="117"/>
      <c r="JC78" s="117"/>
      <c r="JD78" s="117"/>
      <c r="JE78" s="117"/>
      <c r="JF78" s="117"/>
      <c r="JG78" s="117"/>
      <c r="JH78" s="117"/>
      <c r="JI78" s="117"/>
      <c r="JJ78" s="117"/>
      <c r="JK78" s="117"/>
      <c r="JL78" s="117"/>
      <c r="JM78" s="117"/>
      <c r="JN78" s="117"/>
      <c r="JO78" s="117"/>
      <c r="JP78" s="117"/>
      <c r="JQ78" s="117"/>
      <c r="JR78" s="117"/>
      <c r="JS78" s="117"/>
      <c r="JT78" s="117"/>
      <c r="JU78" s="117"/>
      <c r="JV78" s="117"/>
      <c r="JW78" s="117"/>
      <c r="JX78" s="117"/>
      <c r="JY78" s="117"/>
      <c r="JZ78" s="117"/>
      <c r="KA78" s="117"/>
      <c r="KB78" s="117"/>
      <c r="KC78" s="117"/>
      <c r="KD78" s="117"/>
      <c r="KE78" s="117"/>
      <c r="KF78" s="117"/>
      <c r="KG78" s="117"/>
      <c r="KH78" s="117"/>
      <c r="KI78" s="117"/>
      <c r="KJ78" s="117"/>
      <c r="KK78" s="117"/>
      <c r="KL78" s="117"/>
      <c r="KM78" s="117"/>
      <c r="KN78" s="117"/>
      <c r="KO78" s="117"/>
      <c r="KP78" s="117"/>
      <c r="KQ78" s="117"/>
      <c r="KR78" s="117"/>
      <c r="KS78" s="117"/>
      <c r="KT78" s="117"/>
      <c r="KU78" s="117"/>
      <c r="KV78" s="117"/>
      <c r="KW78" s="117"/>
      <c r="KX78" s="117"/>
      <c r="KY78" s="117"/>
      <c r="KZ78" s="117"/>
      <c r="LA78" s="117"/>
      <c r="LB78" s="117"/>
      <c r="LC78" s="117"/>
      <c r="LD78" s="117"/>
      <c r="LE78" s="117"/>
      <c r="LF78" s="117"/>
      <c r="LG78" s="117"/>
      <c r="LH78" s="117"/>
      <c r="LI78" s="117"/>
      <c r="LJ78" s="117"/>
      <c r="LK78" s="117"/>
      <c r="LL78" s="117"/>
      <c r="LM78" s="117"/>
      <c r="LN78" s="117"/>
      <c r="LO78" s="117"/>
      <c r="LP78" s="117"/>
      <c r="LQ78" s="117"/>
      <c r="LR78" s="117"/>
      <c r="LS78" s="117"/>
      <c r="LT78" s="117"/>
      <c r="LU78" s="117"/>
      <c r="LV78" s="117"/>
      <c r="LW78" s="117"/>
      <c r="LX78" s="117"/>
      <c r="LY78" s="117"/>
      <c r="LZ78" s="117"/>
      <c r="MA78" s="117"/>
      <c r="MB78" s="117"/>
      <c r="MC78" s="117"/>
      <c r="MD78" s="117"/>
      <c r="ME78" s="117"/>
      <c r="MF78" s="117"/>
      <c r="MG78" s="117"/>
      <c r="MH78" s="117"/>
      <c r="MI78" s="117"/>
      <c r="MJ78" s="117"/>
      <c r="MK78" s="117"/>
      <c r="ML78" s="117"/>
      <c r="MM78" s="117"/>
      <c r="MN78" s="117"/>
      <c r="MO78" s="117"/>
      <c r="MP78" s="117"/>
      <c r="MQ78" s="117"/>
      <c r="MR78" s="117"/>
      <c r="MS78" s="117"/>
      <c r="MT78" s="117"/>
      <c r="MU78" s="117"/>
      <c r="MV78" s="117"/>
      <c r="MW78" s="117"/>
      <c r="MX78" s="117"/>
      <c r="MY78" s="117"/>
      <c r="MZ78" s="117"/>
      <c r="NA78" s="117"/>
      <c r="NB78" s="117"/>
      <c r="NC78" s="117"/>
      <c r="ND78" s="117"/>
      <c r="NE78" s="117"/>
      <c r="NF78" s="117"/>
      <c r="NG78" s="117"/>
      <c r="NH78" s="117"/>
      <c r="NI78" s="117"/>
      <c r="NJ78" s="117"/>
      <c r="NK78" s="117"/>
      <c r="NL78" s="117"/>
      <c r="NM78" s="117"/>
      <c r="NN78" s="117"/>
      <c r="NO78" s="117"/>
      <c r="NP78" s="117"/>
      <c r="NQ78" s="117"/>
      <c r="NR78" s="117"/>
      <c r="NS78" s="117"/>
      <c r="NT78" s="117"/>
      <c r="NU78" s="117"/>
      <c r="NV78" s="117"/>
      <c r="NW78" s="117"/>
      <c r="NX78" s="117"/>
      <c r="NY78" s="117"/>
      <c r="NZ78" s="117"/>
      <c r="OA78" s="117"/>
      <c r="OB78" s="117"/>
      <c r="OC78" s="117"/>
      <c r="OD78" s="117"/>
      <c r="OE78" s="117"/>
      <c r="OF78" s="117"/>
      <c r="OG78" s="117"/>
      <c r="OH78" s="117"/>
      <c r="OI78" s="117"/>
      <c r="OJ78" s="117"/>
      <c r="OK78" s="117"/>
      <c r="OL78" s="117"/>
      <c r="OM78" s="117"/>
      <c r="ON78" s="117"/>
      <c r="OO78" s="117"/>
      <c r="OP78" s="117"/>
      <c r="OQ78" s="117"/>
      <c r="OR78" s="117"/>
      <c r="OS78" s="117"/>
      <c r="OT78" s="117"/>
      <c r="OU78" s="117"/>
      <c r="OV78" s="117"/>
      <c r="OW78" s="117"/>
      <c r="OX78" s="117"/>
      <c r="OY78" s="117"/>
      <c r="OZ78" s="117"/>
      <c r="PA78" s="117"/>
      <c r="PB78" s="117"/>
      <c r="PC78" s="117"/>
      <c r="PD78" s="117"/>
      <c r="PE78" s="117"/>
      <c r="PF78" s="117"/>
      <c r="PG78" s="117"/>
      <c r="PH78" s="117"/>
      <c r="PI78" s="117"/>
      <c r="PJ78" s="117"/>
      <c r="PK78" s="117"/>
      <c r="PL78" s="117"/>
      <c r="PM78" s="117"/>
      <c r="PN78" s="117"/>
      <c r="PO78" s="117"/>
      <c r="PP78" s="117"/>
      <c r="PQ78" s="117"/>
      <c r="PR78" s="117"/>
      <c r="PS78" s="117"/>
      <c r="PT78" s="117"/>
      <c r="PU78" s="117"/>
      <c r="PV78" s="117"/>
      <c r="PW78" s="117"/>
      <c r="PX78" s="117"/>
      <c r="PY78" s="117"/>
      <c r="PZ78" s="117"/>
      <c r="QA78" s="117"/>
      <c r="QB78" s="117"/>
      <c r="QC78" s="117"/>
      <c r="QD78" s="117"/>
      <c r="QE78" s="117"/>
      <c r="QF78" s="117"/>
      <c r="QG78" s="117"/>
      <c r="QH78" s="117"/>
      <c r="QI78" s="117"/>
      <c r="QJ78" s="117"/>
      <c r="QK78" s="117"/>
      <c r="QL78" s="117"/>
      <c r="QM78" s="117"/>
      <c r="QN78" s="117"/>
      <c r="QO78" s="117"/>
      <c r="QP78" s="117"/>
      <c r="QQ78" s="117"/>
      <c r="QR78" s="117"/>
      <c r="QS78" s="117"/>
      <c r="QT78" s="117"/>
      <c r="QU78" s="117"/>
      <c r="QV78" s="117"/>
      <c r="QW78" s="117"/>
      <c r="QX78" s="117"/>
      <c r="QY78" s="117"/>
      <c r="QZ78" s="117"/>
      <c r="RA78" s="117"/>
      <c r="RB78" s="117"/>
      <c r="RC78" s="117"/>
      <c r="RD78" s="117"/>
      <c r="RE78" s="117"/>
      <c r="RF78" s="117"/>
      <c r="RG78" s="117"/>
      <c r="RH78" s="117"/>
      <c r="RI78" s="117"/>
      <c r="RJ78" s="117"/>
      <c r="RK78" s="117"/>
      <c r="RL78" s="117"/>
      <c r="RM78" s="117"/>
      <c r="RN78" s="117"/>
      <c r="RO78" s="117"/>
      <c r="RP78" s="117"/>
      <c r="RQ78" s="117"/>
      <c r="RR78" s="117"/>
      <c r="RS78" s="117"/>
      <c r="RT78" s="117"/>
      <c r="RU78" s="117"/>
      <c r="RV78" s="117"/>
      <c r="RW78" s="117"/>
      <c r="RX78" s="117"/>
      <c r="RY78" s="117"/>
      <c r="RZ78" s="117"/>
      <c r="SA78" s="117"/>
      <c r="SB78" s="117"/>
      <c r="SC78" s="117"/>
      <c r="SD78" s="117"/>
      <c r="SE78" s="117"/>
      <c r="SF78" s="117"/>
      <c r="SG78" s="117"/>
      <c r="SH78" s="117"/>
      <c r="SI78" s="117"/>
      <c r="SJ78" s="117"/>
      <c r="SK78" s="117"/>
      <c r="SL78" s="117"/>
      <c r="SM78" s="117"/>
      <c r="SN78" s="117"/>
      <c r="SO78" s="117"/>
      <c r="SP78" s="117"/>
      <c r="SQ78" s="117"/>
      <c r="SR78" s="117"/>
      <c r="SS78" s="117"/>
      <c r="ST78" s="117"/>
      <c r="SU78" s="117"/>
      <c r="SV78" s="117"/>
      <c r="SW78" s="117"/>
      <c r="SX78" s="117"/>
      <c r="SY78" s="117"/>
      <c r="SZ78" s="117"/>
      <c r="TA78" s="117"/>
      <c r="TB78" s="117"/>
      <c r="TC78" s="117"/>
      <c r="TD78" s="117"/>
      <c r="TE78" s="117"/>
      <c r="TF78" s="117"/>
      <c r="TG78" s="117"/>
      <c r="TH78" s="117"/>
      <c r="TI78" s="117"/>
      <c r="TJ78" s="117"/>
      <c r="TK78" s="117"/>
      <c r="TL78" s="117"/>
      <c r="TM78" s="117"/>
      <c r="TN78" s="117"/>
      <c r="TO78" s="117"/>
      <c r="TP78" s="117"/>
      <c r="TQ78" s="117"/>
      <c r="TR78" s="117"/>
      <c r="TS78" s="117"/>
      <c r="TT78" s="117"/>
      <c r="TU78" s="117"/>
      <c r="TV78" s="117"/>
      <c r="TW78" s="117"/>
      <c r="TX78" s="117"/>
      <c r="TY78" s="117"/>
      <c r="TZ78" s="117"/>
      <c r="UA78" s="117"/>
      <c r="UB78" s="117"/>
      <c r="UC78" s="117"/>
      <c r="UD78" s="117"/>
      <c r="UE78" s="117"/>
      <c r="UF78" s="117"/>
      <c r="UG78" s="117"/>
      <c r="UH78" s="117"/>
      <c r="UI78" s="117"/>
      <c r="UJ78" s="117"/>
      <c r="UK78" s="117"/>
      <c r="UL78" s="117"/>
      <c r="UM78" s="117"/>
      <c r="UN78" s="117"/>
      <c r="UO78" s="117"/>
      <c r="UP78" s="117"/>
      <c r="UQ78" s="117"/>
      <c r="UR78" s="117"/>
      <c r="US78" s="117"/>
      <c r="UT78" s="117"/>
      <c r="UU78" s="117"/>
      <c r="UV78" s="117"/>
      <c r="UW78" s="117"/>
      <c r="UX78" s="117"/>
      <c r="UY78" s="117"/>
      <c r="UZ78" s="117"/>
      <c r="VA78" s="117"/>
      <c r="VB78" s="117"/>
      <c r="VC78" s="117"/>
      <c r="VD78" s="117"/>
      <c r="VE78" s="117"/>
      <c r="VF78" s="117"/>
      <c r="VG78" s="117"/>
      <c r="VH78" s="117"/>
      <c r="VI78" s="117"/>
      <c r="VJ78" s="117"/>
      <c r="VK78" s="117"/>
      <c r="VL78" s="117"/>
      <c r="VM78" s="117"/>
      <c r="VN78" s="117"/>
      <c r="VO78" s="117"/>
      <c r="VP78" s="117"/>
      <c r="VQ78" s="117"/>
      <c r="VR78" s="117"/>
      <c r="VS78" s="117"/>
      <c r="VT78" s="117"/>
      <c r="VU78" s="117"/>
      <c r="VV78" s="117"/>
      <c r="VW78" s="117"/>
      <c r="VX78" s="117"/>
      <c r="VY78" s="117"/>
      <c r="VZ78" s="117"/>
      <c r="WA78" s="117"/>
      <c r="WB78" s="117"/>
      <c r="WC78" s="117"/>
      <c r="WD78" s="117"/>
      <c r="WE78" s="117"/>
      <c r="WF78" s="117"/>
      <c r="WG78" s="117"/>
      <c r="WH78" s="117"/>
      <c r="WI78" s="117"/>
      <c r="WJ78" s="117"/>
      <c r="WK78" s="117"/>
      <c r="WL78" s="117"/>
      <c r="WM78" s="117"/>
      <c r="WN78" s="117"/>
      <c r="WO78" s="117"/>
      <c r="WP78" s="117"/>
      <c r="WQ78" s="117"/>
      <c r="WR78" s="117"/>
      <c r="WS78" s="117"/>
      <c r="WT78" s="117"/>
      <c r="WU78" s="117"/>
      <c r="WV78" s="117"/>
      <c r="WW78" s="117"/>
      <c r="WX78" s="117"/>
      <c r="WY78" s="117"/>
      <c r="WZ78" s="117"/>
      <c r="XA78" s="117"/>
      <c r="XB78" s="117"/>
      <c r="XC78" s="117"/>
      <c r="XD78" s="117"/>
      <c r="XE78" s="117"/>
      <c r="XF78" s="117"/>
      <c r="XG78" s="117"/>
      <c r="XH78" s="117"/>
      <c r="XI78" s="117"/>
      <c r="XJ78" s="117"/>
      <c r="XK78" s="117"/>
      <c r="XL78" s="117"/>
      <c r="XM78" s="117"/>
      <c r="XN78" s="117"/>
      <c r="XO78" s="117"/>
      <c r="XP78" s="117"/>
      <c r="XQ78" s="117"/>
      <c r="XR78" s="117"/>
      <c r="XS78" s="117"/>
      <c r="XT78" s="117"/>
      <c r="XU78" s="117"/>
      <c r="XV78" s="117"/>
      <c r="XW78" s="117"/>
      <c r="XX78" s="117"/>
      <c r="XY78" s="117"/>
      <c r="XZ78" s="117"/>
      <c r="YA78" s="117"/>
      <c r="YB78" s="117"/>
      <c r="YC78" s="117"/>
      <c r="YD78" s="117"/>
      <c r="YE78" s="117"/>
      <c r="YF78" s="117"/>
      <c r="YG78" s="117"/>
      <c r="YH78" s="117"/>
      <c r="YI78" s="117"/>
      <c r="YJ78" s="117"/>
      <c r="YK78" s="117"/>
      <c r="YL78" s="117"/>
      <c r="YM78" s="117"/>
      <c r="YN78" s="117"/>
      <c r="YO78" s="117"/>
      <c r="YP78" s="117"/>
      <c r="YQ78" s="117"/>
      <c r="YR78" s="117"/>
      <c r="YS78" s="117"/>
      <c r="YT78" s="117"/>
      <c r="YU78" s="117"/>
      <c r="YV78" s="117"/>
      <c r="YW78" s="117"/>
      <c r="YX78" s="117"/>
      <c r="YY78" s="117"/>
      <c r="YZ78" s="117"/>
      <c r="ZA78" s="117"/>
      <c r="ZB78" s="117"/>
      <c r="ZC78" s="117"/>
      <c r="ZD78" s="117"/>
      <c r="ZE78" s="117"/>
      <c r="ZF78" s="117"/>
      <c r="ZG78" s="117"/>
      <c r="ZH78" s="117"/>
      <c r="ZI78" s="117"/>
      <c r="ZJ78" s="117"/>
      <c r="ZK78" s="117"/>
      <c r="ZL78" s="117"/>
      <c r="ZM78" s="117"/>
      <c r="ZN78" s="117"/>
      <c r="ZO78" s="117"/>
      <c r="ZP78" s="117"/>
      <c r="ZQ78" s="117"/>
      <c r="ZR78" s="117"/>
      <c r="ZS78" s="117"/>
      <c r="ZT78" s="117"/>
      <c r="ZU78" s="117"/>
      <c r="ZV78" s="117"/>
      <c r="ZW78" s="117"/>
      <c r="ZX78" s="117"/>
      <c r="ZY78" s="117"/>
      <c r="ZZ78" s="117"/>
    </row>
    <row r="79" spans="1:702" hidden="1" outlineLevel="1">
      <c r="A79" s="9">
        <v>42614</v>
      </c>
      <c r="B79" s="117">
        <v>488939.99839294003</v>
      </c>
      <c r="C79" s="117">
        <v>29286.431204069999</v>
      </c>
      <c r="D79" s="117">
        <v>15222.68547927</v>
      </c>
      <c r="E79" s="117">
        <v>133023.80538482001</v>
      </c>
      <c r="F79" s="117">
        <v>35629.593119389996</v>
      </c>
      <c r="G79" s="117">
        <v>1623.6883996900001</v>
      </c>
      <c r="H79" s="117">
        <v>30815.547336610001</v>
      </c>
      <c r="I79" s="117">
        <v>107285.94759370999</v>
      </c>
      <c r="J79" s="117">
        <v>17636.65081657</v>
      </c>
      <c r="K79" s="117">
        <v>1687.00104616</v>
      </c>
      <c r="L79" s="117">
        <v>6392.2415487300004</v>
      </c>
      <c r="M79" s="168" t="s">
        <v>189</v>
      </c>
      <c r="N79" s="117">
        <v>62085.103408979994</v>
      </c>
      <c r="O79" s="117">
        <v>40978.895472579999</v>
      </c>
      <c r="P79" s="117">
        <v>6073.9396328500006</v>
      </c>
      <c r="Q79" s="117">
        <v>3.2394266300000001</v>
      </c>
      <c r="R79" s="117">
        <v>528.07986867</v>
      </c>
      <c r="S79" s="117">
        <v>371.13743174999996</v>
      </c>
      <c r="T79" s="117">
        <v>296.01122246</v>
      </c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  <c r="CG79" s="117"/>
      <c r="CH79" s="117"/>
      <c r="CI79" s="117"/>
      <c r="CJ79" s="117"/>
      <c r="CK79" s="117"/>
      <c r="CL79" s="117"/>
      <c r="CM79" s="117"/>
      <c r="CN79" s="117"/>
      <c r="CO79" s="117"/>
      <c r="CP79" s="117"/>
      <c r="CQ79" s="117"/>
      <c r="CR79" s="117"/>
      <c r="CS79" s="117"/>
      <c r="CT79" s="117"/>
      <c r="CU79" s="117"/>
      <c r="CV79" s="117"/>
      <c r="CW79" s="117"/>
      <c r="CX79" s="117"/>
      <c r="CY79" s="117"/>
      <c r="CZ79" s="117"/>
      <c r="DA79" s="117"/>
      <c r="DB79" s="117"/>
      <c r="DC79" s="117"/>
      <c r="DD79" s="117"/>
      <c r="DE79" s="117"/>
      <c r="DF79" s="117"/>
      <c r="DG79" s="117"/>
      <c r="DH79" s="117"/>
      <c r="DI79" s="117"/>
      <c r="DJ79" s="117"/>
      <c r="DK79" s="117"/>
      <c r="DL79" s="117"/>
      <c r="DM79" s="117"/>
      <c r="DN79" s="117"/>
      <c r="DO79" s="117"/>
      <c r="DP79" s="117"/>
      <c r="DQ79" s="117"/>
      <c r="DR79" s="117"/>
      <c r="DS79" s="117"/>
      <c r="DT79" s="117"/>
      <c r="DU79" s="117"/>
      <c r="DV79" s="117"/>
      <c r="DW79" s="117"/>
      <c r="DX79" s="117"/>
      <c r="DY79" s="117"/>
      <c r="DZ79" s="117"/>
      <c r="EA79" s="117"/>
      <c r="EB79" s="117"/>
      <c r="EC79" s="117"/>
      <c r="ED79" s="117"/>
      <c r="EE79" s="117"/>
      <c r="EF79" s="117"/>
      <c r="EG79" s="117"/>
      <c r="EH79" s="117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  <c r="EU79" s="117"/>
      <c r="EV79" s="117"/>
      <c r="EW79" s="117"/>
      <c r="EX79" s="117"/>
      <c r="EY79" s="117"/>
      <c r="EZ79" s="117"/>
      <c r="FA79" s="117"/>
      <c r="FB79" s="117"/>
      <c r="FC79" s="117"/>
      <c r="FD79" s="117"/>
      <c r="FE79" s="117"/>
      <c r="FF79" s="117"/>
      <c r="FG79" s="117"/>
      <c r="FH79" s="117"/>
      <c r="FI79" s="117"/>
      <c r="FJ79" s="117"/>
      <c r="FK79" s="117"/>
      <c r="FL79" s="117"/>
      <c r="FM79" s="117"/>
      <c r="FN79" s="117"/>
      <c r="FO79" s="117"/>
      <c r="FP79" s="117"/>
      <c r="FQ79" s="117"/>
      <c r="FR79" s="117"/>
      <c r="FS79" s="117"/>
      <c r="FT79" s="117"/>
      <c r="FU79" s="117"/>
      <c r="FV79" s="117"/>
      <c r="FW79" s="117"/>
      <c r="FX79" s="117"/>
      <c r="FY79" s="117"/>
      <c r="FZ79" s="117"/>
      <c r="GA79" s="117"/>
      <c r="GB79" s="117"/>
      <c r="GC79" s="117"/>
      <c r="GD79" s="117"/>
      <c r="GE79" s="117"/>
      <c r="GF79" s="117"/>
      <c r="GG79" s="117"/>
      <c r="GH79" s="117"/>
      <c r="GI79" s="117"/>
      <c r="GJ79" s="117"/>
      <c r="GK79" s="117"/>
      <c r="GL79" s="117"/>
      <c r="GM79" s="117"/>
      <c r="GN79" s="117"/>
      <c r="GO79" s="117"/>
      <c r="GP79" s="117"/>
      <c r="GQ79" s="117"/>
      <c r="GR79" s="117"/>
      <c r="GS79" s="117"/>
      <c r="GT79" s="117"/>
      <c r="GU79" s="117"/>
      <c r="GV79" s="117"/>
      <c r="GW79" s="117"/>
      <c r="GX79" s="117"/>
      <c r="GY79" s="117"/>
      <c r="GZ79" s="117"/>
      <c r="HA79" s="117"/>
      <c r="HB79" s="117"/>
      <c r="HC79" s="117"/>
      <c r="HD79" s="117"/>
      <c r="HE79" s="117"/>
      <c r="HF79" s="117"/>
      <c r="HG79" s="117"/>
      <c r="HH79" s="117"/>
      <c r="HI79" s="117"/>
      <c r="HJ79" s="117"/>
      <c r="HK79" s="117"/>
      <c r="HL79" s="117"/>
      <c r="HM79" s="117"/>
      <c r="HN79" s="117"/>
      <c r="HO79" s="117"/>
      <c r="HP79" s="117"/>
      <c r="HQ79" s="117"/>
      <c r="HR79" s="117"/>
      <c r="HS79" s="117"/>
      <c r="HT79" s="117"/>
      <c r="HU79" s="117"/>
      <c r="HV79" s="117"/>
      <c r="HW79" s="117"/>
      <c r="HX79" s="117"/>
      <c r="HY79" s="117"/>
      <c r="HZ79" s="117"/>
      <c r="IA79" s="117"/>
      <c r="IB79" s="117"/>
      <c r="IC79" s="117"/>
      <c r="ID79" s="117"/>
      <c r="IE79" s="117"/>
      <c r="IF79" s="117"/>
      <c r="IG79" s="117"/>
      <c r="IH79" s="117"/>
      <c r="II79" s="117"/>
      <c r="IJ79" s="117"/>
      <c r="IK79" s="117"/>
      <c r="IL79" s="117"/>
      <c r="IM79" s="117"/>
      <c r="IN79" s="117"/>
      <c r="IO79" s="117"/>
      <c r="IP79" s="117"/>
      <c r="IQ79" s="117"/>
      <c r="IR79" s="117"/>
      <c r="IS79" s="117"/>
      <c r="IT79" s="117"/>
      <c r="IU79" s="117"/>
      <c r="IV79" s="117"/>
      <c r="IW79" s="117"/>
      <c r="IX79" s="117"/>
      <c r="IY79" s="117"/>
      <c r="IZ79" s="117"/>
      <c r="JA79" s="117"/>
      <c r="JB79" s="117"/>
      <c r="JC79" s="117"/>
      <c r="JD79" s="117"/>
      <c r="JE79" s="117"/>
      <c r="JF79" s="117"/>
      <c r="JG79" s="117"/>
      <c r="JH79" s="117"/>
      <c r="JI79" s="117"/>
      <c r="JJ79" s="117"/>
      <c r="JK79" s="117"/>
      <c r="JL79" s="117"/>
      <c r="JM79" s="117"/>
      <c r="JN79" s="117"/>
      <c r="JO79" s="117"/>
      <c r="JP79" s="117"/>
      <c r="JQ79" s="117"/>
      <c r="JR79" s="117"/>
      <c r="JS79" s="117"/>
      <c r="JT79" s="117"/>
      <c r="JU79" s="117"/>
      <c r="JV79" s="117"/>
      <c r="JW79" s="117"/>
      <c r="JX79" s="117"/>
      <c r="JY79" s="117"/>
      <c r="JZ79" s="117"/>
      <c r="KA79" s="117"/>
      <c r="KB79" s="117"/>
      <c r="KC79" s="117"/>
      <c r="KD79" s="117"/>
      <c r="KE79" s="117"/>
      <c r="KF79" s="117"/>
      <c r="KG79" s="117"/>
      <c r="KH79" s="117"/>
      <c r="KI79" s="117"/>
      <c r="KJ79" s="117"/>
      <c r="KK79" s="117"/>
      <c r="KL79" s="117"/>
      <c r="KM79" s="117"/>
      <c r="KN79" s="117"/>
      <c r="KO79" s="117"/>
      <c r="KP79" s="117"/>
      <c r="KQ79" s="117"/>
      <c r="KR79" s="117"/>
      <c r="KS79" s="117"/>
      <c r="KT79" s="117"/>
      <c r="KU79" s="117"/>
      <c r="KV79" s="117"/>
      <c r="KW79" s="117"/>
      <c r="KX79" s="117"/>
      <c r="KY79" s="117"/>
      <c r="KZ79" s="117"/>
      <c r="LA79" s="117"/>
      <c r="LB79" s="117"/>
      <c r="LC79" s="117"/>
      <c r="LD79" s="117"/>
      <c r="LE79" s="117"/>
      <c r="LF79" s="117"/>
      <c r="LG79" s="117"/>
      <c r="LH79" s="117"/>
      <c r="LI79" s="117"/>
      <c r="LJ79" s="117"/>
      <c r="LK79" s="117"/>
      <c r="LL79" s="117"/>
      <c r="LM79" s="117"/>
      <c r="LN79" s="117"/>
      <c r="LO79" s="117"/>
      <c r="LP79" s="117"/>
      <c r="LQ79" s="117"/>
      <c r="LR79" s="117"/>
      <c r="LS79" s="117"/>
      <c r="LT79" s="117"/>
      <c r="LU79" s="117"/>
      <c r="LV79" s="117"/>
      <c r="LW79" s="117"/>
      <c r="LX79" s="117"/>
      <c r="LY79" s="117"/>
      <c r="LZ79" s="117"/>
      <c r="MA79" s="117"/>
      <c r="MB79" s="117"/>
      <c r="MC79" s="117"/>
      <c r="MD79" s="117"/>
      <c r="ME79" s="117"/>
      <c r="MF79" s="117"/>
      <c r="MG79" s="117"/>
      <c r="MH79" s="117"/>
      <c r="MI79" s="117"/>
      <c r="MJ79" s="117"/>
      <c r="MK79" s="117"/>
      <c r="ML79" s="117"/>
      <c r="MM79" s="117"/>
      <c r="MN79" s="117"/>
      <c r="MO79" s="117"/>
      <c r="MP79" s="117"/>
      <c r="MQ79" s="117"/>
      <c r="MR79" s="117"/>
      <c r="MS79" s="117"/>
      <c r="MT79" s="117"/>
      <c r="MU79" s="117"/>
      <c r="MV79" s="117"/>
      <c r="MW79" s="117"/>
      <c r="MX79" s="117"/>
      <c r="MY79" s="117"/>
      <c r="MZ79" s="117"/>
      <c r="NA79" s="117"/>
      <c r="NB79" s="117"/>
      <c r="NC79" s="117"/>
      <c r="ND79" s="117"/>
      <c r="NE79" s="117"/>
      <c r="NF79" s="117"/>
      <c r="NG79" s="117"/>
      <c r="NH79" s="117"/>
      <c r="NI79" s="117"/>
      <c r="NJ79" s="117"/>
      <c r="NK79" s="117"/>
      <c r="NL79" s="117"/>
      <c r="NM79" s="117"/>
      <c r="NN79" s="117"/>
      <c r="NO79" s="117"/>
      <c r="NP79" s="117"/>
      <c r="NQ79" s="117"/>
      <c r="NR79" s="117"/>
      <c r="NS79" s="117"/>
      <c r="NT79" s="117"/>
      <c r="NU79" s="117"/>
      <c r="NV79" s="117"/>
      <c r="NW79" s="117"/>
      <c r="NX79" s="117"/>
      <c r="NY79" s="117"/>
      <c r="NZ79" s="117"/>
      <c r="OA79" s="117"/>
      <c r="OB79" s="117"/>
      <c r="OC79" s="117"/>
      <c r="OD79" s="117"/>
      <c r="OE79" s="117"/>
      <c r="OF79" s="117"/>
      <c r="OG79" s="117"/>
      <c r="OH79" s="117"/>
      <c r="OI79" s="117"/>
      <c r="OJ79" s="117"/>
      <c r="OK79" s="117"/>
      <c r="OL79" s="117"/>
      <c r="OM79" s="117"/>
      <c r="ON79" s="117"/>
      <c r="OO79" s="117"/>
      <c r="OP79" s="117"/>
      <c r="OQ79" s="117"/>
      <c r="OR79" s="117"/>
      <c r="OS79" s="117"/>
      <c r="OT79" s="117"/>
      <c r="OU79" s="117"/>
      <c r="OV79" s="117"/>
      <c r="OW79" s="117"/>
      <c r="OX79" s="117"/>
      <c r="OY79" s="117"/>
      <c r="OZ79" s="117"/>
      <c r="PA79" s="117"/>
      <c r="PB79" s="117"/>
      <c r="PC79" s="117"/>
      <c r="PD79" s="117"/>
      <c r="PE79" s="117"/>
      <c r="PF79" s="117"/>
      <c r="PG79" s="117"/>
      <c r="PH79" s="117"/>
      <c r="PI79" s="117"/>
      <c r="PJ79" s="117"/>
      <c r="PK79" s="117"/>
      <c r="PL79" s="117"/>
      <c r="PM79" s="117"/>
      <c r="PN79" s="117"/>
      <c r="PO79" s="117"/>
      <c r="PP79" s="117"/>
      <c r="PQ79" s="117"/>
      <c r="PR79" s="117"/>
      <c r="PS79" s="117"/>
      <c r="PT79" s="117"/>
      <c r="PU79" s="117"/>
      <c r="PV79" s="117"/>
      <c r="PW79" s="117"/>
      <c r="PX79" s="117"/>
      <c r="PY79" s="117"/>
      <c r="PZ79" s="117"/>
      <c r="QA79" s="117"/>
      <c r="QB79" s="117"/>
      <c r="QC79" s="117"/>
      <c r="QD79" s="117"/>
      <c r="QE79" s="117"/>
      <c r="QF79" s="117"/>
      <c r="QG79" s="117"/>
      <c r="QH79" s="117"/>
      <c r="QI79" s="117"/>
      <c r="QJ79" s="117"/>
      <c r="QK79" s="117"/>
      <c r="QL79" s="117"/>
      <c r="QM79" s="117"/>
      <c r="QN79" s="117"/>
      <c r="QO79" s="117"/>
      <c r="QP79" s="117"/>
      <c r="QQ79" s="117"/>
      <c r="QR79" s="117"/>
      <c r="QS79" s="117"/>
      <c r="QT79" s="117"/>
      <c r="QU79" s="117"/>
      <c r="QV79" s="117"/>
      <c r="QW79" s="117"/>
      <c r="QX79" s="117"/>
      <c r="QY79" s="117"/>
      <c r="QZ79" s="117"/>
      <c r="RA79" s="117"/>
      <c r="RB79" s="117"/>
      <c r="RC79" s="117"/>
      <c r="RD79" s="117"/>
      <c r="RE79" s="117"/>
      <c r="RF79" s="117"/>
      <c r="RG79" s="117"/>
      <c r="RH79" s="117"/>
      <c r="RI79" s="117"/>
      <c r="RJ79" s="117"/>
      <c r="RK79" s="117"/>
      <c r="RL79" s="117"/>
      <c r="RM79" s="117"/>
      <c r="RN79" s="117"/>
      <c r="RO79" s="117"/>
      <c r="RP79" s="117"/>
      <c r="RQ79" s="117"/>
      <c r="RR79" s="117"/>
      <c r="RS79" s="117"/>
      <c r="RT79" s="117"/>
      <c r="RU79" s="117"/>
      <c r="RV79" s="117"/>
      <c r="RW79" s="117"/>
      <c r="RX79" s="117"/>
      <c r="RY79" s="117"/>
      <c r="RZ79" s="117"/>
      <c r="SA79" s="117"/>
      <c r="SB79" s="117"/>
      <c r="SC79" s="117"/>
      <c r="SD79" s="117"/>
      <c r="SE79" s="117"/>
      <c r="SF79" s="117"/>
      <c r="SG79" s="117"/>
      <c r="SH79" s="117"/>
      <c r="SI79" s="117"/>
      <c r="SJ79" s="117"/>
      <c r="SK79" s="117"/>
      <c r="SL79" s="117"/>
      <c r="SM79" s="117"/>
      <c r="SN79" s="117"/>
      <c r="SO79" s="117"/>
      <c r="SP79" s="117"/>
      <c r="SQ79" s="117"/>
      <c r="SR79" s="117"/>
      <c r="SS79" s="117"/>
      <c r="ST79" s="117"/>
      <c r="SU79" s="117"/>
      <c r="SV79" s="117"/>
      <c r="SW79" s="117"/>
      <c r="SX79" s="117"/>
      <c r="SY79" s="117"/>
      <c r="SZ79" s="117"/>
      <c r="TA79" s="117"/>
      <c r="TB79" s="117"/>
      <c r="TC79" s="117"/>
      <c r="TD79" s="117"/>
      <c r="TE79" s="117"/>
      <c r="TF79" s="117"/>
      <c r="TG79" s="117"/>
      <c r="TH79" s="117"/>
      <c r="TI79" s="117"/>
      <c r="TJ79" s="117"/>
      <c r="TK79" s="117"/>
      <c r="TL79" s="117"/>
      <c r="TM79" s="117"/>
      <c r="TN79" s="117"/>
      <c r="TO79" s="117"/>
      <c r="TP79" s="117"/>
      <c r="TQ79" s="117"/>
      <c r="TR79" s="117"/>
      <c r="TS79" s="117"/>
      <c r="TT79" s="117"/>
      <c r="TU79" s="117"/>
      <c r="TV79" s="117"/>
      <c r="TW79" s="117"/>
      <c r="TX79" s="117"/>
      <c r="TY79" s="117"/>
      <c r="TZ79" s="117"/>
      <c r="UA79" s="117"/>
      <c r="UB79" s="117"/>
      <c r="UC79" s="117"/>
      <c r="UD79" s="117"/>
      <c r="UE79" s="117"/>
      <c r="UF79" s="117"/>
      <c r="UG79" s="117"/>
      <c r="UH79" s="117"/>
      <c r="UI79" s="117"/>
      <c r="UJ79" s="117"/>
      <c r="UK79" s="117"/>
      <c r="UL79" s="117"/>
      <c r="UM79" s="117"/>
      <c r="UN79" s="117"/>
      <c r="UO79" s="117"/>
      <c r="UP79" s="117"/>
      <c r="UQ79" s="117"/>
      <c r="UR79" s="117"/>
      <c r="US79" s="117"/>
      <c r="UT79" s="117"/>
      <c r="UU79" s="117"/>
      <c r="UV79" s="117"/>
      <c r="UW79" s="117"/>
      <c r="UX79" s="117"/>
      <c r="UY79" s="117"/>
      <c r="UZ79" s="117"/>
      <c r="VA79" s="117"/>
      <c r="VB79" s="117"/>
      <c r="VC79" s="117"/>
      <c r="VD79" s="117"/>
      <c r="VE79" s="117"/>
      <c r="VF79" s="117"/>
      <c r="VG79" s="117"/>
      <c r="VH79" s="117"/>
      <c r="VI79" s="117"/>
      <c r="VJ79" s="117"/>
      <c r="VK79" s="117"/>
      <c r="VL79" s="117"/>
      <c r="VM79" s="117"/>
      <c r="VN79" s="117"/>
      <c r="VO79" s="117"/>
      <c r="VP79" s="117"/>
      <c r="VQ79" s="117"/>
      <c r="VR79" s="117"/>
      <c r="VS79" s="117"/>
      <c r="VT79" s="117"/>
      <c r="VU79" s="117"/>
      <c r="VV79" s="117"/>
      <c r="VW79" s="117"/>
      <c r="VX79" s="117"/>
      <c r="VY79" s="117"/>
      <c r="VZ79" s="117"/>
      <c r="WA79" s="117"/>
      <c r="WB79" s="117"/>
      <c r="WC79" s="117"/>
      <c r="WD79" s="117"/>
      <c r="WE79" s="117"/>
      <c r="WF79" s="117"/>
      <c r="WG79" s="117"/>
      <c r="WH79" s="117"/>
      <c r="WI79" s="117"/>
      <c r="WJ79" s="117"/>
      <c r="WK79" s="117"/>
      <c r="WL79" s="117"/>
      <c r="WM79" s="117"/>
      <c r="WN79" s="117"/>
      <c r="WO79" s="117"/>
      <c r="WP79" s="117"/>
      <c r="WQ79" s="117"/>
      <c r="WR79" s="117"/>
      <c r="WS79" s="117"/>
      <c r="WT79" s="117"/>
      <c r="WU79" s="117"/>
      <c r="WV79" s="117"/>
      <c r="WW79" s="117"/>
      <c r="WX79" s="117"/>
      <c r="WY79" s="117"/>
      <c r="WZ79" s="117"/>
      <c r="XA79" s="117"/>
      <c r="XB79" s="117"/>
      <c r="XC79" s="117"/>
      <c r="XD79" s="117"/>
      <c r="XE79" s="117"/>
      <c r="XF79" s="117"/>
      <c r="XG79" s="117"/>
      <c r="XH79" s="117"/>
      <c r="XI79" s="117"/>
      <c r="XJ79" s="117"/>
      <c r="XK79" s="117"/>
      <c r="XL79" s="117"/>
      <c r="XM79" s="117"/>
      <c r="XN79" s="117"/>
      <c r="XO79" s="117"/>
      <c r="XP79" s="117"/>
      <c r="XQ79" s="117"/>
      <c r="XR79" s="117"/>
      <c r="XS79" s="117"/>
      <c r="XT79" s="117"/>
      <c r="XU79" s="117"/>
      <c r="XV79" s="117"/>
      <c r="XW79" s="117"/>
      <c r="XX79" s="117"/>
      <c r="XY79" s="117"/>
      <c r="XZ79" s="117"/>
      <c r="YA79" s="117"/>
      <c r="YB79" s="117"/>
      <c r="YC79" s="117"/>
      <c r="YD79" s="117"/>
      <c r="YE79" s="117"/>
      <c r="YF79" s="117"/>
      <c r="YG79" s="117"/>
      <c r="YH79" s="117"/>
      <c r="YI79" s="117"/>
      <c r="YJ79" s="117"/>
      <c r="YK79" s="117"/>
      <c r="YL79" s="117"/>
      <c r="YM79" s="117"/>
      <c r="YN79" s="117"/>
      <c r="YO79" s="117"/>
      <c r="YP79" s="117"/>
      <c r="YQ79" s="117"/>
      <c r="YR79" s="117"/>
      <c r="YS79" s="117"/>
      <c r="YT79" s="117"/>
      <c r="YU79" s="117"/>
      <c r="YV79" s="117"/>
      <c r="YW79" s="117"/>
      <c r="YX79" s="117"/>
      <c r="YY79" s="117"/>
      <c r="YZ79" s="117"/>
      <c r="ZA79" s="117"/>
      <c r="ZB79" s="117"/>
      <c r="ZC79" s="117"/>
      <c r="ZD79" s="117"/>
      <c r="ZE79" s="117"/>
      <c r="ZF79" s="117"/>
      <c r="ZG79" s="117"/>
      <c r="ZH79" s="117"/>
      <c r="ZI79" s="117"/>
      <c r="ZJ79" s="117"/>
      <c r="ZK79" s="117"/>
      <c r="ZL79" s="117"/>
      <c r="ZM79" s="117"/>
      <c r="ZN79" s="117"/>
      <c r="ZO79" s="117"/>
      <c r="ZP79" s="117"/>
      <c r="ZQ79" s="117"/>
      <c r="ZR79" s="117"/>
      <c r="ZS79" s="117"/>
      <c r="ZT79" s="117"/>
      <c r="ZU79" s="117"/>
      <c r="ZV79" s="117"/>
      <c r="ZW79" s="117"/>
      <c r="ZX79" s="117"/>
      <c r="ZY79" s="117"/>
      <c r="ZZ79" s="117"/>
    </row>
    <row r="80" spans="1:702" hidden="1" outlineLevel="1">
      <c r="A80" s="9">
        <v>42644</v>
      </c>
      <c r="B80" s="117">
        <v>484644.70011253998</v>
      </c>
      <c r="C80" s="117">
        <v>29311.75547892</v>
      </c>
      <c r="D80" s="117">
        <v>16480.719472099998</v>
      </c>
      <c r="E80" s="117">
        <v>132681.85772758999</v>
      </c>
      <c r="F80" s="117">
        <v>34227.412032039996</v>
      </c>
      <c r="G80" s="117">
        <v>1578.8405140499999</v>
      </c>
      <c r="H80" s="117">
        <v>30492.483724050002</v>
      </c>
      <c r="I80" s="117">
        <v>105077.52368279001</v>
      </c>
      <c r="J80" s="117">
        <v>18219.806073299998</v>
      </c>
      <c r="K80" s="117">
        <v>1649.6347830100001</v>
      </c>
      <c r="L80" s="117">
        <v>5796.5882955500001</v>
      </c>
      <c r="M80" s="168" t="s">
        <v>189</v>
      </c>
      <c r="N80" s="117">
        <v>61541.335472620005</v>
      </c>
      <c r="O80" s="117">
        <v>40568.192915109998</v>
      </c>
      <c r="P80" s="117">
        <v>5967.3795008100005</v>
      </c>
      <c r="Q80" s="117">
        <v>4.6285719699999994</v>
      </c>
      <c r="R80" s="117">
        <v>531.61581526999998</v>
      </c>
      <c r="S80" s="117">
        <v>235.87602533</v>
      </c>
      <c r="T80" s="117">
        <v>279.05002802999996</v>
      </c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17"/>
      <c r="DK80" s="117"/>
      <c r="DL80" s="117"/>
      <c r="DM80" s="117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17"/>
      <c r="EW80" s="117"/>
      <c r="EX80" s="117"/>
      <c r="EY80" s="117"/>
      <c r="EZ80" s="117"/>
      <c r="FA80" s="117"/>
      <c r="FB80" s="117"/>
      <c r="FC80" s="117"/>
      <c r="FD80" s="117"/>
      <c r="FE80" s="117"/>
      <c r="FF80" s="117"/>
      <c r="FG80" s="117"/>
      <c r="FH80" s="117"/>
      <c r="FI80" s="117"/>
      <c r="FJ80" s="117"/>
      <c r="FK80" s="117"/>
      <c r="FL80" s="117"/>
      <c r="FM80" s="117"/>
      <c r="FN80" s="117"/>
      <c r="FO80" s="117"/>
      <c r="FP80" s="117"/>
      <c r="FQ80" s="117"/>
      <c r="FR80" s="117"/>
      <c r="FS80" s="117"/>
      <c r="FT80" s="117"/>
      <c r="FU80" s="117"/>
      <c r="FV80" s="117"/>
      <c r="FW80" s="117"/>
      <c r="FX80" s="117"/>
      <c r="FY80" s="117"/>
      <c r="FZ80" s="117"/>
      <c r="GA80" s="117"/>
      <c r="GB80" s="117"/>
      <c r="GC80" s="117"/>
      <c r="GD80" s="117"/>
      <c r="GE80" s="117"/>
      <c r="GF80" s="117"/>
      <c r="GG80" s="117"/>
      <c r="GH80" s="117"/>
      <c r="GI80" s="117"/>
      <c r="GJ80" s="117"/>
      <c r="GK80" s="117"/>
      <c r="GL80" s="117"/>
      <c r="GM80" s="117"/>
      <c r="GN80" s="117"/>
      <c r="GO80" s="117"/>
      <c r="GP80" s="117"/>
      <c r="GQ80" s="117"/>
      <c r="GR80" s="117"/>
      <c r="GS80" s="117"/>
      <c r="GT80" s="117"/>
      <c r="GU80" s="117"/>
      <c r="GV80" s="117"/>
      <c r="GW80" s="117"/>
      <c r="GX80" s="117"/>
      <c r="GY80" s="117"/>
      <c r="GZ80" s="117"/>
      <c r="HA80" s="117"/>
      <c r="HB80" s="117"/>
      <c r="HC80" s="117"/>
      <c r="HD80" s="117"/>
      <c r="HE80" s="117"/>
      <c r="HF80" s="117"/>
      <c r="HG80" s="117"/>
      <c r="HH80" s="117"/>
      <c r="HI80" s="117"/>
      <c r="HJ80" s="117"/>
      <c r="HK80" s="117"/>
      <c r="HL80" s="117"/>
      <c r="HM80" s="117"/>
      <c r="HN80" s="117"/>
      <c r="HO80" s="117"/>
      <c r="HP80" s="117"/>
      <c r="HQ80" s="117"/>
      <c r="HR80" s="117"/>
      <c r="HS80" s="117"/>
      <c r="HT80" s="117"/>
      <c r="HU80" s="117"/>
      <c r="HV80" s="117"/>
      <c r="HW80" s="117"/>
      <c r="HX80" s="117"/>
      <c r="HY80" s="117"/>
      <c r="HZ80" s="117"/>
      <c r="IA80" s="117"/>
      <c r="IB80" s="117"/>
      <c r="IC80" s="117"/>
      <c r="ID80" s="117"/>
      <c r="IE80" s="117"/>
      <c r="IF80" s="117"/>
      <c r="IG80" s="117"/>
      <c r="IH80" s="117"/>
      <c r="II80" s="117"/>
      <c r="IJ80" s="117"/>
      <c r="IK80" s="117"/>
      <c r="IL80" s="117"/>
      <c r="IM80" s="117"/>
      <c r="IN80" s="117"/>
      <c r="IO80" s="117"/>
      <c r="IP80" s="117"/>
      <c r="IQ80" s="117"/>
      <c r="IR80" s="117"/>
      <c r="IS80" s="117"/>
      <c r="IT80" s="117"/>
      <c r="IU80" s="117"/>
      <c r="IV80" s="117"/>
      <c r="IW80" s="117"/>
      <c r="IX80" s="117"/>
      <c r="IY80" s="117"/>
      <c r="IZ80" s="117"/>
      <c r="JA80" s="117"/>
      <c r="JB80" s="117"/>
      <c r="JC80" s="117"/>
      <c r="JD80" s="117"/>
      <c r="JE80" s="117"/>
      <c r="JF80" s="117"/>
      <c r="JG80" s="117"/>
      <c r="JH80" s="117"/>
      <c r="JI80" s="117"/>
      <c r="JJ80" s="117"/>
      <c r="JK80" s="117"/>
      <c r="JL80" s="117"/>
      <c r="JM80" s="117"/>
      <c r="JN80" s="117"/>
      <c r="JO80" s="117"/>
      <c r="JP80" s="117"/>
      <c r="JQ80" s="117"/>
      <c r="JR80" s="117"/>
      <c r="JS80" s="117"/>
      <c r="JT80" s="117"/>
      <c r="JU80" s="117"/>
      <c r="JV80" s="117"/>
      <c r="JW80" s="117"/>
      <c r="JX80" s="117"/>
      <c r="JY80" s="117"/>
      <c r="JZ80" s="117"/>
      <c r="KA80" s="117"/>
      <c r="KB80" s="117"/>
      <c r="KC80" s="117"/>
      <c r="KD80" s="117"/>
      <c r="KE80" s="117"/>
      <c r="KF80" s="117"/>
      <c r="KG80" s="117"/>
      <c r="KH80" s="117"/>
      <c r="KI80" s="117"/>
      <c r="KJ80" s="117"/>
      <c r="KK80" s="117"/>
      <c r="KL80" s="117"/>
      <c r="KM80" s="117"/>
      <c r="KN80" s="117"/>
      <c r="KO80" s="117"/>
      <c r="KP80" s="117"/>
      <c r="KQ80" s="117"/>
      <c r="KR80" s="117"/>
      <c r="KS80" s="117"/>
      <c r="KT80" s="117"/>
      <c r="KU80" s="117"/>
      <c r="KV80" s="117"/>
      <c r="KW80" s="117"/>
      <c r="KX80" s="117"/>
      <c r="KY80" s="117"/>
      <c r="KZ80" s="117"/>
      <c r="LA80" s="117"/>
      <c r="LB80" s="117"/>
      <c r="LC80" s="117"/>
      <c r="LD80" s="117"/>
      <c r="LE80" s="117"/>
      <c r="LF80" s="117"/>
      <c r="LG80" s="117"/>
      <c r="LH80" s="117"/>
      <c r="LI80" s="117"/>
      <c r="LJ80" s="117"/>
      <c r="LK80" s="117"/>
      <c r="LL80" s="117"/>
      <c r="LM80" s="117"/>
      <c r="LN80" s="117"/>
      <c r="LO80" s="117"/>
      <c r="LP80" s="117"/>
      <c r="LQ80" s="117"/>
      <c r="LR80" s="117"/>
      <c r="LS80" s="117"/>
      <c r="LT80" s="117"/>
      <c r="LU80" s="117"/>
      <c r="LV80" s="117"/>
      <c r="LW80" s="117"/>
      <c r="LX80" s="117"/>
      <c r="LY80" s="117"/>
      <c r="LZ80" s="117"/>
      <c r="MA80" s="117"/>
      <c r="MB80" s="117"/>
      <c r="MC80" s="117"/>
      <c r="MD80" s="117"/>
      <c r="ME80" s="117"/>
      <c r="MF80" s="117"/>
      <c r="MG80" s="117"/>
      <c r="MH80" s="117"/>
      <c r="MI80" s="117"/>
      <c r="MJ80" s="117"/>
      <c r="MK80" s="117"/>
      <c r="ML80" s="117"/>
      <c r="MM80" s="117"/>
      <c r="MN80" s="117"/>
      <c r="MO80" s="117"/>
      <c r="MP80" s="117"/>
      <c r="MQ80" s="117"/>
      <c r="MR80" s="117"/>
      <c r="MS80" s="117"/>
      <c r="MT80" s="117"/>
      <c r="MU80" s="117"/>
      <c r="MV80" s="117"/>
      <c r="MW80" s="117"/>
      <c r="MX80" s="117"/>
      <c r="MY80" s="117"/>
      <c r="MZ80" s="117"/>
      <c r="NA80" s="117"/>
      <c r="NB80" s="117"/>
      <c r="NC80" s="117"/>
      <c r="ND80" s="117"/>
      <c r="NE80" s="117"/>
      <c r="NF80" s="117"/>
      <c r="NG80" s="117"/>
      <c r="NH80" s="117"/>
      <c r="NI80" s="117"/>
      <c r="NJ80" s="117"/>
      <c r="NK80" s="117"/>
      <c r="NL80" s="117"/>
      <c r="NM80" s="117"/>
      <c r="NN80" s="117"/>
      <c r="NO80" s="117"/>
      <c r="NP80" s="117"/>
      <c r="NQ80" s="117"/>
      <c r="NR80" s="117"/>
      <c r="NS80" s="117"/>
      <c r="NT80" s="117"/>
      <c r="NU80" s="117"/>
      <c r="NV80" s="117"/>
      <c r="NW80" s="117"/>
      <c r="NX80" s="117"/>
      <c r="NY80" s="117"/>
      <c r="NZ80" s="117"/>
      <c r="OA80" s="117"/>
      <c r="OB80" s="117"/>
      <c r="OC80" s="117"/>
      <c r="OD80" s="117"/>
      <c r="OE80" s="117"/>
      <c r="OF80" s="117"/>
      <c r="OG80" s="117"/>
      <c r="OH80" s="117"/>
      <c r="OI80" s="117"/>
      <c r="OJ80" s="117"/>
      <c r="OK80" s="117"/>
      <c r="OL80" s="117"/>
      <c r="OM80" s="117"/>
      <c r="ON80" s="117"/>
      <c r="OO80" s="117"/>
      <c r="OP80" s="117"/>
      <c r="OQ80" s="117"/>
      <c r="OR80" s="117"/>
      <c r="OS80" s="117"/>
      <c r="OT80" s="117"/>
      <c r="OU80" s="117"/>
      <c r="OV80" s="117"/>
      <c r="OW80" s="117"/>
      <c r="OX80" s="117"/>
      <c r="OY80" s="117"/>
      <c r="OZ80" s="117"/>
      <c r="PA80" s="117"/>
      <c r="PB80" s="117"/>
      <c r="PC80" s="117"/>
      <c r="PD80" s="117"/>
      <c r="PE80" s="117"/>
      <c r="PF80" s="117"/>
      <c r="PG80" s="117"/>
      <c r="PH80" s="117"/>
      <c r="PI80" s="117"/>
      <c r="PJ80" s="117"/>
      <c r="PK80" s="117"/>
      <c r="PL80" s="117"/>
      <c r="PM80" s="117"/>
      <c r="PN80" s="117"/>
      <c r="PO80" s="117"/>
      <c r="PP80" s="117"/>
      <c r="PQ80" s="117"/>
      <c r="PR80" s="117"/>
      <c r="PS80" s="117"/>
      <c r="PT80" s="117"/>
      <c r="PU80" s="117"/>
      <c r="PV80" s="117"/>
      <c r="PW80" s="117"/>
      <c r="PX80" s="117"/>
      <c r="PY80" s="117"/>
      <c r="PZ80" s="117"/>
      <c r="QA80" s="117"/>
      <c r="QB80" s="117"/>
      <c r="QC80" s="117"/>
      <c r="QD80" s="117"/>
      <c r="QE80" s="117"/>
      <c r="QF80" s="117"/>
      <c r="QG80" s="117"/>
      <c r="QH80" s="117"/>
      <c r="QI80" s="117"/>
      <c r="QJ80" s="117"/>
      <c r="QK80" s="117"/>
      <c r="QL80" s="117"/>
      <c r="QM80" s="117"/>
      <c r="QN80" s="117"/>
      <c r="QO80" s="117"/>
      <c r="QP80" s="117"/>
      <c r="QQ80" s="117"/>
      <c r="QR80" s="117"/>
      <c r="QS80" s="117"/>
      <c r="QT80" s="117"/>
      <c r="QU80" s="117"/>
      <c r="QV80" s="117"/>
      <c r="QW80" s="117"/>
      <c r="QX80" s="117"/>
      <c r="QY80" s="117"/>
      <c r="QZ80" s="117"/>
      <c r="RA80" s="117"/>
      <c r="RB80" s="117"/>
      <c r="RC80" s="117"/>
      <c r="RD80" s="117"/>
      <c r="RE80" s="117"/>
      <c r="RF80" s="117"/>
      <c r="RG80" s="117"/>
      <c r="RH80" s="117"/>
      <c r="RI80" s="117"/>
      <c r="RJ80" s="117"/>
      <c r="RK80" s="117"/>
      <c r="RL80" s="117"/>
      <c r="RM80" s="117"/>
      <c r="RN80" s="117"/>
      <c r="RO80" s="117"/>
      <c r="RP80" s="117"/>
      <c r="RQ80" s="117"/>
      <c r="RR80" s="117"/>
      <c r="RS80" s="117"/>
      <c r="RT80" s="117"/>
      <c r="RU80" s="117"/>
      <c r="RV80" s="117"/>
      <c r="RW80" s="117"/>
      <c r="RX80" s="117"/>
      <c r="RY80" s="117"/>
      <c r="RZ80" s="117"/>
      <c r="SA80" s="117"/>
      <c r="SB80" s="117"/>
      <c r="SC80" s="117"/>
      <c r="SD80" s="117"/>
      <c r="SE80" s="117"/>
      <c r="SF80" s="117"/>
      <c r="SG80" s="117"/>
      <c r="SH80" s="117"/>
      <c r="SI80" s="117"/>
      <c r="SJ80" s="117"/>
      <c r="SK80" s="117"/>
      <c r="SL80" s="117"/>
      <c r="SM80" s="117"/>
      <c r="SN80" s="117"/>
      <c r="SO80" s="117"/>
      <c r="SP80" s="117"/>
      <c r="SQ80" s="117"/>
      <c r="SR80" s="117"/>
      <c r="SS80" s="117"/>
      <c r="ST80" s="117"/>
      <c r="SU80" s="117"/>
      <c r="SV80" s="117"/>
      <c r="SW80" s="117"/>
      <c r="SX80" s="117"/>
      <c r="SY80" s="117"/>
      <c r="SZ80" s="117"/>
      <c r="TA80" s="117"/>
      <c r="TB80" s="117"/>
      <c r="TC80" s="117"/>
      <c r="TD80" s="117"/>
      <c r="TE80" s="117"/>
      <c r="TF80" s="117"/>
      <c r="TG80" s="117"/>
      <c r="TH80" s="117"/>
      <c r="TI80" s="117"/>
      <c r="TJ80" s="117"/>
      <c r="TK80" s="117"/>
      <c r="TL80" s="117"/>
      <c r="TM80" s="117"/>
      <c r="TN80" s="117"/>
      <c r="TO80" s="117"/>
      <c r="TP80" s="117"/>
      <c r="TQ80" s="117"/>
      <c r="TR80" s="117"/>
      <c r="TS80" s="117"/>
      <c r="TT80" s="117"/>
      <c r="TU80" s="117"/>
      <c r="TV80" s="117"/>
      <c r="TW80" s="117"/>
      <c r="TX80" s="117"/>
      <c r="TY80" s="117"/>
      <c r="TZ80" s="117"/>
      <c r="UA80" s="117"/>
      <c r="UB80" s="117"/>
      <c r="UC80" s="117"/>
      <c r="UD80" s="117"/>
      <c r="UE80" s="117"/>
      <c r="UF80" s="117"/>
      <c r="UG80" s="117"/>
      <c r="UH80" s="117"/>
      <c r="UI80" s="117"/>
      <c r="UJ80" s="117"/>
      <c r="UK80" s="117"/>
      <c r="UL80" s="117"/>
      <c r="UM80" s="117"/>
      <c r="UN80" s="117"/>
      <c r="UO80" s="117"/>
      <c r="UP80" s="117"/>
      <c r="UQ80" s="117"/>
      <c r="UR80" s="117"/>
      <c r="US80" s="117"/>
      <c r="UT80" s="117"/>
      <c r="UU80" s="117"/>
      <c r="UV80" s="117"/>
      <c r="UW80" s="117"/>
      <c r="UX80" s="117"/>
      <c r="UY80" s="117"/>
      <c r="UZ80" s="117"/>
      <c r="VA80" s="117"/>
      <c r="VB80" s="117"/>
      <c r="VC80" s="117"/>
      <c r="VD80" s="117"/>
      <c r="VE80" s="117"/>
      <c r="VF80" s="117"/>
      <c r="VG80" s="117"/>
      <c r="VH80" s="117"/>
      <c r="VI80" s="117"/>
      <c r="VJ80" s="117"/>
      <c r="VK80" s="117"/>
      <c r="VL80" s="117"/>
      <c r="VM80" s="117"/>
      <c r="VN80" s="117"/>
      <c r="VO80" s="117"/>
      <c r="VP80" s="117"/>
      <c r="VQ80" s="117"/>
      <c r="VR80" s="117"/>
      <c r="VS80" s="117"/>
      <c r="VT80" s="117"/>
      <c r="VU80" s="117"/>
      <c r="VV80" s="117"/>
      <c r="VW80" s="117"/>
      <c r="VX80" s="117"/>
      <c r="VY80" s="117"/>
      <c r="VZ80" s="117"/>
      <c r="WA80" s="117"/>
      <c r="WB80" s="117"/>
      <c r="WC80" s="117"/>
      <c r="WD80" s="117"/>
      <c r="WE80" s="117"/>
      <c r="WF80" s="117"/>
      <c r="WG80" s="117"/>
      <c r="WH80" s="117"/>
      <c r="WI80" s="117"/>
      <c r="WJ80" s="117"/>
      <c r="WK80" s="117"/>
      <c r="WL80" s="117"/>
      <c r="WM80" s="117"/>
      <c r="WN80" s="117"/>
      <c r="WO80" s="117"/>
      <c r="WP80" s="117"/>
      <c r="WQ80" s="117"/>
      <c r="WR80" s="117"/>
      <c r="WS80" s="117"/>
      <c r="WT80" s="117"/>
      <c r="WU80" s="117"/>
      <c r="WV80" s="117"/>
      <c r="WW80" s="117"/>
      <c r="WX80" s="117"/>
      <c r="WY80" s="117"/>
      <c r="WZ80" s="117"/>
      <c r="XA80" s="117"/>
      <c r="XB80" s="117"/>
      <c r="XC80" s="117"/>
      <c r="XD80" s="117"/>
      <c r="XE80" s="117"/>
      <c r="XF80" s="117"/>
      <c r="XG80" s="117"/>
      <c r="XH80" s="117"/>
      <c r="XI80" s="117"/>
      <c r="XJ80" s="117"/>
      <c r="XK80" s="117"/>
      <c r="XL80" s="117"/>
      <c r="XM80" s="117"/>
      <c r="XN80" s="117"/>
      <c r="XO80" s="117"/>
      <c r="XP80" s="117"/>
      <c r="XQ80" s="117"/>
      <c r="XR80" s="117"/>
      <c r="XS80" s="117"/>
      <c r="XT80" s="117"/>
      <c r="XU80" s="117"/>
      <c r="XV80" s="117"/>
      <c r="XW80" s="117"/>
      <c r="XX80" s="117"/>
      <c r="XY80" s="117"/>
      <c r="XZ80" s="117"/>
      <c r="YA80" s="117"/>
      <c r="YB80" s="117"/>
      <c r="YC80" s="117"/>
      <c r="YD80" s="117"/>
      <c r="YE80" s="117"/>
      <c r="YF80" s="117"/>
      <c r="YG80" s="117"/>
      <c r="YH80" s="117"/>
      <c r="YI80" s="117"/>
      <c r="YJ80" s="117"/>
      <c r="YK80" s="117"/>
      <c r="YL80" s="117"/>
      <c r="YM80" s="117"/>
      <c r="YN80" s="117"/>
      <c r="YO80" s="117"/>
      <c r="YP80" s="117"/>
      <c r="YQ80" s="117"/>
      <c r="YR80" s="117"/>
      <c r="YS80" s="117"/>
      <c r="YT80" s="117"/>
      <c r="YU80" s="117"/>
      <c r="YV80" s="117"/>
      <c r="YW80" s="117"/>
      <c r="YX80" s="117"/>
      <c r="YY80" s="117"/>
      <c r="YZ80" s="117"/>
      <c r="ZA80" s="117"/>
      <c r="ZB80" s="117"/>
      <c r="ZC80" s="117"/>
      <c r="ZD80" s="117"/>
      <c r="ZE80" s="117"/>
      <c r="ZF80" s="117"/>
      <c r="ZG80" s="117"/>
      <c r="ZH80" s="117"/>
      <c r="ZI80" s="117"/>
      <c r="ZJ80" s="117"/>
      <c r="ZK80" s="117"/>
      <c r="ZL80" s="117"/>
      <c r="ZM80" s="117"/>
      <c r="ZN80" s="117"/>
      <c r="ZO80" s="117"/>
      <c r="ZP80" s="117"/>
      <c r="ZQ80" s="117"/>
      <c r="ZR80" s="117"/>
      <c r="ZS80" s="117"/>
      <c r="ZT80" s="117"/>
      <c r="ZU80" s="117"/>
      <c r="ZV80" s="117"/>
      <c r="ZW80" s="117"/>
      <c r="ZX80" s="117"/>
      <c r="ZY80" s="117"/>
      <c r="ZZ80" s="117"/>
    </row>
    <row r="81" spans="1:702" hidden="1" outlineLevel="1">
      <c r="A81" s="9">
        <v>42675</v>
      </c>
      <c r="B81" s="117">
        <v>483975.17815602</v>
      </c>
      <c r="C81" s="117">
        <v>28301.623764849999</v>
      </c>
      <c r="D81" s="117">
        <v>14494.71090713</v>
      </c>
      <c r="E81" s="117">
        <v>132395.06317750999</v>
      </c>
      <c r="F81" s="117">
        <v>36480.638023479994</v>
      </c>
      <c r="G81" s="117">
        <v>1546.6568671800001</v>
      </c>
      <c r="H81" s="117">
        <v>30183.32448938</v>
      </c>
      <c r="I81" s="117">
        <v>106163.36704452999</v>
      </c>
      <c r="J81" s="117">
        <v>19109.54123785</v>
      </c>
      <c r="K81" s="117">
        <v>1588.19738278</v>
      </c>
      <c r="L81" s="117">
        <v>6153.4034213800005</v>
      </c>
      <c r="M81" s="168" t="s">
        <v>189</v>
      </c>
      <c r="N81" s="117">
        <v>61705.229752859996</v>
      </c>
      <c r="O81" s="117">
        <v>38803.581462549999</v>
      </c>
      <c r="P81" s="117">
        <v>6020.7285614700004</v>
      </c>
      <c r="Q81" s="117">
        <v>5.8453332500000004</v>
      </c>
      <c r="R81" s="117">
        <v>528.67186941</v>
      </c>
      <c r="S81" s="117">
        <v>217.06608306999999</v>
      </c>
      <c r="T81" s="117">
        <v>277.52877734000003</v>
      </c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17"/>
      <c r="EX81" s="117"/>
      <c r="EY81" s="117"/>
      <c r="EZ81" s="117"/>
      <c r="FA81" s="117"/>
      <c r="FB81" s="117"/>
      <c r="FC81" s="117"/>
      <c r="FD81" s="117"/>
      <c r="FE81" s="117"/>
      <c r="FF81" s="117"/>
      <c r="FG81" s="117"/>
      <c r="FH81" s="117"/>
      <c r="FI81" s="117"/>
      <c r="FJ81" s="117"/>
      <c r="FK81" s="117"/>
      <c r="FL81" s="117"/>
      <c r="FM81" s="117"/>
      <c r="FN81" s="117"/>
      <c r="FO81" s="117"/>
      <c r="FP81" s="117"/>
      <c r="FQ81" s="117"/>
      <c r="FR81" s="117"/>
      <c r="FS81" s="117"/>
      <c r="FT81" s="117"/>
      <c r="FU81" s="117"/>
      <c r="FV81" s="117"/>
      <c r="FW81" s="117"/>
      <c r="FX81" s="117"/>
      <c r="FY81" s="117"/>
      <c r="FZ81" s="117"/>
      <c r="GA81" s="117"/>
      <c r="GB81" s="117"/>
      <c r="GC81" s="117"/>
      <c r="GD81" s="117"/>
      <c r="GE81" s="117"/>
      <c r="GF81" s="117"/>
      <c r="GG81" s="117"/>
      <c r="GH81" s="117"/>
      <c r="GI81" s="117"/>
      <c r="GJ81" s="117"/>
      <c r="GK81" s="117"/>
      <c r="GL81" s="117"/>
      <c r="GM81" s="117"/>
      <c r="GN81" s="117"/>
      <c r="GO81" s="117"/>
      <c r="GP81" s="117"/>
      <c r="GQ81" s="117"/>
      <c r="GR81" s="117"/>
      <c r="GS81" s="117"/>
      <c r="GT81" s="117"/>
      <c r="GU81" s="117"/>
      <c r="GV81" s="117"/>
      <c r="GW81" s="117"/>
      <c r="GX81" s="117"/>
      <c r="GY81" s="117"/>
      <c r="GZ81" s="117"/>
      <c r="HA81" s="117"/>
      <c r="HB81" s="117"/>
      <c r="HC81" s="117"/>
      <c r="HD81" s="117"/>
      <c r="HE81" s="117"/>
      <c r="HF81" s="117"/>
      <c r="HG81" s="117"/>
      <c r="HH81" s="117"/>
      <c r="HI81" s="117"/>
      <c r="HJ81" s="117"/>
      <c r="HK81" s="117"/>
      <c r="HL81" s="117"/>
      <c r="HM81" s="117"/>
      <c r="HN81" s="117"/>
      <c r="HO81" s="117"/>
      <c r="HP81" s="117"/>
      <c r="HQ81" s="117"/>
      <c r="HR81" s="117"/>
      <c r="HS81" s="117"/>
      <c r="HT81" s="117"/>
      <c r="HU81" s="117"/>
      <c r="HV81" s="117"/>
      <c r="HW81" s="117"/>
      <c r="HX81" s="117"/>
      <c r="HY81" s="117"/>
      <c r="HZ81" s="117"/>
      <c r="IA81" s="117"/>
      <c r="IB81" s="117"/>
      <c r="IC81" s="117"/>
      <c r="ID81" s="117"/>
      <c r="IE81" s="117"/>
      <c r="IF81" s="117"/>
      <c r="IG81" s="117"/>
      <c r="IH81" s="117"/>
      <c r="II81" s="117"/>
      <c r="IJ81" s="117"/>
      <c r="IK81" s="117"/>
      <c r="IL81" s="117"/>
      <c r="IM81" s="117"/>
      <c r="IN81" s="117"/>
      <c r="IO81" s="117"/>
      <c r="IP81" s="117"/>
      <c r="IQ81" s="117"/>
      <c r="IR81" s="117"/>
      <c r="IS81" s="117"/>
      <c r="IT81" s="117"/>
      <c r="IU81" s="117"/>
      <c r="IV81" s="117"/>
      <c r="IW81" s="117"/>
      <c r="IX81" s="117"/>
      <c r="IY81" s="117"/>
      <c r="IZ81" s="117"/>
      <c r="JA81" s="117"/>
      <c r="JB81" s="117"/>
      <c r="JC81" s="117"/>
      <c r="JD81" s="117"/>
      <c r="JE81" s="117"/>
      <c r="JF81" s="117"/>
      <c r="JG81" s="117"/>
      <c r="JH81" s="117"/>
      <c r="JI81" s="117"/>
      <c r="JJ81" s="117"/>
      <c r="JK81" s="117"/>
      <c r="JL81" s="117"/>
      <c r="JM81" s="117"/>
      <c r="JN81" s="117"/>
      <c r="JO81" s="117"/>
      <c r="JP81" s="117"/>
      <c r="JQ81" s="117"/>
      <c r="JR81" s="117"/>
      <c r="JS81" s="117"/>
      <c r="JT81" s="117"/>
      <c r="JU81" s="117"/>
      <c r="JV81" s="117"/>
      <c r="JW81" s="117"/>
      <c r="JX81" s="117"/>
      <c r="JY81" s="117"/>
      <c r="JZ81" s="117"/>
      <c r="KA81" s="117"/>
      <c r="KB81" s="117"/>
      <c r="KC81" s="117"/>
      <c r="KD81" s="117"/>
      <c r="KE81" s="117"/>
      <c r="KF81" s="117"/>
      <c r="KG81" s="117"/>
      <c r="KH81" s="117"/>
      <c r="KI81" s="117"/>
      <c r="KJ81" s="117"/>
      <c r="KK81" s="117"/>
      <c r="KL81" s="117"/>
      <c r="KM81" s="117"/>
      <c r="KN81" s="117"/>
      <c r="KO81" s="117"/>
      <c r="KP81" s="117"/>
      <c r="KQ81" s="117"/>
      <c r="KR81" s="117"/>
      <c r="KS81" s="117"/>
      <c r="KT81" s="117"/>
      <c r="KU81" s="117"/>
      <c r="KV81" s="117"/>
      <c r="KW81" s="117"/>
      <c r="KX81" s="117"/>
      <c r="KY81" s="117"/>
      <c r="KZ81" s="117"/>
      <c r="LA81" s="117"/>
      <c r="LB81" s="117"/>
      <c r="LC81" s="117"/>
      <c r="LD81" s="117"/>
      <c r="LE81" s="117"/>
      <c r="LF81" s="117"/>
      <c r="LG81" s="117"/>
      <c r="LH81" s="117"/>
      <c r="LI81" s="117"/>
      <c r="LJ81" s="117"/>
      <c r="LK81" s="117"/>
      <c r="LL81" s="117"/>
      <c r="LM81" s="117"/>
      <c r="LN81" s="117"/>
      <c r="LO81" s="117"/>
      <c r="LP81" s="117"/>
      <c r="LQ81" s="117"/>
      <c r="LR81" s="117"/>
      <c r="LS81" s="117"/>
      <c r="LT81" s="117"/>
      <c r="LU81" s="117"/>
      <c r="LV81" s="117"/>
      <c r="LW81" s="117"/>
      <c r="LX81" s="117"/>
      <c r="LY81" s="117"/>
      <c r="LZ81" s="117"/>
      <c r="MA81" s="117"/>
      <c r="MB81" s="117"/>
      <c r="MC81" s="117"/>
      <c r="MD81" s="117"/>
      <c r="ME81" s="117"/>
      <c r="MF81" s="117"/>
      <c r="MG81" s="117"/>
      <c r="MH81" s="117"/>
      <c r="MI81" s="117"/>
      <c r="MJ81" s="117"/>
      <c r="MK81" s="117"/>
      <c r="ML81" s="117"/>
      <c r="MM81" s="117"/>
      <c r="MN81" s="117"/>
      <c r="MO81" s="117"/>
      <c r="MP81" s="117"/>
      <c r="MQ81" s="117"/>
      <c r="MR81" s="117"/>
      <c r="MS81" s="117"/>
      <c r="MT81" s="117"/>
      <c r="MU81" s="117"/>
      <c r="MV81" s="117"/>
      <c r="MW81" s="117"/>
      <c r="MX81" s="117"/>
      <c r="MY81" s="117"/>
      <c r="MZ81" s="117"/>
      <c r="NA81" s="117"/>
      <c r="NB81" s="117"/>
      <c r="NC81" s="117"/>
      <c r="ND81" s="117"/>
      <c r="NE81" s="117"/>
      <c r="NF81" s="117"/>
      <c r="NG81" s="117"/>
      <c r="NH81" s="117"/>
      <c r="NI81" s="117"/>
      <c r="NJ81" s="117"/>
      <c r="NK81" s="117"/>
      <c r="NL81" s="117"/>
      <c r="NM81" s="117"/>
      <c r="NN81" s="117"/>
      <c r="NO81" s="117"/>
      <c r="NP81" s="117"/>
      <c r="NQ81" s="117"/>
      <c r="NR81" s="117"/>
      <c r="NS81" s="117"/>
      <c r="NT81" s="117"/>
      <c r="NU81" s="117"/>
      <c r="NV81" s="117"/>
      <c r="NW81" s="117"/>
      <c r="NX81" s="117"/>
      <c r="NY81" s="117"/>
      <c r="NZ81" s="117"/>
      <c r="OA81" s="117"/>
      <c r="OB81" s="117"/>
      <c r="OC81" s="117"/>
      <c r="OD81" s="117"/>
      <c r="OE81" s="117"/>
      <c r="OF81" s="117"/>
      <c r="OG81" s="117"/>
      <c r="OH81" s="117"/>
      <c r="OI81" s="117"/>
      <c r="OJ81" s="117"/>
      <c r="OK81" s="117"/>
      <c r="OL81" s="117"/>
      <c r="OM81" s="117"/>
      <c r="ON81" s="117"/>
      <c r="OO81" s="117"/>
      <c r="OP81" s="117"/>
      <c r="OQ81" s="117"/>
      <c r="OR81" s="117"/>
      <c r="OS81" s="117"/>
      <c r="OT81" s="117"/>
      <c r="OU81" s="117"/>
      <c r="OV81" s="117"/>
      <c r="OW81" s="117"/>
      <c r="OX81" s="117"/>
      <c r="OY81" s="117"/>
      <c r="OZ81" s="117"/>
      <c r="PA81" s="117"/>
      <c r="PB81" s="117"/>
      <c r="PC81" s="117"/>
      <c r="PD81" s="117"/>
      <c r="PE81" s="117"/>
      <c r="PF81" s="117"/>
      <c r="PG81" s="117"/>
      <c r="PH81" s="117"/>
      <c r="PI81" s="117"/>
      <c r="PJ81" s="117"/>
      <c r="PK81" s="117"/>
      <c r="PL81" s="117"/>
      <c r="PM81" s="117"/>
      <c r="PN81" s="117"/>
      <c r="PO81" s="117"/>
      <c r="PP81" s="117"/>
      <c r="PQ81" s="117"/>
      <c r="PR81" s="117"/>
      <c r="PS81" s="117"/>
      <c r="PT81" s="117"/>
      <c r="PU81" s="117"/>
      <c r="PV81" s="117"/>
      <c r="PW81" s="117"/>
      <c r="PX81" s="117"/>
      <c r="PY81" s="117"/>
      <c r="PZ81" s="117"/>
      <c r="QA81" s="117"/>
      <c r="QB81" s="117"/>
      <c r="QC81" s="117"/>
      <c r="QD81" s="117"/>
      <c r="QE81" s="117"/>
      <c r="QF81" s="117"/>
      <c r="QG81" s="117"/>
      <c r="QH81" s="117"/>
      <c r="QI81" s="117"/>
      <c r="QJ81" s="117"/>
      <c r="QK81" s="117"/>
      <c r="QL81" s="117"/>
      <c r="QM81" s="117"/>
      <c r="QN81" s="117"/>
      <c r="QO81" s="117"/>
      <c r="QP81" s="117"/>
      <c r="QQ81" s="117"/>
      <c r="QR81" s="117"/>
      <c r="QS81" s="117"/>
      <c r="QT81" s="117"/>
      <c r="QU81" s="117"/>
      <c r="QV81" s="117"/>
      <c r="QW81" s="117"/>
      <c r="QX81" s="117"/>
      <c r="QY81" s="117"/>
      <c r="QZ81" s="117"/>
      <c r="RA81" s="117"/>
      <c r="RB81" s="117"/>
      <c r="RC81" s="117"/>
      <c r="RD81" s="117"/>
      <c r="RE81" s="117"/>
      <c r="RF81" s="117"/>
      <c r="RG81" s="117"/>
      <c r="RH81" s="117"/>
      <c r="RI81" s="117"/>
      <c r="RJ81" s="117"/>
      <c r="RK81" s="117"/>
      <c r="RL81" s="117"/>
      <c r="RM81" s="117"/>
      <c r="RN81" s="117"/>
      <c r="RO81" s="117"/>
      <c r="RP81" s="117"/>
      <c r="RQ81" s="117"/>
      <c r="RR81" s="117"/>
      <c r="RS81" s="117"/>
      <c r="RT81" s="117"/>
      <c r="RU81" s="117"/>
      <c r="RV81" s="117"/>
      <c r="RW81" s="117"/>
      <c r="RX81" s="117"/>
      <c r="RY81" s="117"/>
      <c r="RZ81" s="117"/>
      <c r="SA81" s="117"/>
      <c r="SB81" s="117"/>
      <c r="SC81" s="117"/>
      <c r="SD81" s="117"/>
      <c r="SE81" s="117"/>
      <c r="SF81" s="117"/>
      <c r="SG81" s="117"/>
      <c r="SH81" s="117"/>
      <c r="SI81" s="117"/>
      <c r="SJ81" s="117"/>
      <c r="SK81" s="117"/>
      <c r="SL81" s="117"/>
      <c r="SM81" s="117"/>
      <c r="SN81" s="117"/>
      <c r="SO81" s="117"/>
      <c r="SP81" s="117"/>
      <c r="SQ81" s="117"/>
      <c r="SR81" s="117"/>
      <c r="SS81" s="117"/>
      <c r="ST81" s="117"/>
      <c r="SU81" s="117"/>
      <c r="SV81" s="117"/>
      <c r="SW81" s="117"/>
      <c r="SX81" s="117"/>
      <c r="SY81" s="117"/>
      <c r="SZ81" s="117"/>
      <c r="TA81" s="117"/>
      <c r="TB81" s="117"/>
      <c r="TC81" s="117"/>
      <c r="TD81" s="117"/>
      <c r="TE81" s="117"/>
      <c r="TF81" s="117"/>
      <c r="TG81" s="117"/>
      <c r="TH81" s="117"/>
      <c r="TI81" s="117"/>
      <c r="TJ81" s="117"/>
      <c r="TK81" s="117"/>
      <c r="TL81" s="117"/>
      <c r="TM81" s="117"/>
      <c r="TN81" s="117"/>
      <c r="TO81" s="117"/>
      <c r="TP81" s="117"/>
      <c r="TQ81" s="117"/>
      <c r="TR81" s="117"/>
      <c r="TS81" s="117"/>
      <c r="TT81" s="117"/>
      <c r="TU81" s="117"/>
      <c r="TV81" s="117"/>
      <c r="TW81" s="117"/>
      <c r="TX81" s="117"/>
      <c r="TY81" s="117"/>
      <c r="TZ81" s="117"/>
      <c r="UA81" s="117"/>
      <c r="UB81" s="117"/>
      <c r="UC81" s="117"/>
      <c r="UD81" s="117"/>
      <c r="UE81" s="117"/>
      <c r="UF81" s="117"/>
      <c r="UG81" s="117"/>
      <c r="UH81" s="117"/>
      <c r="UI81" s="117"/>
      <c r="UJ81" s="117"/>
      <c r="UK81" s="117"/>
      <c r="UL81" s="117"/>
      <c r="UM81" s="117"/>
      <c r="UN81" s="117"/>
      <c r="UO81" s="117"/>
      <c r="UP81" s="117"/>
      <c r="UQ81" s="117"/>
      <c r="UR81" s="117"/>
      <c r="US81" s="117"/>
      <c r="UT81" s="117"/>
      <c r="UU81" s="117"/>
      <c r="UV81" s="117"/>
      <c r="UW81" s="117"/>
      <c r="UX81" s="117"/>
      <c r="UY81" s="117"/>
      <c r="UZ81" s="117"/>
      <c r="VA81" s="117"/>
      <c r="VB81" s="117"/>
      <c r="VC81" s="117"/>
      <c r="VD81" s="117"/>
      <c r="VE81" s="117"/>
      <c r="VF81" s="117"/>
      <c r="VG81" s="117"/>
      <c r="VH81" s="117"/>
      <c r="VI81" s="117"/>
      <c r="VJ81" s="117"/>
      <c r="VK81" s="117"/>
      <c r="VL81" s="117"/>
      <c r="VM81" s="117"/>
      <c r="VN81" s="117"/>
      <c r="VO81" s="117"/>
      <c r="VP81" s="117"/>
      <c r="VQ81" s="117"/>
      <c r="VR81" s="117"/>
      <c r="VS81" s="117"/>
      <c r="VT81" s="117"/>
      <c r="VU81" s="117"/>
      <c r="VV81" s="117"/>
      <c r="VW81" s="117"/>
      <c r="VX81" s="117"/>
      <c r="VY81" s="117"/>
      <c r="VZ81" s="117"/>
      <c r="WA81" s="117"/>
      <c r="WB81" s="117"/>
      <c r="WC81" s="117"/>
      <c r="WD81" s="117"/>
      <c r="WE81" s="117"/>
      <c r="WF81" s="117"/>
      <c r="WG81" s="117"/>
      <c r="WH81" s="117"/>
      <c r="WI81" s="117"/>
      <c r="WJ81" s="117"/>
      <c r="WK81" s="117"/>
      <c r="WL81" s="117"/>
      <c r="WM81" s="117"/>
      <c r="WN81" s="117"/>
      <c r="WO81" s="117"/>
      <c r="WP81" s="117"/>
      <c r="WQ81" s="117"/>
      <c r="WR81" s="117"/>
      <c r="WS81" s="117"/>
      <c r="WT81" s="117"/>
      <c r="WU81" s="117"/>
      <c r="WV81" s="117"/>
      <c r="WW81" s="117"/>
      <c r="WX81" s="117"/>
      <c r="WY81" s="117"/>
      <c r="WZ81" s="117"/>
      <c r="XA81" s="117"/>
      <c r="XB81" s="117"/>
      <c r="XC81" s="117"/>
      <c r="XD81" s="117"/>
      <c r="XE81" s="117"/>
      <c r="XF81" s="117"/>
      <c r="XG81" s="117"/>
      <c r="XH81" s="117"/>
      <c r="XI81" s="117"/>
      <c r="XJ81" s="117"/>
      <c r="XK81" s="117"/>
      <c r="XL81" s="117"/>
      <c r="XM81" s="117"/>
      <c r="XN81" s="117"/>
      <c r="XO81" s="117"/>
      <c r="XP81" s="117"/>
      <c r="XQ81" s="117"/>
      <c r="XR81" s="117"/>
      <c r="XS81" s="117"/>
      <c r="XT81" s="117"/>
      <c r="XU81" s="117"/>
      <c r="XV81" s="117"/>
      <c r="XW81" s="117"/>
      <c r="XX81" s="117"/>
      <c r="XY81" s="117"/>
      <c r="XZ81" s="117"/>
      <c r="YA81" s="117"/>
      <c r="YB81" s="117"/>
      <c r="YC81" s="117"/>
      <c r="YD81" s="117"/>
      <c r="YE81" s="117"/>
      <c r="YF81" s="117"/>
      <c r="YG81" s="117"/>
      <c r="YH81" s="117"/>
      <c r="YI81" s="117"/>
      <c r="YJ81" s="117"/>
      <c r="YK81" s="117"/>
      <c r="YL81" s="117"/>
      <c r="YM81" s="117"/>
      <c r="YN81" s="117"/>
      <c r="YO81" s="117"/>
      <c r="YP81" s="117"/>
      <c r="YQ81" s="117"/>
      <c r="YR81" s="117"/>
      <c r="YS81" s="117"/>
      <c r="YT81" s="117"/>
      <c r="YU81" s="117"/>
      <c r="YV81" s="117"/>
      <c r="YW81" s="117"/>
      <c r="YX81" s="117"/>
      <c r="YY81" s="117"/>
      <c r="YZ81" s="117"/>
      <c r="ZA81" s="117"/>
      <c r="ZB81" s="117"/>
      <c r="ZC81" s="117"/>
      <c r="ZD81" s="117"/>
      <c r="ZE81" s="117"/>
      <c r="ZF81" s="117"/>
      <c r="ZG81" s="117"/>
      <c r="ZH81" s="117"/>
      <c r="ZI81" s="117"/>
      <c r="ZJ81" s="117"/>
      <c r="ZK81" s="117"/>
      <c r="ZL81" s="117"/>
      <c r="ZM81" s="117"/>
      <c r="ZN81" s="117"/>
      <c r="ZO81" s="117"/>
      <c r="ZP81" s="117"/>
      <c r="ZQ81" s="117"/>
      <c r="ZR81" s="117"/>
      <c r="ZS81" s="117"/>
      <c r="ZT81" s="117"/>
      <c r="ZU81" s="117"/>
      <c r="ZV81" s="117"/>
      <c r="ZW81" s="117"/>
      <c r="ZX81" s="117"/>
      <c r="ZY81" s="117"/>
      <c r="ZZ81" s="117"/>
    </row>
    <row r="82" spans="1:702" hidden="1" outlineLevel="1">
      <c r="A82" s="9">
        <v>42705</v>
      </c>
      <c r="B82" s="117">
        <v>491224.72417368001</v>
      </c>
      <c r="C82" s="117">
        <v>27531.863412909999</v>
      </c>
      <c r="D82" s="117">
        <v>15515.50636112</v>
      </c>
      <c r="E82" s="117">
        <v>139234.25691310002</v>
      </c>
      <c r="F82" s="117">
        <v>36553.501492380004</v>
      </c>
      <c r="G82" s="117">
        <v>1585.9306759400001</v>
      </c>
      <c r="H82" s="117">
        <v>30499.533195389999</v>
      </c>
      <c r="I82" s="117">
        <v>106496.42848430001</v>
      </c>
      <c r="J82" s="117">
        <v>18213.593846479998</v>
      </c>
      <c r="K82" s="117">
        <v>1716.9681118000001</v>
      </c>
      <c r="L82" s="117">
        <v>6033.3748719300002</v>
      </c>
      <c r="M82" s="168" t="s">
        <v>189</v>
      </c>
      <c r="N82" s="117">
        <v>64041.47596322</v>
      </c>
      <c r="O82" s="117">
        <v>37056.513743440002</v>
      </c>
      <c r="P82" s="117">
        <v>5491.4930889799998</v>
      </c>
      <c r="Q82" s="117">
        <v>6.0553105899999995</v>
      </c>
      <c r="R82" s="117">
        <v>622.53626415999997</v>
      </c>
      <c r="S82" s="117">
        <v>346.71520872999997</v>
      </c>
      <c r="T82" s="117">
        <v>278.97722921000002</v>
      </c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  <c r="CZ82" s="117"/>
      <c r="DA82" s="117"/>
      <c r="DB82" s="117"/>
      <c r="DC82" s="117"/>
      <c r="DD82" s="117"/>
      <c r="DE82" s="117"/>
      <c r="DF82" s="117"/>
      <c r="DG82" s="117"/>
      <c r="DH82" s="117"/>
      <c r="DI82" s="117"/>
      <c r="DJ82" s="117"/>
      <c r="DK82" s="117"/>
      <c r="DL82" s="117"/>
      <c r="DM82" s="117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7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17"/>
      <c r="EW82" s="117"/>
      <c r="EX82" s="117"/>
      <c r="EY82" s="117"/>
      <c r="EZ82" s="117"/>
      <c r="FA82" s="117"/>
      <c r="FB82" s="117"/>
      <c r="FC82" s="117"/>
      <c r="FD82" s="117"/>
      <c r="FE82" s="117"/>
      <c r="FF82" s="117"/>
      <c r="FG82" s="117"/>
      <c r="FH82" s="117"/>
      <c r="FI82" s="117"/>
      <c r="FJ82" s="117"/>
      <c r="FK82" s="117"/>
      <c r="FL82" s="117"/>
      <c r="FM82" s="117"/>
      <c r="FN82" s="117"/>
      <c r="FO82" s="117"/>
      <c r="FP82" s="117"/>
      <c r="FQ82" s="117"/>
      <c r="FR82" s="117"/>
      <c r="FS82" s="117"/>
      <c r="FT82" s="117"/>
      <c r="FU82" s="117"/>
      <c r="FV82" s="117"/>
      <c r="FW82" s="117"/>
      <c r="FX82" s="117"/>
      <c r="FY82" s="117"/>
      <c r="FZ82" s="117"/>
      <c r="GA82" s="117"/>
      <c r="GB82" s="117"/>
      <c r="GC82" s="117"/>
      <c r="GD82" s="117"/>
      <c r="GE82" s="117"/>
      <c r="GF82" s="117"/>
      <c r="GG82" s="117"/>
      <c r="GH82" s="117"/>
      <c r="GI82" s="117"/>
      <c r="GJ82" s="117"/>
      <c r="GK82" s="117"/>
      <c r="GL82" s="117"/>
      <c r="GM82" s="117"/>
      <c r="GN82" s="117"/>
      <c r="GO82" s="117"/>
      <c r="GP82" s="117"/>
      <c r="GQ82" s="117"/>
      <c r="GR82" s="117"/>
      <c r="GS82" s="117"/>
      <c r="GT82" s="117"/>
      <c r="GU82" s="117"/>
      <c r="GV82" s="117"/>
      <c r="GW82" s="117"/>
      <c r="GX82" s="117"/>
      <c r="GY82" s="117"/>
      <c r="GZ82" s="117"/>
      <c r="HA82" s="117"/>
      <c r="HB82" s="117"/>
      <c r="HC82" s="117"/>
      <c r="HD82" s="117"/>
      <c r="HE82" s="117"/>
      <c r="HF82" s="117"/>
      <c r="HG82" s="117"/>
      <c r="HH82" s="117"/>
      <c r="HI82" s="117"/>
      <c r="HJ82" s="117"/>
      <c r="HK82" s="117"/>
      <c r="HL82" s="117"/>
      <c r="HM82" s="117"/>
      <c r="HN82" s="117"/>
      <c r="HO82" s="117"/>
      <c r="HP82" s="117"/>
      <c r="HQ82" s="117"/>
      <c r="HR82" s="117"/>
      <c r="HS82" s="117"/>
      <c r="HT82" s="117"/>
      <c r="HU82" s="117"/>
      <c r="HV82" s="117"/>
      <c r="HW82" s="117"/>
      <c r="HX82" s="117"/>
      <c r="HY82" s="117"/>
      <c r="HZ82" s="117"/>
      <c r="IA82" s="117"/>
      <c r="IB82" s="117"/>
      <c r="IC82" s="117"/>
      <c r="ID82" s="117"/>
      <c r="IE82" s="117"/>
      <c r="IF82" s="117"/>
      <c r="IG82" s="117"/>
      <c r="IH82" s="117"/>
      <c r="II82" s="117"/>
      <c r="IJ82" s="117"/>
      <c r="IK82" s="117"/>
      <c r="IL82" s="117"/>
      <c r="IM82" s="117"/>
      <c r="IN82" s="117"/>
      <c r="IO82" s="117"/>
      <c r="IP82" s="117"/>
      <c r="IQ82" s="117"/>
      <c r="IR82" s="117"/>
      <c r="IS82" s="117"/>
      <c r="IT82" s="117"/>
      <c r="IU82" s="117"/>
      <c r="IV82" s="117"/>
      <c r="IW82" s="117"/>
      <c r="IX82" s="117"/>
      <c r="IY82" s="117"/>
      <c r="IZ82" s="117"/>
      <c r="JA82" s="117"/>
      <c r="JB82" s="117"/>
      <c r="JC82" s="117"/>
      <c r="JD82" s="117"/>
      <c r="JE82" s="117"/>
      <c r="JF82" s="117"/>
      <c r="JG82" s="117"/>
      <c r="JH82" s="117"/>
      <c r="JI82" s="117"/>
      <c r="JJ82" s="117"/>
      <c r="JK82" s="117"/>
      <c r="JL82" s="117"/>
      <c r="JM82" s="117"/>
      <c r="JN82" s="117"/>
      <c r="JO82" s="117"/>
      <c r="JP82" s="117"/>
      <c r="JQ82" s="117"/>
      <c r="JR82" s="117"/>
      <c r="JS82" s="117"/>
      <c r="JT82" s="117"/>
      <c r="JU82" s="117"/>
      <c r="JV82" s="117"/>
      <c r="JW82" s="117"/>
      <c r="JX82" s="117"/>
      <c r="JY82" s="117"/>
      <c r="JZ82" s="117"/>
      <c r="KA82" s="117"/>
      <c r="KB82" s="117"/>
      <c r="KC82" s="117"/>
      <c r="KD82" s="117"/>
      <c r="KE82" s="117"/>
      <c r="KF82" s="117"/>
      <c r="KG82" s="117"/>
      <c r="KH82" s="117"/>
      <c r="KI82" s="117"/>
      <c r="KJ82" s="117"/>
      <c r="KK82" s="117"/>
      <c r="KL82" s="117"/>
      <c r="KM82" s="117"/>
      <c r="KN82" s="117"/>
      <c r="KO82" s="117"/>
      <c r="KP82" s="117"/>
      <c r="KQ82" s="117"/>
      <c r="KR82" s="117"/>
      <c r="KS82" s="117"/>
      <c r="KT82" s="117"/>
      <c r="KU82" s="117"/>
      <c r="KV82" s="117"/>
      <c r="KW82" s="117"/>
      <c r="KX82" s="117"/>
      <c r="KY82" s="117"/>
      <c r="KZ82" s="117"/>
      <c r="LA82" s="117"/>
      <c r="LB82" s="117"/>
      <c r="LC82" s="117"/>
      <c r="LD82" s="117"/>
      <c r="LE82" s="117"/>
      <c r="LF82" s="117"/>
      <c r="LG82" s="117"/>
      <c r="LH82" s="117"/>
      <c r="LI82" s="117"/>
      <c r="LJ82" s="117"/>
      <c r="LK82" s="117"/>
      <c r="LL82" s="117"/>
      <c r="LM82" s="117"/>
      <c r="LN82" s="117"/>
      <c r="LO82" s="117"/>
      <c r="LP82" s="117"/>
      <c r="LQ82" s="117"/>
      <c r="LR82" s="117"/>
      <c r="LS82" s="117"/>
      <c r="LT82" s="117"/>
      <c r="LU82" s="117"/>
      <c r="LV82" s="117"/>
      <c r="LW82" s="117"/>
      <c r="LX82" s="117"/>
      <c r="LY82" s="117"/>
      <c r="LZ82" s="117"/>
      <c r="MA82" s="117"/>
      <c r="MB82" s="117"/>
      <c r="MC82" s="117"/>
      <c r="MD82" s="117"/>
      <c r="ME82" s="117"/>
      <c r="MF82" s="117"/>
      <c r="MG82" s="117"/>
      <c r="MH82" s="117"/>
      <c r="MI82" s="117"/>
      <c r="MJ82" s="117"/>
      <c r="MK82" s="117"/>
      <c r="ML82" s="117"/>
      <c r="MM82" s="117"/>
      <c r="MN82" s="117"/>
      <c r="MO82" s="117"/>
      <c r="MP82" s="117"/>
      <c r="MQ82" s="117"/>
      <c r="MR82" s="117"/>
      <c r="MS82" s="117"/>
      <c r="MT82" s="117"/>
      <c r="MU82" s="117"/>
      <c r="MV82" s="117"/>
      <c r="MW82" s="117"/>
      <c r="MX82" s="117"/>
      <c r="MY82" s="117"/>
      <c r="MZ82" s="117"/>
      <c r="NA82" s="117"/>
      <c r="NB82" s="117"/>
      <c r="NC82" s="117"/>
      <c r="ND82" s="117"/>
      <c r="NE82" s="117"/>
      <c r="NF82" s="117"/>
      <c r="NG82" s="117"/>
      <c r="NH82" s="117"/>
      <c r="NI82" s="117"/>
      <c r="NJ82" s="117"/>
      <c r="NK82" s="117"/>
      <c r="NL82" s="117"/>
      <c r="NM82" s="117"/>
      <c r="NN82" s="117"/>
      <c r="NO82" s="117"/>
      <c r="NP82" s="117"/>
      <c r="NQ82" s="117"/>
      <c r="NR82" s="117"/>
      <c r="NS82" s="117"/>
      <c r="NT82" s="117"/>
      <c r="NU82" s="117"/>
      <c r="NV82" s="117"/>
      <c r="NW82" s="117"/>
      <c r="NX82" s="117"/>
      <c r="NY82" s="117"/>
      <c r="NZ82" s="117"/>
      <c r="OA82" s="117"/>
      <c r="OB82" s="117"/>
      <c r="OC82" s="117"/>
      <c r="OD82" s="117"/>
      <c r="OE82" s="117"/>
      <c r="OF82" s="117"/>
      <c r="OG82" s="117"/>
      <c r="OH82" s="117"/>
      <c r="OI82" s="117"/>
      <c r="OJ82" s="117"/>
      <c r="OK82" s="117"/>
      <c r="OL82" s="117"/>
      <c r="OM82" s="117"/>
      <c r="ON82" s="117"/>
      <c r="OO82" s="117"/>
      <c r="OP82" s="117"/>
      <c r="OQ82" s="117"/>
      <c r="OR82" s="117"/>
      <c r="OS82" s="117"/>
      <c r="OT82" s="117"/>
      <c r="OU82" s="117"/>
      <c r="OV82" s="117"/>
      <c r="OW82" s="117"/>
      <c r="OX82" s="117"/>
      <c r="OY82" s="117"/>
      <c r="OZ82" s="117"/>
      <c r="PA82" s="117"/>
      <c r="PB82" s="117"/>
      <c r="PC82" s="117"/>
      <c r="PD82" s="117"/>
      <c r="PE82" s="117"/>
      <c r="PF82" s="117"/>
      <c r="PG82" s="117"/>
      <c r="PH82" s="117"/>
      <c r="PI82" s="117"/>
      <c r="PJ82" s="117"/>
      <c r="PK82" s="117"/>
      <c r="PL82" s="117"/>
      <c r="PM82" s="117"/>
      <c r="PN82" s="117"/>
      <c r="PO82" s="117"/>
      <c r="PP82" s="117"/>
      <c r="PQ82" s="117"/>
      <c r="PR82" s="117"/>
      <c r="PS82" s="117"/>
      <c r="PT82" s="117"/>
      <c r="PU82" s="117"/>
      <c r="PV82" s="117"/>
      <c r="PW82" s="117"/>
      <c r="PX82" s="117"/>
      <c r="PY82" s="117"/>
      <c r="PZ82" s="117"/>
      <c r="QA82" s="117"/>
      <c r="QB82" s="117"/>
      <c r="QC82" s="117"/>
      <c r="QD82" s="117"/>
      <c r="QE82" s="117"/>
      <c r="QF82" s="117"/>
      <c r="QG82" s="117"/>
      <c r="QH82" s="117"/>
      <c r="QI82" s="117"/>
      <c r="QJ82" s="117"/>
      <c r="QK82" s="117"/>
      <c r="QL82" s="117"/>
      <c r="QM82" s="117"/>
      <c r="QN82" s="117"/>
      <c r="QO82" s="117"/>
      <c r="QP82" s="117"/>
      <c r="QQ82" s="117"/>
      <c r="QR82" s="117"/>
      <c r="QS82" s="117"/>
      <c r="QT82" s="117"/>
      <c r="QU82" s="117"/>
      <c r="QV82" s="117"/>
      <c r="QW82" s="117"/>
      <c r="QX82" s="117"/>
      <c r="QY82" s="117"/>
      <c r="QZ82" s="117"/>
      <c r="RA82" s="117"/>
      <c r="RB82" s="117"/>
      <c r="RC82" s="117"/>
      <c r="RD82" s="117"/>
      <c r="RE82" s="117"/>
      <c r="RF82" s="117"/>
      <c r="RG82" s="117"/>
      <c r="RH82" s="117"/>
      <c r="RI82" s="117"/>
      <c r="RJ82" s="117"/>
      <c r="RK82" s="117"/>
      <c r="RL82" s="117"/>
      <c r="RM82" s="117"/>
      <c r="RN82" s="117"/>
      <c r="RO82" s="117"/>
      <c r="RP82" s="117"/>
      <c r="RQ82" s="117"/>
      <c r="RR82" s="117"/>
      <c r="RS82" s="117"/>
      <c r="RT82" s="117"/>
      <c r="RU82" s="117"/>
      <c r="RV82" s="117"/>
      <c r="RW82" s="117"/>
      <c r="RX82" s="117"/>
      <c r="RY82" s="117"/>
      <c r="RZ82" s="117"/>
      <c r="SA82" s="117"/>
      <c r="SB82" s="117"/>
      <c r="SC82" s="117"/>
      <c r="SD82" s="117"/>
      <c r="SE82" s="117"/>
      <c r="SF82" s="117"/>
      <c r="SG82" s="117"/>
      <c r="SH82" s="117"/>
      <c r="SI82" s="117"/>
      <c r="SJ82" s="117"/>
      <c r="SK82" s="117"/>
      <c r="SL82" s="117"/>
      <c r="SM82" s="117"/>
      <c r="SN82" s="117"/>
      <c r="SO82" s="117"/>
      <c r="SP82" s="117"/>
      <c r="SQ82" s="117"/>
      <c r="SR82" s="117"/>
      <c r="SS82" s="117"/>
      <c r="ST82" s="117"/>
      <c r="SU82" s="117"/>
      <c r="SV82" s="117"/>
      <c r="SW82" s="117"/>
      <c r="SX82" s="117"/>
      <c r="SY82" s="117"/>
      <c r="SZ82" s="117"/>
      <c r="TA82" s="117"/>
      <c r="TB82" s="117"/>
      <c r="TC82" s="117"/>
      <c r="TD82" s="117"/>
      <c r="TE82" s="117"/>
      <c r="TF82" s="117"/>
      <c r="TG82" s="117"/>
      <c r="TH82" s="117"/>
      <c r="TI82" s="117"/>
      <c r="TJ82" s="117"/>
      <c r="TK82" s="117"/>
      <c r="TL82" s="117"/>
      <c r="TM82" s="117"/>
      <c r="TN82" s="117"/>
      <c r="TO82" s="117"/>
      <c r="TP82" s="117"/>
      <c r="TQ82" s="117"/>
      <c r="TR82" s="117"/>
      <c r="TS82" s="117"/>
      <c r="TT82" s="117"/>
      <c r="TU82" s="117"/>
      <c r="TV82" s="117"/>
      <c r="TW82" s="117"/>
      <c r="TX82" s="117"/>
      <c r="TY82" s="117"/>
      <c r="TZ82" s="117"/>
      <c r="UA82" s="117"/>
      <c r="UB82" s="117"/>
      <c r="UC82" s="117"/>
      <c r="UD82" s="117"/>
      <c r="UE82" s="117"/>
      <c r="UF82" s="117"/>
      <c r="UG82" s="117"/>
      <c r="UH82" s="117"/>
      <c r="UI82" s="117"/>
      <c r="UJ82" s="117"/>
      <c r="UK82" s="117"/>
      <c r="UL82" s="117"/>
      <c r="UM82" s="117"/>
      <c r="UN82" s="117"/>
      <c r="UO82" s="117"/>
      <c r="UP82" s="117"/>
      <c r="UQ82" s="117"/>
      <c r="UR82" s="117"/>
      <c r="US82" s="117"/>
      <c r="UT82" s="117"/>
      <c r="UU82" s="117"/>
      <c r="UV82" s="117"/>
      <c r="UW82" s="117"/>
      <c r="UX82" s="117"/>
      <c r="UY82" s="117"/>
      <c r="UZ82" s="117"/>
      <c r="VA82" s="117"/>
      <c r="VB82" s="117"/>
      <c r="VC82" s="117"/>
      <c r="VD82" s="117"/>
      <c r="VE82" s="117"/>
      <c r="VF82" s="117"/>
      <c r="VG82" s="117"/>
      <c r="VH82" s="117"/>
      <c r="VI82" s="117"/>
      <c r="VJ82" s="117"/>
      <c r="VK82" s="117"/>
      <c r="VL82" s="117"/>
      <c r="VM82" s="117"/>
      <c r="VN82" s="117"/>
      <c r="VO82" s="117"/>
      <c r="VP82" s="117"/>
      <c r="VQ82" s="117"/>
      <c r="VR82" s="117"/>
      <c r="VS82" s="117"/>
      <c r="VT82" s="117"/>
      <c r="VU82" s="117"/>
      <c r="VV82" s="117"/>
      <c r="VW82" s="117"/>
      <c r="VX82" s="117"/>
      <c r="VY82" s="117"/>
      <c r="VZ82" s="117"/>
      <c r="WA82" s="117"/>
      <c r="WB82" s="117"/>
      <c r="WC82" s="117"/>
      <c r="WD82" s="117"/>
      <c r="WE82" s="117"/>
      <c r="WF82" s="117"/>
      <c r="WG82" s="117"/>
      <c r="WH82" s="117"/>
      <c r="WI82" s="117"/>
      <c r="WJ82" s="117"/>
      <c r="WK82" s="117"/>
      <c r="WL82" s="117"/>
      <c r="WM82" s="117"/>
      <c r="WN82" s="117"/>
      <c r="WO82" s="117"/>
      <c r="WP82" s="117"/>
      <c r="WQ82" s="117"/>
      <c r="WR82" s="117"/>
      <c r="WS82" s="117"/>
      <c r="WT82" s="117"/>
      <c r="WU82" s="117"/>
      <c r="WV82" s="117"/>
      <c r="WW82" s="117"/>
      <c r="WX82" s="117"/>
      <c r="WY82" s="117"/>
      <c r="WZ82" s="117"/>
      <c r="XA82" s="117"/>
      <c r="XB82" s="117"/>
      <c r="XC82" s="117"/>
      <c r="XD82" s="117"/>
      <c r="XE82" s="117"/>
      <c r="XF82" s="117"/>
      <c r="XG82" s="117"/>
      <c r="XH82" s="117"/>
      <c r="XI82" s="117"/>
      <c r="XJ82" s="117"/>
      <c r="XK82" s="117"/>
      <c r="XL82" s="117"/>
      <c r="XM82" s="117"/>
      <c r="XN82" s="117"/>
      <c r="XO82" s="117"/>
      <c r="XP82" s="117"/>
      <c r="XQ82" s="117"/>
      <c r="XR82" s="117"/>
      <c r="XS82" s="117"/>
      <c r="XT82" s="117"/>
      <c r="XU82" s="117"/>
      <c r="XV82" s="117"/>
      <c r="XW82" s="117"/>
      <c r="XX82" s="117"/>
      <c r="XY82" s="117"/>
      <c r="XZ82" s="117"/>
      <c r="YA82" s="117"/>
      <c r="YB82" s="117"/>
      <c r="YC82" s="117"/>
      <c r="YD82" s="117"/>
      <c r="YE82" s="117"/>
      <c r="YF82" s="117"/>
      <c r="YG82" s="117"/>
      <c r="YH82" s="117"/>
      <c r="YI82" s="117"/>
      <c r="YJ82" s="117"/>
      <c r="YK82" s="117"/>
      <c r="YL82" s="117"/>
      <c r="YM82" s="117"/>
      <c r="YN82" s="117"/>
      <c r="YO82" s="117"/>
      <c r="YP82" s="117"/>
      <c r="YQ82" s="117"/>
      <c r="YR82" s="117"/>
      <c r="YS82" s="117"/>
      <c r="YT82" s="117"/>
      <c r="YU82" s="117"/>
      <c r="YV82" s="117"/>
      <c r="YW82" s="117"/>
      <c r="YX82" s="117"/>
      <c r="YY82" s="117"/>
      <c r="YZ82" s="117"/>
      <c r="ZA82" s="117"/>
      <c r="ZB82" s="117"/>
      <c r="ZC82" s="117"/>
      <c r="ZD82" s="117"/>
      <c r="ZE82" s="117"/>
      <c r="ZF82" s="117"/>
      <c r="ZG82" s="117"/>
      <c r="ZH82" s="117"/>
      <c r="ZI82" s="117"/>
      <c r="ZJ82" s="117"/>
      <c r="ZK82" s="117"/>
      <c r="ZL82" s="117"/>
      <c r="ZM82" s="117"/>
      <c r="ZN82" s="117"/>
      <c r="ZO82" s="117"/>
      <c r="ZP82" s="117"/>
      <c r="ZQ82" s="117"/>
      <c r="ZR82" s="117"/>
      <c r="ZS82" s="117"/>
      <c r="ZT82" s="117"/>
      <c r="ZU82" s="117"/>
      <c r="ZV82" s="117"/>
      <c r="ZW82" s="117"/>
      <c r="ZX82" s="117"/>
      <c r="ZY82" s="117"/>
      <c r="ZZ82" s="117"/>
    </row>
    <row r="83" spans="1:702" hidden="1" outlineLevel="1">
      <c r="A83" s="9">
        <v>42736</v>
      </c>
      <c r="B83" s="117">
        <v>479916.09900410997</v>
      </c>
      <c r="C83" s="117">
        <v>26912.275716549997</v>
      </c>
      <c r="D83" s="117">
        <v>11043.804952930001</v>
      </c>
      <c r="E83" s="117">
        <v>139145.65105391</v>
      </c>
      <c r="F83" s="117">
        <v>37069.499840720004</v>
      </c>
      <c r="G83" s="117">
        <v>1607.74977251</v>
      </c>
      <c r="H83" s="117">
        <v>30927.500408150001</v>
      </c>
      <c r="I83" s="117">
        <v>99859.935585159998</v>
      </c>
      <c r="J83" s="117">
        <v>18237.885949890002</v>
      </c>
      <c r="K83" s="117">
        <v>1697.13956719</v>
      </c>
      <c r="L83" s="117">
        <v>6503.51149833</v>
      </c>
      <c r="M83" s="168" t="s">
        <v>189</v>
      </c>
      <c r="N83" s="117">
        <v>63974.872762699997</v>
      </c>
      <c r="O83" s="117">
        <v>36956.471508019997</v>
      </c>
      <c r="P83" s="117">
        <v>4860.8574801799996</v>
      </c>
      <c r="Q83" s="117">
        <v>5.3007291000000007</v>
      </c>
      <c r="R83" s="117">
        <v>630.10444652000001</v>
      </c>
      <c r="S83" s="117">
        <v>202.12396368999998</v>
      </c>
      <c r="T83" s="117">
        <v>281.41376855999999</v>
      </c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</row>
    <row r="84" spans="1:702" hidden="1" outlineLevel="1">
      <c r="A84" s="9">
        <v>42767</v>
      </c>
      <c r="B84" s="117">
        <v>475159.84352390998</v>
      </c>
      <c r="C84" s="117">
        <v>27023.87397266</v>
      </c>
      <c r="D84" s="117">
        <v>10947.89612752</v>
      </c>
      <c r="E84" s="117">
        <v>136972.43792125001</v>
      </c>
      <c r="F84" s="117">
        <v>38694.920669179999</v>
      </c>
      <c r="G84" s="117">
        <v>1586.3491087100001</v>
      </c>
      <c r="H84" s="117">
        <v>30325.667344379999</v>
      </c>
      <c r="I84" s="117">
        <v>95797.019059099999</v>
      </c>
      <c r="J84" s="117">
        <v>17892.612554799998</v>
      </c>
      <c r="K84" s="117">
        <v>1636.46175978</v>
      </c>
      <c r="L84" s="117">
        <v>6561.9031808499994</v>
      </c>
      <c r="M84" s="168" t="s">
        <v>189</v>
      </c>
      <c r="N84" s="117">
        <v>63835.721578859993</v>
      </c>
      <c r="O84" s="117">
        <v>38911.733502030002</v>
      </c>
      <c r="P84" s="117">
        <v>3877.76192588</v>
      </c>
      <c r="Q84" s="117">
        <v>2.7576173700000002</v>
      </c>
      <c r="R84" s="117">
        <v>618.32249929</v>
      </c>
      <c r="S84" s="117">
        <v>191.50804514000001</v>
      </c>
      <c r="T84" s="117">
        <v>282.89665711000004</v>
      </c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</row>
    <row r="85" spans="1:702" hidden="1" outlineLevel="1">
      <c r="A85" s="9">
        <v>42795</v>
      </c>
      <c r="B85" s="117">
        <v>465084.67556905001</v>
      </c>
      <c r="C85" s="117">
        <v>26892.620857350001</v>
      </c>
      <c r="D85" s="117">
        <v>9457.7651694899996</v>
      </c>
      <c r="E85" s="117">
        <v>136194.66140210998</v>
      </c>
      <c r="F85" s="117">
        <v>38869.21637432</v>
      </c>
      <c r="G85" s="117">
        <v>1593.17470976</v>
      </c>
      <c r="H85" s="117">
        <v>30247.806656010001</v>
      </c>
      <c r="I85" s="117">
        <v>95398.509106729995</v>
      </c>
      <c r="J85" s="117">
        <v>16351.815152450001</v>
      </c>
      <c r="K85" s="117">
        <v>1603.00970383</v>
      </c>
      <c r="L85" s="117">
        <v>6637.9591645399996</v>
      </c>
      <c r="M85" s="168" t="s">
        <v>189</v>
      </c>
      <c r="N85" s="117">
        <v>58838.899396389999</v>
      </c>
      <c r="O85" s="117">
        <v>38165.093417060001</v>
      </c>
      <c r="P85" s="117">
        <v>3234.0395163799999</v>
      </c>
      <c r="Q85" s="117">
        <v>4.7494426599999997</v>
      </c>
      <c r="R85" s="117">
        <v>644.00609978</v>
      </c>
      <c r="S85" s="117">
        <v>666.71842096</v>
      </c>
      <c r="T85" s="117">
        <v>284.63097922999998</v>
      </c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</row>
    <row r="86" spans="1:702" hidden="1" outlineLevel="1">
      <c r="A86" s="9">
        <v>42826</v>
      </c>
      <c r="B86" s="117">
        <v>461564.25295041001</v>
      </c>
      <c r="C86" s="117">
        <v>26946.728970600001</v>
      </c>
      <c r="D86" s="117">
        <v>9199.28076392</v>
      </c>
      <c r="E86" s="117">
        <v>136120.91225076001</v>
      </c>
      <c r="F86" s="117">
        <v>38545.154930069999</v>
      </c>
      <c r="G86" s="117">
        <v>1605.9648356499999</v>
      </c>
      <c r="H86" s="117">
        <v>30240.280320720001</v>
      </c>
      <c r="I86" s="117">
        <v>93978.199633839991</v>
      </c>
      <c r="J86" s="117">
        <v>15999.519860260001</v>
      </c>
      <c r="K86" s="117">
        <v>1658.0454388000001</v>
      </c>
      <c r="L86" s="117">
        <v>6949.4267626600003</v>
      </c>
      <c r="M86" s="168" t="s">
        <v>189</v>
      </c>
      <c r="N86" s="117">
        <v>57938.718322759996</v>
      </c>
      <c r="O86" s="117">
        <v>37733.211869580002</v>
      </c>
      <c r="P86" s="117">
        <v>3074.5934694500002</v>
      </c>
      <c r="Q86" s="117">
        <v>8.6920254999999997</v>
      </c>
      <c r="R86" s="117">
        <v>679.82481138999992</v>
      </c>
      <c r="S86" s="117">
        <v>599.60147561999997</v>
      </c>
      <c r="T86" s="117">
        <v>286.09720883</v>
      </c>
      <c r="U86" s="117"/>
      <c r="V86" s="117"/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</row>
    <row r="87" spans="1:702" hidden="1" outlineLevel="1">
      <c r="A87" s="9">
        <v>42856</v>
      </c>
      <c r="B87" s="117">
        <v>455657.91465712996</v>
      </c>
      <c r="C87" s="117">
        <v>31146.662985139999</v>
      </c>
      <c r="D87" s="117">
        <v>7725.70276165</v>
      </c>
      <c r="E87" s="117">
        <v>132151.12939968001</v>
      </c>
      <c r="F87" s="117">
        <v>38218.039591499997</v>
      </c>
      <c r="G87" s="117">
        <v>1608.6425749099999</v>
      </c>
      <c r="H87" s="117">
        <v>29448.94074754</v>
      </c>
      <c r="I87" s="117">
        <v>92488.903996539957</v>
      </c>
      <c r="J87" s="117">
        <v>15851.358275000001</v>
      </c>
      <c r="K87" s="117">
        <v>1545.0758205100001</v>
      </c>
      <c r="L87" s="117">
        <v>6987.6550306199997</v>
      </c>
      <c r="M87" s="168" t="s">
        <v>189</v>
      </c>
      <c r="N87" s="117">
        <v>58162.504942020001</v>
      </c>
      <c r="O87" s="117">
        <v>35775.766133839999</v>
      </c>
      <c r="P87" s="117">
        <v>3040.5345564500003</v>
      </c>
      <c r="Q87" s="117">
        <v>9.1677635300000002</v>
      </c>
      <c r="R87" s="117">
        <v>682.61526067</v>
      </c>
      <c r="S87" s="117">
        <v>528.00099049000005</v>
      </c>
      <c r="T87" s="117">
        <v>287.21382703999996</v>
      </c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</row>
    <row r="88" spans="1:702" hidden="1" outlineLevel="1">
      <c r="A88" s="9">
        <v>42887</v>
      </c>
      <c r="B88" s="117">
        <v>455511.68556533998</v>
      </c>
      <c r="C88" s="117">
        <v>31362.436031520003</v>
      </c>
      <c r="D88" s="117">
        <v>14112.31184765</v>
      </c>
      <c r="E88" s="117">
        <v>131358.63785776001</v>
      </c>
      <c r="F88" s="117">
        <v>39376.5160464</v>
      </c>
      <c r="G88" s="117">
        <v>1611.4668469400001</v>
      </c>
      <c r="H88" s="117">
        <v>29245.911123179998</v>
      </c>
      <c r="I88" s="117">
        <v>89527.730183810054</v>
      </c>
      <c r="J88" s="117">
        <v>14324.92427548</v>
      </c>
      <c r="K88" s="117">
        <v>1561.4085724700001</v>
      </c>
      <c r="L88" s="117">
        <v>6802.02094261</v>
      </c>
      <c r="M88" s="168" t="s">
        <v>189</v>
      </c>
      <c r="N88" s="117">
        <v>56277.789634239998</v>
      </c>
      <c r="O88" s="117">
        <v>35159.706536790007</v>
      </c>
      <c r="P88" s="117">
        <v>3290.34941703</v>
      </c>
      <c r="Q88" s="117">
        <v>9.3419370399999995</v>
      </c>
      <c r="R88" s="117">
        <v>595.10669290999999</v>
      </c>
      <c r="S88" s="117">
        <v>606.42581743999995</v>
      </c>
      <c r="T88" s="117">
        <v>289.60180206999996</v>
      </c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</row>
    <row r="89" spans="1:702" hidden="1" outlineLevel="1">
      <c r="A89" s="9">
        <v>42917</v>
      </c>
      <c r="B89" s="117">
        <v>456177.41848844005</v>
      </c>
      <c r="C89" s="117">
        <v>31032.29569373</v>
      </c>
      <c r="D89" s="117">
        <v>6062.8575687199991</v>
      </c>
      <c r="E89" s="117">
        <v>130100.91760631</v>
      </c>
      <c r="F89" s="117">
        <v>41603.796326049996</v>
      </c>
      <c r="G89" s="117">
        <v>1637.47756809</v>
      </c>
      <c r="H89" s="117">
        <v>29186.71258838</v>
      </c>
      <c r="I89" s="117">
        <v>90817.635387270057</v>
      </c>
      <c r="J89" s="117">
        <v>14116.71561105</v>
      </c>
      <c r="K89" s="117">
        <v>1608.5257960299998</v>
      </c>
      <c r="L89" s="117">
        <v>6803.5595891900002</v>
      </c>
      <c r="M89" s="168" t="s">
        <v>189</v>
      </c>
      <c r="N89" s="117">
        <v>56121.694527959997</v>
      </c>
      <c r="O89" s="117">
        <v>42510.757106569996</v>
      </c>
      <c r="P89" s="117">
        <v>3196.6534326000001</v>
      </c>
      <c r="Q89" s="117">
        <v>5.3225556099999993</v>
      </c>
      <c r="R89" s="117">
        <v>599.21294129</v>
      </c>
      <c r="S89" s="117">
        <v>494.41776737000004</v>
      </c>
      <c r="T89" s="117">
        <v>290.50145087999999</v>
      </c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</row>
    <row r="90" spans="1:702" hidden="1" outlineLevel="1">
      <c r="A90" s="9">
        <v>42948</v>
      </c>
      <c r="B90" s="117">
        <v>456063.12484266999</v>
      </c>
      <c r="C90" s="117">
        <v>30125.23561761</v>
      </c>
      <c r="D90" s="117">
        <v>6067.3677288200006</v>
      </c>
      <c r="E90" s="117">
        <v>127385.55231196999</v>
      </c>
      <c r="F90" s="117">
        <v>42231.122347329998</v>
      </c>
      <c r="G90" s="117">
        <v>1648.4070661000001</v>
      </c>
      <c r="H90" s="117">
        <v>29001.14815094</v>
      </c>
      <c r="I90" s="117">
        <v>93424.768115110011</v>
      </c>
      <c r="J90" s="117">
        <v>14563.1277111</v>
      </c>
      <c r="K90" s="117">
        <v>1611.2424191599998</v>
      </c>
      <c r="L90" s="117">
        <v>6782.2104945999999</v>
      </c>
      <c r="M90" s="168" t="s">
        <v>189</v>
      </c>
      <c r="N90" s="117">
        <v>55717.158379580003</v>
      </c>
      <c r="O90" s="117">
        <v>42962.208567779999</v>
      </c>
      <c r="P90" s="117">
        <v>3140.3211303100002</v>
      </c>
      <c r="Q90" s="117">
        <v>9.0770586699999996</v>
      </c>
      <c r="R90" s="117">
        <v>615.84807339999998</v>
      </c>
      <c r="S90" s="117">
        <v>495.37674324</v>
      </c>
      <c r="T90" s="117">
        <v>282.95292695000001</v>
      </c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  <c r="AZ90" s="117"/>
    </row>
    <row r="91" spans="1:702" hidden="1" outlineLevel="1">
      <c r="A91" s="9">
        <v>42979</v>
      </c>
      <c r="B91" s="117">
        <v>466078.89108713</v>
      </c>
      <c r="C91" s="117">
        <v>30623.575515340002</v>
      </c>
      <c r="D91" s="117">
        <v>5515.7977036000002</v>
      </c>
      <c r="E91" s="117">
        <v>130499.10973956999</v>
      </c>
      <c r="F91" s="117">
        <v>43405.373089929999</v>
      </c>
      <c r="G91" s="117">
        <v>1692.4910143999998</v>
      </c>
      <c r="H91" s="117">
        <v>29339.84644261</v>
      </c>
      <c r="I91" s="117">
        <v>97372.744456390006</v>
      </c>
      <c r="J91" s="117">
        <v>15432.690613690002</v>
      </c>
      <c r="K91" s="117">
        <v>1616.3819654700001</v>
      </c>
      <c r="L91" s="117">
        <v>6792.3003900199992</v>
      </c>
      <c r="M91" s="168" t="s">
        <v>189</v>
      </c>
      <c r="N91" s="117">
        <v>56039.663688399996</v>
      </c>
      <c r="O91" s="117">
        <v>42891.032666580002</v>
      </c>
      <c r="P91" s="117">
        <v>3315.1691465199997</v>
      </c>
      <c r="Q91" s="117">
        <v>6.1868942100000002</v>
      </c>
      <c r="R91" s="117">
        <v>602.85693643999991</v>
      </c>
      <c r="S91" s="117">
        <v>646.04928618999998</v>
      </c>
      <c r="T91" s="117">
        <v>287.62153777000003</v>
      </c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</row>
    <row r="92" spans="1:702" hidden="1" outlineLevel="1">
      <c r="A92" s="9">
        <v>43009</v>
      </c>
      <c r="B92" s="117">
        <v>476798.42293478997</v>
      </c>
      <c r="C92" s="117">
        <v>30363.599288339999</v>
      </c>
      <c r="D92" s="117">
        <v>5591.5288301999999</v>
      </c>
      <c r="E92" s="117">
        <v>131352.13034633</v>
      </c>
      <c r="F92" s="117">
        <v>45055.441698180002</v>
      </c>
      <c r="G92" s="117">
        <v>1700.2853351799999</v>
      </c>
      <c r="H92" s="117">
        <v>29714.358572110003</v>
      </c>
      <c r="I92" s="117">
        <v>99039.528365289996</v>
      </c>
      <c r="J92" s="117">
        <v>15790.67250689</v>
      </c>
      <c r="K92" s="117">
        <v>1580.51060691</v>
      </c>
      <c r="L92" s="117">
        <v>6733.1606456599993</v>
      </c>
      <c r="M92" s="168" t="s">
        <v>189</v>
      </c>
      <c r="N92" s="117">
        <v>55832.922279109996</v>
      </c>
      <c r="O92" s="117">
        <v>49210.82054108</v>
      </c>
      <c r="P92" s="117">
        <v>3439.5286581099999</v>
      </c>
      <c r="Q92" s="117">
        <v>6.7167224599999997</v>
      </c>
      <c r="R92" s="117">
        <v>623.63142108</v>
      </c>
      <c r="S92" s="117">
        <v>475.04454834000001</v>
      </c>
      <c r="T92" s="117">
        <v>288.54256952000003</v>
      </c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</row>
    <row r="93" spans="1:702" hidden="1" outlineLevel="1">
      <c r="A93" s="9">
        <v>43040</v>
      </c>
      <c r="B93" s="117">
        <v>477114.52746668999</v>
      </c>
      <c r="C93" s="117">
        <v>30428.211430150001</v>
      </c>
      <c r="D93" s="117">
        <v>5617.9135293499994</v>
      </c>
      <c r="E93" s="117">
        <v>132922.24386108998</v>
      </c>
      <c r="F93" s="117">
        <v>46801.688412110001</v>
      </c>
      <c r="G93" s="117">
        <v>1722.3943325600001</v>
      </c>
      <c r="H93" s="117">
        <v>29700.568593439999</v>
      </c>
      <c r="I93" s="117">
        <v>102526.46424690999</v>
      </c>
      <c r="J93" s="117">
        <v>13752.059832480001</v>
      </c>
      <c r="K93" s="117">
        <v>1557.0412473599999</v>
      </c>
      <c r="L93" s="117">
        <v>6609.4530362600008</v>
      </c>
      <c r="M93" s="168" t="s">
        <v>189</v>
      </c>
      <c r="N93" s="117">
        <v>53114.305002699999</v>
      </c>
      <c r="O93" s="117">
        <v>47304.611621949996</v>
      </c>
      <c r="P93" s="117">
        <v>3641.5586495399998</v>
      </c>
      <c r="Q93" s="117">
        <v>6.7758219200000003</v>
      </c>
      <c r="R93" s="117">
        <v>638.61651632000007</v>
      </c>
      <c r="S93" s="117">
        <v>478.34086088999999</v>
      </c>
      <c r="T93" s="117">
        <v>292.28047166000005</v>
      </c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</row>
    <row r="94" spans="1:702" hidden="1" outlineLevel="1">
      <c r="A94" s="9">
        <v>43070</v>
      </c>
      <c r="B94" s="117">
        <v>476306.89019136998</v>
      </c>
      <c r="C94" s="117">
        <v>30063.47435629</v>
      </c>
      <c r="D94" s="117">
        <v>5849.8322517399993</v>
      </c>
      <c r="E94" s="117">
        <v>137086.69588781</v>
      </c>
      <c r="F94" s="117">
        <v>47252.98587253</v>
      </c>
      <c r="G94" s="117">
        <v>1606.2208419999999</v>
      </c>
      <c r="H94" s="117">
        <v>26524.446661509999</v>
      </c>
      <c r="I94" s="117">
        <v>99859.149273289993</v>
      </c>
      <c r="J94" s="117">
        <v>14890.09537157</v>
      </c>
      <c r="K94" s="117">
        <v>2049.21363505</v>
      </c>
      <c r="L94" s="117">
        <v>6484.8767931600005</v>
      </c>
      <c r="M94" s="168" t="s">
        <v>189</v>
      </c>
      <c r="N94" s="117">
        <v>52000.226885650001</v>
      </c>
      <c r="O94" s="117">
        <v>47529.38774459</v>
      </c>
      <c r="P94" s="117">
        <v>3564.6759162099997</v>
      </c>
      <c r="Q94" s="117">
        <v>2.1982430399999999</v>
      </c>
      <c r="R94" s="117">
        <v>650.81542050999997</v>
      </c>
      <c r="S94" s="117">
        <v>598.41125840999996</v>
      </c>
      <c r="T94" s="117">
        <v>294.18377801000003</v>
      </c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</row>
    <row r="95" spans="1:702" hidden="1" outlineLevel="1">
      <c r="A95" s="9">
        <v>43101</v>
      </c>
      <c r="B95" s="117">
        <v>497977.2571549</v>
      </c>
      <c r="C95" s="117">
        <v>30553.615707270001</v>
      </c>
      <c r="D95" s="117">
        <v>6316.4337966900002</v>
      </c>
      <c r="E95" s="117">
        <v>152151.21740321</v>
      </c>
      <c r="F95" s="117">
        <v>50301.51309226</v>
      </c>
      <c r="G95" s="117">
        <v>2014.11731876</v>
      </c>
      <c r="H95" s="117">
        <v>28294.588161849999</v>
      </c>
      <c r="I95" s="117">
        <v>102009.99659671</v>
      </c>
      <c r="J95" s="117">
        <v>14185.059293959999</v>
      </c>
      <c r="K95" s="117">
        <v>2110.5958790899999</v>
      </c>
      <c r="L95" s="117">
        <v>6783.2886136699999</v>
      </c>
      <c r="M95" s="168" t="s">
        <v>189</v>
      </c>
      <c r="N95" s="117">
        <v>53248.467744850001</v>
      </c>
      <c r="O95" s="117">
        <v>44964.527524069999</v>
      </c>
      <c r="P95" s="117">
        <v>3591.2418530299997</v>
      </c>
      <c r="Q95" s="117">
        <v>2.5796885699999996</v>
      </c>
      <c r="R95" s="117">
        <v>681.29843617999995</v>
      </c>
      <c r="S95" s="117">
        <v>467.34938471999999</v>
      </c>
      <c r="T95" s="117">
        <v>301.36666000999998</v>
      </c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</row>
    <row r="96" spans="1:702" hidden="1" outlineLevel="1">
      <c r="A96" s="9">
        <v>43132</v>
      </c>
      <c r="B96" s="117">
        <v>485929.75449783</v>
      </c>
      <c r="C96" s="117">
        <v>30192.888941680001</v>
      </c>
      <c r="D96" s="117">
        <v>6492.5670540699994</v>
      </c>
      <c r="E96" s="117">
        <v>147345.89925927998</v>
      </c>
      <c r="F96" s="117">
        <v>48336.126069600003</v>
      </c>
      <c r="G96" s="117">
        <v>1962.9287791500001</v>
      </c>
      <c r="H96" s="117">
        <v>27848.403898560002</v>
      </c>
      <c r="I96" s="117">
        <v>99635.599705400004</v>
      </c>
      <c r="J96" s="117">
        <v>15696.248611269999</v>
      </c>
      <c r="K96" s="117">
        <v>2178.8486619300002</v>
      </c>
      <c r="L96" s="117">
        <v>6759.1632422599996</v>
      </c>
      <c r="M96" s="168" t="s">
        <v>189</v>
      </c>
      <c r="N96" s="117">
        <v>51623.319715869999</v>
      </c>
      <c r="O96" s="117">
        <v>42983.654226910003</v>
      </c>
      <c r="P96" s="117">
        <v>3516.2241742599999</v>
      </c>
      <c r="Q96" s="117">
        <v>11.591625019999999</v>
      </c>
      <c r="R96" s="117">
        <v>595.44382636</v>
      </c>
      <c r="S96" s="117">
        <v>449.15168831</v>
      </c>
      <c r="T96" s="117">
        <v>301.69501789999998</v>
      </c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</row>
    <row r="97" spans="1:52" hidden="1" outlineLevel="1">
      <c r="A97" s="9">
        <v>43160</v>
      </c>
      <c r="B97" s="117">
        <v>486652.50427745999</v>
      </c>
      <c r="C97" s="117">
        <v>30267.833628829998</v>
      </c>
      <c r="D97" s="117">
        <v>6454.7961031900004</v>
      </c>
      <c r="E97" s="117">
        <v>152901.11921708001</v>
      </c>
      <c r="F97" s="117">
        <v>46162.235486500002</v>
      </c>
      <c r="G97" s="117">
        <v>1905.40067593</v>
      </c>
      <c r="H97" s="117">
        <v>26544.29118728</v>
      </c>
      <c r="I97" s="117">
        <v>100080.80631794999</v>
      </c>
      <c r="J97" s="117">
        <v>14444.60909717</v>
      </c>
      <c r="K97" s="117">
        <v>1944.4097156299999</v>
      </c>
      <c r="L97" s="117">
        <v>6942.85497837</v>
      </c>
      <c r="M97" s="168" t="s">
        <v>189</v>
      </c>
      <c r="N97" s="117">
        <v>52442.04458881</v>
      </c>
      <c r="O97" s="117">
        <v>41616.787158039995</v>
      </c>
      <c r="P97" s="117">
        <v>3466.47725915</v>
      </c>
      <c r="Q97" s="117">
        <v>6.22645582</v>
      </c>
      <c r="R97" s="117">
        <v>601.05467693000003</v>
      </c>
      <c r="S97" s="117">
        <v>567.10605720000001</v>
      </c>
      <c r="T97" s="117">
        <v>304.45167358000003</v>
      </c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</row>
    <row r="98" spans="1:52" hidden="1" outlineLevel="1">
      <c r="A98" s="9">
        <v>43191</v>
      </c>
      <c r="B98" s="117">
        <v>485393.79223744001</v>
      </c>
      <c r="C98" s="117">
        <v>31504.759513479999</v>
      </c>
      <c r="D98" s="117">
        <v>6230.3086045399996</v>
      </c>
      <c r="E98" s="117">
        <v>151009.46284682001</v>
      </c>
      <c r="F98" s="117">
        <v>46780.81876314</v>
      </c>
      <c r="G98" s="117">
        <v>1905.6504634200001</v>
      </c>
      <c r="H98" s="117">
        <v>25299.213388489999</v>
      </c>
      <c r="I98" s="117">
        <v>99746.763458279966</v>
      </c>
      <c r="J98" s="117">
        <v>16317.7170707</v>
      </c>
      <c r="K98" s="117">
        <v>1958.6161639099998</v>
      </c>
      <c r="L98" s="117">
        <v>7148.2155536800001</v>
      </c>
      <c r="M98" s="168" t="s">
        <v>189</v>
      </c>
      <c r="N98" s="117">
        <v>51317.515387790001</v>
      </c>
      <c r="O98" s="117">
        <v>41282.201301189998</v>
      </c>
      <c r="P98" s="117">
        <v>3493.5925043100001</v>
      </c>
      <c r="Q98" s="117">
        <v>12.47938605</v>
      </c>
      <c r="R98" s="117">
        <v>643.56065908000005</v>
      </c>
      <c r="S98" s="117">
        <v>436.42646278000001</v>
      </c>
      <c r="T98" s="117">
        <v>306.49070978000003</v>
      </c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</row>
    <row r="99" spans="1:52" hidden="1" outlineLevel="1">
      <c r="A99" s="9">
        <v>43221</v>
      </c>
      <c r="B99" s="117">
        <v>483853.35961612</v>
      </c>
      <c r="C99" s="117">
        <v>32302.120878040001</v>
      </c>
      <c r="D99" s="117">
        <v>5644.8406036599999</v>
      </c>
      <c r="E99" s="117">
        <v>148844.34047361999</v>
      </c>
      <c r="F99" s="117">
        <v>46531.802580240001</v>
      </c>
      <c r="G99" s="117">
        <v>1841.5635045200002</v>
      </c>
      <c r="H99" s="117">
        <v>25370.668396229998</v>
      </c>
      <c r="I99" s="117">
        <v>101574.25927490997</v>
      </c>
      <c r="J99" s="117">
        <v>16209.542883679998</v>
      </c>
      <c r="K99" s="117">
        <v>1929.6196880499999</v>
      </c>
      <c r="L99" s="117">
        <v>7116.5213283399999</v>
      </c>
      <c r="M99" s="168" t="s">
        <v>189</v>
      </c>
      <c r="N99" s="117">
        <v>51168.624019809999</v>
      </c>
      <c r="O99" s="117">
        <v>40929.148569090001</v>
      </c>
      <c r="P99" s="117">
        <v>3435.4399588000001</v>
      </c>
      <c r="Q99" s="117">
        <v>13.847337530000001</v>
      </c>
      <c r="R99" s="117">
        <v>630.13084468</v>
      </c>
      <c r="S99" s="117">
        <v>2.3641368100000002</v>
      </c>
      <c r="T99" s="117">
        <v>307.38702853000001</v>
      </c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</row>
    <row r="100" spans="1:52" hidden="1" outlineLevel="1">
      <c r="A100" s="9">
        <v>43252</v>
      </c>
      <c r="B100" s="117">
        <v>469674.16215809999</v>
      </c>
      <c r="C100" s="117">
        <v>30067.702274980002</v>
      </c>
      <c r="D100" s="117">
        <v>5298.1519899499999</v>
      </c>
      <c r="E100" s="117">
        <v>142072.45255002999</v>
      </c>
      <c r="F100" s="117">
        <v>47999.860798529997</v>
      </c>
      <c r="G100" s="117">
        <v>1966.8852278600002</v>
      </c>
      <c r="H100" s="117">
        <v>25291.840448799998</v>
      </c>
      <c r="I100" s="117">
        <v>99536.980645599993</v>
      </c>
      <c r="J100" s="117">
        <v>15312.58427686</v>
      </c>
      <c r="K100" s="117">
        <v>2040.6988873</v>
      </c>
      <c r="L100" s="117">
        <v>6994.8282462699999</v>
      </c>
      <c r="M100" s="168" t="s">
        <v>189</v>
      </c>
      <c r="N100" s="117">
        <v>48250.949540270005</v>
      </c>
      <c r="O100" s="117">
        <v>40289.328617190004</v>
      </c>
      <c r="P100" s="117">
        <v>3418.8706146300001</v>
      </c>
      <c r="Q100" s="117">
        <v>12.80517745</v>
      </c>
      <c r="R100" s="117">
        <v>676.27399451999997</v>
      </c>
      <c r="S100" s="117">
        <v>133.65208885999999</v>
      </c>
      <c r="T100" s="117">
        <v>310.29677900000002</v>
      </c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</row>
    <row r="101" spans="1:52" hidden="1" outlineLevel="1">
      <c r="A101" s="9">
        <v>43282</v>
      </c>
      <c r="B101" s="117">
        <v>481731.24061842001</v>
      </c>
      <c r="C101" s="117">
        <v>30871.47843902</v>
      </c>
      <c r="D101" s="117">
        <v>6630.10600557</v>
      </c>
      <c r="E101" s="117">
        <v>143406.7777987</v>
      </c>
      <c r="F101" s="117">
        <v>50400.826878300002</v>
      </c>
      <c r="G101" s="117">
        <v>2022.23924403</v>
      </c>
      <c r="H101" s="117">
        <v>25909.29010192</v>
      </c>
      <c r="I101" s="117">
        <v>102936.81358486999</v>
      </c>
      <c r="J101" s="117">
        <v>16134.407041930001</v>
      </c>
      <c r="K101" s="117">
        <v>2084.9965244500004</v>
      </c>
      <c r="L101" s="117">
        <v>7025.2202500499998</v>
      </c>
      <c r="M101" s="168" t="s">
        <v>189</v>
      </c>
      <c r="N101" s="117">
        <v>48901.041204790003</v>
      </c>
      <c r="O101" s="117">
        <v>40787.375209130005</v>
      </c>
      <c r="P101" s="117">
        <v>3584.9931053999999</v>
      </c>
      <c r="Q101" s="117">
        <v>17.082668599999998</v>
      </c>
      <c r="R101" s="117">
        <v>703.51435034000008</v>
      </c>
      <c r="S101" s="117">
        <v>3.9686810499999998</v>
      </c>
      <c r="T101" s="117">
        <v>311.10953026999999</v>
      </c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</row>
    <row r="102" spans="1:52" hidden="1" outlineLevel="1">
      <c r="A102" s="9">
        <v>43313</v>
      </c>
      <c r="B102" s="117">
        <v>501614.56179871003</v>
      </c>
      <c r="C102" s="117">
        <v>31722.240807909999</v>
      </c>
      <c r="D102" s="117">
        <v>7329.8695709999993</v>
      </c>
      <c r="E102" s="117">
        <v>150081.08848581</v>
      </c>
      <c r="F102" s="117">
        <v>51953.624303250006</v>
      </c>
      <c r="G102" s="117">
        <v>2092.6587333000002</v>
      </c>
      <c r="H102" s="117">
        <v>26795.811905359998</v>
      </c>
      <c r="I102" s="117">
        <v>106994.35099327</v>
      </c>
      <c r="J102" s="117">
        <v>17366.329978950002</v>
      </c>
      <c r="K102" s="117">
        <v>2166.72232149</v>
      </c>
      <c r="L102" s="117">
        <v>7541.4422975199996</v>
      </c>
      <c r="M102" s="168" t="s">
        <v>189</v>
      </c>
      <c r="N102" s="117">
        <v>51066.069442419997</v>
      </c>
      <c r="O102" s="117">
        <v>41666.783051090002</v>
      </c>
      <c r="P102" s="117">
        <v>3773.9485264600003</v>
      </c>
      <c r="Q102" s="117">
        <v>8.4362038899999998</v>
      </c>
      <c r="R102" s="117">
        <v>739.38598258999991</v>
      </c>
      <c r="S102" s="117">
        <v>5.0409704099999999</v>
      </c>
      <c r="T102" s="117">
        <v>310.75822399000003</v>
      </c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</row>
    <row r="103" spans="1:52" hidden="1" outlineLevel="1">
      <c r="A103" s="9">
        <v>43344</v>
      </c>
      <c r="B103" s="117">
        <v>507545.57732813997</v>
      </c>
      <c r="C103" s="117">
        <v>31769.522122599999</v>
      </c>
      <c r="D103" s="117">
        <v>7680.65929375</v>
      </c>
      <c r="E103" s="117">
        <v>150798.52294964998</v>
      </c>
      <c r="F103" s="117">
        <v>52617.017840090004</v>
      </c>
      <c r="G103" s="117">
        <v>2100.4267367700004</v>
      </c>
      <c r="H103" s="117">
        <v>27247.32262807</v>
      </c>
      <c r="I103" s="117">
        <v>109831.66920094</v>
      </c>
      <c r="J103" s="117">
        <v>18163.98388507</v>
      </c>
      <c r="K103" s="117">
        <v>1993.37370306</v>
      </c>
      <c r="L103" s="117">
        <v>7576.3088544299999</v>
      </c>
      <c r="M103" s="168" t="s">
        <v>189</v>
      </c>
      <c r="N103" s="117">
        <v>51323.38438928</v>
      </c>
      <c r="O103" s="117">
        <v>41303.739200410004</v>
      </c>
      <c r="P103" s="117">
        <v>3981.2442290200001</v>
      </c>
      <c r="Q103" s="117">
        <v>16.754940900000001</v>
      </c>
      <c r="R103" s="117">
        <v>752.30152429999998</v>
      </c>
      <c r="S103" s="117">
        <v>77.596419179999998</v>
      </c>
      <c r="T103" s="117">
        <v>311.74941061999999</v>
      </c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</row>
    <row r="104" spans="1:52" hidden="1" outlineLevel="1">
      <c r="A104" s="9">
        <v>43374</v>
      </c>
      <c r="B104" s="117">
        <v>510829.25037048</v>
      </c>
      <c r="C104" s="117">
        <v>31540.840165040001</v>
      </c>
      <c r="D104" s="117">
        <v>7687.4416526099994</v>
      </c>
      <c r="E104" s="117">
        <v>150690.6894344</v>
      </c>
      <c r="F104" s="117">
        <v>51971.220189539999</v>
      </c>
      <c r="G104" s="117">
        <v>2006.6704026299999</v>
      </c>
      <c r="H104" s="117">
        <v>26882.664136880001</v>
      </c>
      <c r="I104" s="117">
        <v>111697.32356614999</v>
      </c>
      <c r="J104" s="117">
        <v>17888.658574989997</v>
      </c>
      <c r="K104" s="117">
        <v>1963.2656796799999</v>
      </c>
      <c r="L104" s="117">
        <v>7752.0280965399998</v>
      </c>
      <c r="M104" s="168" t="s">
        <v>189</v>
      </c>
      <c r="N104" s="117">
        <v>51344.46215195</v>
      </c>
      <c r="O104" s="117">
        <v>44471.287018349998</v>
      </c>
      <c r="P104" s="117">
        <v>3858.7058874200002</v>
      </c>
      <c r="Q104" s="117">
        <v>7.1416508599999995</v>
      </c>
      <c r="R104" s="117">
        <v>744.0416955500001</v>
      </c>
      <c r="S104" s="117">
        <v>9.2824524000000004</v>
      </c>
      <c r="T104" s="117">
        <v>313.52761549000002</v>
      </c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</row>
    <row r="105" spans="1:52" hidden="1" outlineLevel="1">
      <c r="A105" s="9">
        <v>43405</v>
      </c>
      <c r="B105" s="117">
        <v>519288.77425628999</v>
      </c>
      <c r="C105" s="117">
        <v>32065.873923410003</v>
      </c>
      <c r="D105" s="117">
        <v>8005.75097413</v>
      </c>
      <c r="E105" s="117">
        <v>153800.75841514001</v>
      </c>
      <c r="F105" s="117">
        <v>50539.99959336</v>
      </c>
      <c r="G105" s="117">
        <v>2022.9503815400001</v>
      </c>
      <c r="H105" s="117">
        <v>25758.962486490003</v>
      </c>
      <c r="I105" s="117">
        <v>114053.14058656</v>
      </c>
      <c r="J105" s="117">
        <v>20953.41818964</v>
      </c>
      <c r="K105" s="117">
        <v>2008.38894624</v>
      </c>
      <c r="L105" s="117">
        <v>7406.5190961300004</v>
      </c>
      <c r="M105" s="168" t="s">
        <v>189</v>
      </c>
      <c r="N105" s="117">
        <v>48758.899648710001</v>
      </c>
      <c r="O105" s="117">
        <v>49021.944404010006</v>
      </c>
      <c r="P105" s="117">
        <v>3804.1920894700002</v>
      </c>
      <c r="Q105" s="117">
        <v>25.82615354</v>
      </c>
      <c r="R105" s="117">
        <v>736.11142385999995</v>
      </c>
      <c r="S105" s="117">
        <v>12.55483297</v>
      </c>
      <c r="T105" s="117">
        <v>313.48311109000002</v>
      </c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</row>
    <row r="106" spans="1:52" hidden="1" outlineLevel="1">
      <c r="A106" s="9">
        <v>43435</v>
      </c>
      <c r="B106" s="117">
        <v>485157.74733623996</v>
      </c>
      <c r="C106" s="117">
        <v>27941.09254962</v>
      </c>
      <c r="D106" s="117">
        <v>9358.9237625100013</v>
      </c>
      <c r="E106" s="117">
        <v>137609.32023020001</v>
      </c>
      <c r="F106" s="117">
        <v>49257.033082070004</v>
      </c>
      <c r="G106" s="117">
        <v>118.83223887999999</v>
      </c>
      <c r="H106" s="117">
        <v>23515.915108909998</v>
      </c>
      <c r="I106" s="117">
        <v>107668.54761671</v>
      </c>
      <c r="J106" s="117">
        <v>21561.050362710001</v>
      </c>
      <c r="K106" s="117">
        <v>1882.4849644199999</v>
      </c>
      <c r="L106" s="117">
        <v>6828.1238945799996</v>
      </c>
      <c r="M106" s="168" t="s">
        <v>189</v>
      </c>
      <c r="N106" s="117">
        <v>46733.880428290002</v>
      </c>
      <c r="O106" s="117">
        <v>47398.334195299998</v>
      </c>
      <c r="P106" s="117">
        <v>4127.0607151100003</v>
      </c>
      <c r="Q106" s="117">
        <v>21.186549540000001</v>
      </c>
      <c r="R106" s="117">
        <v>740.71653329000003</v>
      </c>
      <c r="S106" s="117">
        <v>84.763482199999999</v>
      </c>
      <c r="T106" s="117">
        <v>310.48162189999999</v>
      </c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</row>
    <row r="107" spans="1:52" hidden="1" outlineLevel="1">
      <c r="A107" s="9">
        <v>43466</v>
      </c>
      <c r="B107" s="117">
        <v>472037.54405094997</v>
      </c>
      <c r="C107" s="117">
        <v>27928.333236989998</v>
      </c>
      <c r="D107" s="117">
        <v>9031.7512194200008</v>
      </c>
      <c r="E107" s="117">
        <v>137566.07084977999</v>
      </c>
      <c r="F107" s="117">
        <v>48410.684722559999</v>
      </c>
      <c r="G107" s="117">
        <v>121.93810755</v>
      </c>
      <c r="H107" s="117">
        <v>23544.912378090001</v>
      </c>
      <c r="I107" s="117">
        <v>102552.36110013995</v>
      </c>
      <c r="J107" s="117">
        <v>21311.488990460002</v>
      </c>
      <c r="K107" s="117">
        <v>1890.7067898900002</v>
      </c>
      <c r="L107" s="117">
        <v>6811.5312517299999</v>
      </c>
      <c r="M107" s="168" t="s">
        <v>189</v>
      </c>
      <c r="N107" s="117">
        <v>46749.04171089</v>
      </c>
      <c r="O107" s="117">
        <v>41023.942536619994</v>
      </c>
      <c r="P107" s="117">
        <v>4018.7475487600004</v>
      </c>
      <c r="Q107" s="117">
        <v>14.58670437</v>
      </c>
      <c r="R107" s="117">
        <v>765.30892194</v>
      </c>
      <c r="S107" s="117">
        <v>9.57883335</v>
      </c>
      <c r="T107" s="117">
        <v>286.55914840999998</v>
      </c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</row>
    <row r="108" spans="1:52" hidden="1" outlineLevel="1">
      <c r="A108" s="9">
        <v>43497</v>
      </c>
      <c r="B108" s="117">
        <v>452104.16916025995</v>
      </c>
      <c r="C108" s="117">
        <v>27557.921848829999</v>
      </c>
      <c r="D108" s="117">
        <v>8977.7258392700005</v>
      </c>
      <c r="E108" s="117">
        <v>133147.04681527001</v>
      </c>
      <c r="F108" s="117">
        <v>44864.365994879998</v>
      </c>
      <c r="G108" s="117">
        <v>116.65525029999999</v>
      </c>
      <c r="H108" s="117">
        <v>23473.700701189999</v>
      </c>
      <c r="I108" s="117">
        <v>99042.003666579985</v>
      </c>
      <c r="J108" s="117">
        <v>17610.207029090001</v>
      </c>
      <c r="K108" s="117">
        <v>1842.1397927</v>
      </c>
      <c r="L108" s="117">
        <v>6772.6881394700004</v>
      </c>
      <c r="M108" s="168" t="s">
        <v>189</v>
      </c>
      <c r="N108" s="117">
        <v>45797.846514799996</v>
      </c>
      <c r="O108" s="117">
        <v>37852.896352280004</v>
      </c>
      <c r="P108" s="117">
        <v>3980.3732315100001</v>
      </c>
      <c r="Q108" s="117">
        <v>15.59471012</v>
      </c>
      <c r="R108" s="117">
        <v>756.9912800699999</v>
      </c>
      <c r="S108" s="117">
        <v>8.1186625800000005</v>
      </c>
      <c r="T108" s="117">
        <v>287.89333131999996</v>
      </c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</row>
    <row r="109" spans="1:52" hidden="1" outlineLevel="1">
      <c r="A109" s="9">
        <v>43525</v>
      </c>
      <c r="B109" s="117">
        <v>461009.87267305999</v>
      </c>
      <c r="C109" s="117">
        <v>27996.282853960001</v>
      </c>
      <c r="D109" s="117">
        <v>8936.1909219499994</v>
      </c>
      <c r="E109" s="117">
        <v>134881.71455305</v>
      </c>
      <c r="F109" s="117">
        <v>46159.202279379999</v>
      </c>
      <c r="G109" s="117">
        <v>146.88455501999999</v>
      </c>
      <c r="H109" s="117">
        <v>23190.640015000001</v>
      </c>
      <c r="I109" s="117">
        <v>101763.01723149001</v>
      </c>
      <c r="J109" s="117">
        <v>19988.07634046</v>
      </c>
      <c r="K109" s="117">
        <v>1842.9429885099999</v>
      </c>
      <c r="L109" s="117">
        <v>6857.8901174700004</v>
      </c>
      <c r="M109" s="168" t="s">
        <v>189</v>
      </c>
      <c r="N109" s="117">
        <v>46208.513641049998</v>
      </c>
      <c r="O109" s="117">
        <v>37849.612598539999</v>
      </c>
      <c r="P109" s="117">
        <v>4076.0607811499999</v>
      </c>
      <c r="Q109" s="117">
        <v>16.1145812</v>
      </c>
      <c r="R109" s="117">
        <v>720.90426738999997</v>
      </c>
      <c r="S109" s="117">
        <v>87.216525159999989</v>
      </c>
      <c r="T109" s="117">
        <v>288.60842228000001</v>
      </c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</row>
    <row r="110" spans="1:52" hidden="1" outlineLevel="1">
      <c r="A110" s="9">
        <v>43556</v>
      </c>
      <c r="B110" s="117">
        <v>454806.56691667001</v>
      </c>
      <c r="C110" s="117">
        <v>26793.07006419</v>
      </c>
      <c r="D110" s="117">
        <v>10496.27804822</v>
      </c>
      <c r="E110" s="117">
        <v>132939.70299424999</v>
      </c>
      <c r="F110" s="117">
        <v>44904.934226499994</v>
      </c>
      <c r="G110" s="117">
        <v>105.72616465999999</v>
      </c>
      <c r="H110" s="117">
        <v>23088.655929739998</v>
      </c>
      <c r="I110" s="117">
        <v>102159.59229116009</v>
      </c>
      <c r="J110" s="117">
        <v>19378.864225550002</v>
      </c>
      <c r="K110" s="117">
        <v>1791.8211467799999</v>
      </c>
      <c r="L110" s="117">
        <v>6856.6400041699999</v>
      </c>
      <c r="M110" s="168" t="s">
        <v>189</v>
      </c>
      <c r="N110" s="117">
        <v>45380.871716050002</v>
      </c>
      <c r="O110" s="117">
        <v>35910.907717810005</v>
      </c>
      <c r="P110" s="117">
        <v>3964.4497549100001</v>
      </c>
      <c r="Q110" s="117">
        <v>18.880738969999999</v>
      </c>
      <c r="R110" s="117">
        <v>720.91130606999991</v>
      </c>
      <c r="S110" s="117">
        <v>8.1134919299999986</v>
      </c>
      <c r="T110" s="117">
        <v>287.14709571000003</v>
      </c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</row>
    <row r="111" spans="1:52" hidden="1" outlineLevel="1">
      <c r="A111" s="9">
        <v>43586</v>
      </c>
      <c r="B111" s="117">
        <v>432800.75375844998</v>
      </c>
      <c r="C111" s="117">
        <v>19077.5602956</v>
      </c>
      <c r="D111" s="117">
        <v>9764.4330674599987</v>
      </c>
      <c r="E111" s="117">
        <v>129127.08568623</v>
      </c>
      <c r="F111" s="117">
        <v>46270.923662159999</v>
      </c>
      <c r="G111" s="117">
        <v>142.62168588</v>
      </c>
      <c r="H111" s="117">
        <v>22160.03301951</v>
      </c>
      <c r="I111" s="117">
        <v>96965.889295289948</v>
      </c>
      <c r="J111" s="117">
        <v>17018.20611562</v>
      </c>
      <c r="K111" s="117">
        <v>1806.1561268800001</v>
      </c>
      <c r="L111" s="117">
        <v>6793.1279043200002</v>
      </c>
      <c r="M111" s="168" t="s">
        <v>189</v>
      </c>
      <c r="N111" s="117">
        <v>45828.028784629998</v>
      </c>
      <c r="O111" s="117">
        <v>32766.076397380002</v>
      </c>
      <c r="P111" s="117">
        <v>4026.9652982600001</v>
      </c>
      <c r="Q111" s="117">
        <v>20.201702360000002</v>
      </c>
      <c r="R111" s="117">
        <v>739.89529655000001</v>
      </c>
      <c r="S111" s="117">
        <v>6.5059618800000001</v>
      </c>
      <c r="T111" s="117">
        <v>287.04345843999999</v>
      </c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</row>
    <row r="112" spans="1:52" hidden="1" outlineLevel="1">
      <c r="A112" s="9">
        <v>43617</v>
      </c>
      <c r="B112" s="117">
        <v>430443.21262974001</v>
      </c>
      <c r="C112" s="117">
        <v>19610.4376233</v>
      </c>
      <c r="D112" s="117">
        <v>9859.3367283999996</v>
      </c>
      <c r="E112" s="117">
        <v>129302.94726797999</v>
      </c>
      <c r="F112" s="117">
        <v>46279.90055441</v>
      </c>
      <c r="G112" s="117">
        <v>164.68832893000001</v>
      </c>
      <c r="H112" s="117">
        <v>22165.911599669998</v>
      </c>
      <c r="I112" s="117">
        <v>93136.44556358995</v>
      </c>
      <c r="J112" s="117">
        <v>15111.70409239</v>
      </c>
      <c r="K112" s="117">
        <v>1762.2163747100001</v>
      </c>
      <c r="L112" s="117">
        <v>6797.3890130699992</v>
      </c>
      <c r="M112" s="168" t="s">
        <v>189</v>
      </c>
      <c r="N112" s="117">
        <v>45070.41382075</v>
      </c>
      <c r="O112" s="117">
        <v>36119.875795420005</v>
      </c>
      <c r="P112" s="117">
        <v>3919.4187585799996</v>
      </c>
      <c r="Q112" s="117">
        <v>16.94246163</v>
      </c>
      <c r="R112" s="117">
        <v>744.00012609000009</v>
      </c>
      <c r="S112" s="117">
        <v>86.772844030000002</v>
      </c>
      <c r="T112" s="117">
        <v>291.73340019</v>
      </c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</row>
    <row r="113" spans="1:52" hidden="1" outlineLevel="1">
      <c r="A113" s="9">
        <v>43647</v>
      </c>
      <c r="B113" s="117">
        <v>420845.11949279002</v>
      </c>
      <c r="C113" s="117">
        <v>20212.577094650002</v>
      </c>
      <c r="D113" s="117">
        <v>9513.1142350800001</v>
      </c>
      <c r="E113" s="117">
        <v>124201.50571688999</v>
      </c>
      <c r="F113" s="117">
        <v>44860.350043320002</v>
      </c>
      <c r="G113" s="117">
        <v>155.71204395000001</v>
      </c>
      <c r="H113" s="117">
        <v>21905.202394020002</v>
      </c>
      <c r="I113" s="117">
        <v>92464.844934390028</v>
      </c>
      <c r="J113" s="117">
        <v>14188.549147649999</v>
      </c>
      <c r="K113" s="117">
        <v>1701.22420584</v>
      </c>
      <c r="L113" s="117">
        <v>6687.1481949199997</v>
      </c>
      <c r="M113" s="168" t="s">
        <v>189</v>
      </c>
      <c r="N113" s="117">
        <v>43579.425170850001</v>
      </c>
      <c r="O113" s="117">
        <v>36413.177129440002</v>
      </c>
      <c r="P113" s="117">
        <v>3913.71189121</v>
      </c>
      <c r="Q113" s="117">
        <v>15.67947418</v>
      </c>
      <c r="R113" s="117">
        <v>706.10234602000003</v>
      </c>
      <c r="S113" s="117">
        <v>9.7742078100000001</v>
      </c>
      <c r="T113" s="117">
        <v>317.02126256999998</v>
      </c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</row>
    <row r="114" spans="1:52" hidden="1" outlineLevel="1">
      <c r="A114" s="9">
        <v>43678</v>
      </c>
      <c r="B114" s="117">
        <v>417629.39107529999</v>
      </c>
      <c r="C114" s="117">
        <v>21148.96076573</v>
      </c>
      <c r="D114" s="117">
        <v>9276.0847666200007</v>
      </c>
      <c r="E114" s="117">
        <v>124946.07733163</v>
      </c>
      <c r="F114" s="117">
        <v>44214.29023921</v>
      </c>
      <c r="G114" s="117">
        <v>170.86539780999999</v>
      </c>
      <c r="H114" s="117">
        <v>17894.22553521</v>
      </c>
      <c r="I114" s="117">
        <v>92338.921438649995</v>
      </c>
      <c r="J114" s="117">
        <v>13902.503279320001</v>
      </c>
      <c r="K114" s="117">
        <v>1702.06675331</v>
      </c>
      <c r="L114" s="117">
        <v>6573.3883684299999</v>
      </c>
      <c r="M114" s="168" t="s">
        <v>189</v>
      </c>
      <c r="N114" s="117">
        <v>43690.806349270002</v>
      </c>
      <c r="O114" s="117">
        <v>36637.535117719999</v>
      </c>
      <c r="P114" s="117">
        <v>4055.1485072300002</v>
      </c>
      <c r="Q114" s="117">
        <v>14.953051909999999</v>
      </c>
      <c r="R114" s="117">
        <v>710.45445515999995</v>
      </c>
      <c r="S114" s="117">
        <v>37.726036239999999</v>
      </c>
      <c r="T114" s="117">
        <v>315.38368185000002</v>
      </c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</row>
    <row r="115" spans="1:52" hidden="1" outlineLevel="1">
      <c r="A115" s="9">
        <v>43709</v>
      </c>
      <c r="B115" s="117">
        <v>403514.31070313998</v>
      </c>
      <c r="C115" s="117">
        <v>19643.633527950002</v>
      </c>
      <c r="D115" s="117">
        <v>8958.17176483</v>
      </c>
      <c r="E115" s="117">
        <v>122109.90705762</v>
      </c>
      <c r="F115" s="117">
        <v>44764.186526609999</v>
      </c>
      <c r="G115" s="117">
        <v>135.08864367999999</v>
      </c>
      <c r="H115" s="117">
        <v>17389.194516039999</v>
      </c>
      <c r="I115" s="117">
        <v>85877.063534089932</v>
      </c>
      <c r="J115" s="117">
        <v>13117.61135666</v>
      </c>
      <c r="K115" s="117">
        <v>1656.6834880399999</v>
      </c>
      <c r="L115" s="117">
        <v>6167.7369675199998</v>
      </c>
      <c r="M115" s="168" t="s">
        <v>189</v>
      </c>
      <c r="N115" s="117">
        <v>42486.871097000003</v>
      </c>
      <c r="O115" s="117">
        <v>35910.14732538</v>
      </c>
      <c r="P115" s="117">
        <v>3989.2017133899999</v>
      </c>
      <c r="Q115" s="117">
        <v>13.208811389999999</v>
      </c>
      <c r="R115" s="117">
        <v>655.04564052000001</v>
      </c>
      <c r="S115" s="117">
        <v>324.24991402000001</v>
      </c>
      <c r="T115" s="117">
        <v>316.30881840000001</v>
      </c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</row>
    <row r="116" spans="1:52" hidden="1" outlineLevel="1">
      <c r="A116" s="9">
        <v>43739</v>
      </c>
      <c r="B116" s="117">
        <v>415255.60951922002</v>
      </c>
      <c r="C116" s="117">
        <v>19470.286175990001</v>
      </c>
      <c r="D116" s="117">
        <v>9098.1538226899993</v>
      </c>
      <c r="E116" s="117">
        <v>125640.06578433</v>
      </c>
      <c r="F116" s="117">
        <v>47568.999054120002</v>
      </c>
      <c r="G116" s="117">
        <v>112.38245933</v>
      </c>
      <c r="H116" s="117">
        <v>17706.612246709999</v>
      </c>
      <c r="I116" s="117">
        <v>89000.656173929994</v>
      </c>
      <c r="J116" s="117">
        <v>14143.727849499999</v>
      </c>
      <c r="K116" s="117">
        <v>1624.34458404</v>
      </c>
      <c r="L116" s="117">
        <v>6023.5433165799996</v>
      </c>
      <c r="M116" s="168" t="s">
        <v>189</v>
      </c>
      <c r="N116" s="117">
        <v>43271.725297500001</v>
      </c>
      <c r="O116" s="117">
        <v>36309.198160079999</v>
      </c>
      <c r="P116" s="117">
        <v>4048.9164500799998</v>
      </c>
      <c r="Q116" s="117">
        <v>13.09579171</v>
      </c>
      <c r="R116" s="117">
        <v>655.44610576000002</v>
      </c>
      <c r="S116" s="117">
        <v>251.66033404999999</v>
      </c>
      <c r="T116" s="117">
        <v>316.79591282000001</v>
      </c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</row>
    <row r="117" spans="1:52" hidden="1" outlineLevel="1">
      <c r="A117" s="9">
        <v>43770</v>
      </c>
      <c r="B117" s="117">
        <v>405984.80921565002</v>
      </c>
      <c r="C117" s="117">
        <v>18866.349607560001</v>
      </c>
      <c r="D117" s="117">
        <v>8212.3577133700001</v>
      </c>
      <c r="E117" s="117">
        <v>122914.33019134001</v>
      </c>
      <c r="F117" s="117">
        <v>44764.196209380003</v>
      </c>
      <c r="G117" s="117">
        <v>114.4852013</v>
      </c>
      <c r="H117" s="117">
        <v>17580.148830639999</v>
      </c>
      <c r="I117" s="117">
        <v>89802.110777879992</v>
      </c>
      <c r="J117" s="117">
        <v>15235.756625149999</v>
      </c>
      <c r="K117" s="117">
        <v>1607.92657379</v>
      </c>
      <c r="L117" s="117">
        <v>6011.8383019299999</v>
      </c>
      <c r="M117" s="168" t="s">
        <v>189</v>
      </c>
      <c r="N117" s="117">
        <v>42590.430136930001</v>
      </c>
      <c r="O117" s="117">
        <v>33486.41855034</v>
      </c>
      <c r="P117" s="117">
        <v>3640.8100051900001</v>
      </c>
      <c r="Q117" s="117">
        <v>19.394529989999999</v>
      </c>
      <c r="R117" s="117">
        <v>572.56861690999995</v>
      </c>
      <c r="S117" s="117">
        <v>248.4459511</v>
      </c>
      <c r="T117" s="117">
        <v>317.24139285000001</v>
      </c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</row>
    <row r="118" spans="1:52" hidden="1" outlineLevel="1">
      <c r="A118" s="9">
        <v>43800</v>
      </c>
      <c r="B118" s="117">
        <v>384742.18539310002</v>
      </c>
      <c r="C118" s="117">
        <v>18415.839017030001</v>
      </c>
      <c r="D118" s="117">
        <v>6332.4792770000004</v>
      </c>
      <c r="E118" s="117">
        <v>116617.10050397</v>
      </c>
      <c r="F118" s="117">
        <v>46121.095282100003</v>
      </c>
      <c r="G118" s="117">
        <v>110.92286523999999</v>
      </c>
      <c r="H118" s="117">
        <v>16379.74689481</v>
      </c>
      <c r="I118" s="117">
        <v>84499.084887749996</v>
      </c>
      <c r="J118" s="117">
        <v>15227.341433060001</v>
      </c>
      <c r="K118" s="117">
        <v>1575.40681567</v>
      </c>
      <c r="L118" s="117">
        <v>5979.9334168100004</v>
      </c>
      <c r="M118" s="168" t="s">
        <v>189</v>
      </c>
      <c r="N118" s="117">
        <v>41517.083434469998</v>
      </c>
      <c r="O118" s="117">
        <v>27028.74711371</v>
      </c>
      <c r="P118" s="117">
        <v>3607.6498969999998</v>
      </c>
      <c r="Q118" s="117">
        <v>20.800366560000001</v>
      </c>
      <c r="R118" s="117">
        <v>622.12087807</v>
      </c>
      <c r="S118" s="117">
        <v>381.40344470999997</v>
      </c>
      <c r="T118" s="117">
        <v>305.42986514</v>
      </c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</row>
    <row r="119" spans="1:52" hidden="1" outlineLevel="1">
      <c r="A119" s="9">
        <v>43831</v>
      </c>
      <c r="B119" s="117">
        <v>385000.60994649999</v>
      </c>
      <c r="C119" s="117">
        <v>16163.452209020001</v>
      </c>
      <c r="D119" s="117">
        <v>6285.2857575099997</v>
      </c>
      <c r="E119" s="117">
        <v>115683.28818266001</v>
      </c>
      <c r="F119" s="117">
        <v>47706.590562110003</v>
      </c>
      <c r="G119" s="117">
        <v>60.894026629999999</v>
      </c>
      <c r="H119" s="117">
        <v>10857.335870479999</v>
      </c>
      <c r="I119" s="117">
        <v>100396.60735368999</v>
      </c>
      <c r="J119" s="117">
        <v>11292.170418899999</v>
      </c>
      <c r="K119" s="117">
        <v>5063.9255548000001</v>
      </c>
      <c r="L119" s="117">
        <v>6874.8023539699998</v>
      </c>
      <c r="M119" s="168">
        <v>15591.494107099999</v>
      </c>
      <c r="N119" s="117">
        <v>32687.859160799999</v>
      </c>
      <c r="O119" s="117">
        <v>10582.14642397</v>
      </c>
      <c r="P119" s="117">
        <v>4502.6096119100002</v>
      </c>
      <c r="Q119" s="117">
        <v>28.293349750000001</v>
      </c>
      <c r="R119" s="117">
        <v>670.72507877999999</v>
      </c>
      <c r="S119" s="117">
        <v>230.62600972999999</v>
      </c>
      <c r="T119" s="117">
        <v>322.50391468999999</v>
      </c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</row>
    <row r="120" spans="1:52" hidden="1" outlineLevel="1">
      <c r="A120" s="9">
        <v>43862</v>
      </c>
      <c r="B120" s="117">
        <v>381061.98275220999</v>
      </c>
      <c r="C120" s="117">
        <v>15316.824327800001</v>
      </c>
      <c r="D120" s="117">
        <v>6248.9789727199995</v>
      </c>
      <c r="E120" s="117">
        <v>115364.7771647</v>
      </c>
      <c r="F120" s="117">
        <v>46584.133969069997</v>
      </c>
      <c r="G120" s="117">
        <v>54.215960420000002</v>
      </c>
      <c r="H120" s="117">
        <v>10749.134983280001</v>
      </c>
      <c r="I120" s="117">
        <v>101369.01264524</v>
      </c>
      <c r="J120" s="117">
        <v>12256.28835404</v>
      </c>
      <c r="K120" s="117">
        <v>4952.7724988999998</v>
      </c>
      <c r="L120" s="117">
        <v>5565.3770366899998</v>
      </c>
      <c r="M120" s="169">
        <v>15453.88622687</v>
      </c>
      <c r="N120" s="117">
        <v>31441.924922369999</v>
      </c>
      <c r="O120" s="117">
        <v>10307.406506949999</v>
      </c>
      <c r="P120" s="117">
        <v>4134.3631588999997</v>
      </c>
      <c r="Q120" s="117">
        <v>24.108786039999998</v>
      </c>
      <c r="R120" s="117">
        <v>668.16155577999996</v>
      </c>
      <c r="S120" s="117">
        <v>230.72576694</v>
      </c>
      <c r="T120" s="117">
        <v>339.88991550000003</v>
      </c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</row>
    <row r="121" spans="1:52" hidden="1" outlineLevel="1">
      <c r="A121" s="9">
        <v>43891</v>
      </c>
      <c r="B121" s="117">
        <v>421414.61371915002</v>
      </c>
      <c r="C121" s="117">
        <v>17689.706679440002</v>
      </c>
      <c r="D121" s="117">
        <v>6966.2549789200002</v>
      </c>
      <c r="E121" s="117">
        <v>129044.24544149</v>
      </c>
      <c r="F121" s="117">
        <v>51871.823498750004</v>
      </c>
      <c r="G121" s="117">
        <v>52.373589899999999</v>
      </c>
      <c r="H121" s="117">
        <v>9542.0092225799999</v>
      </c>
      <c r="I121" s="117">
        <v>110178.38654858001</v>
      </c>
      <c r="J121" s="117">
        <v>14318.11106865</v>
      </c>
      <c r="K121" s="117">
        <v>5540.3896156800001</v>
      </c>
      <c r="L121" s="117">
        <v>5532.4366399600003</v>
      </c>
      <c r="M121" s="117">
        <v>19990.07465699</v>
      </c>
      <c r="N121" s="117">
        <v>33833.213334100001</v>
      </c>
      <c r="O121" s="117">
        <v>10503.53480759</v>
      </c>
      <c r="P121" s="117">
        <v>4592.1366691000003</v>
      </c>
      <c r="Q121" s="117">
        <v>24.782483769999999</v>
      </c>
      <c r="R121" s="117">
        <v>754.28993838999997</v>
      </c>
      <c r="S121" s="117">
        <v>724.58071330999996</v>
      </c>
      <c r="T121" s="117">
        <v>256.26383195</v>
      </c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</row>
    <row r="122" spans="1:52" hidden="1" outlineLevel="1">
      <c r="A122" s="9">
        <v>43922</v>
      </c>
      <c r="B122" s="117">
        <v>404218.85220834002</v>
      </c>
      <c r="C122" s="117">
        <v>18164.014570480002</v>
      </c>
      <c r="D122" s="117">
        <v>6644.3364451500001</v>
      </c>
      <c r="E122" s="117">
        <v>121907.49639705999</v>
      </c>
      <c r="F122" s="117">
        <v>49475.792295380001</v>
      </c>
      <c r="G122" s="117">
        <v>48.344578560000002</v>
      </c>
      <c r="H122" s="117">
        <v>9527.7375599499992</v>
      </c>
      <c r="I122" s="117">
        <v>104556.70728633</v>
      </c>
      <c r="J122" s="117">
        <v>14650.544566529999</v>
      </c>
      <c r="K122" s="117">
        <v>5367.6145298000001</v>
      </c>
      <c r="L122" s="117">
        <v>5422.7587548800002</v>
      </c>
      <c r="M122" s="117">
        <v>19056.030031310002</v>
      </c>
      <c r="N122" s="117">
        <v>32848.980809690001</v>
      </c>
      <c r="O122" s="117">
        <v>10503.7719321</v>
      </c>
      <c r="P122" s="117">
        <v>4479.33975061</v>
      </c>
      <c r="Q122" s="117">
        <v>22.66830582</v>
      </c>
      <c r="R122" s="117">
        <v>733.02393012000005</v>
      </c>
      <c r="S122" s="117">
        <v>556.08763519000001</v>
      </c>
      <c r="T122" s="117">
        <v>253.60282938</v>
      </c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</row>
    <row r="123" spans="1:52" hidden="1" outlineLevel="1">
      <c r="A123" s="9">
        <v>43952</v>
      </c>
      <c r="B123" s="117">
        <v>394360.80136526999</v>
      </c>
      <c r="C123" s="117">
        <v>17945.88059293</v>
      </c>
      <c r="D123" s="117">
        <v>7060.9189718899997</v>
      </c>
      <c r="E123" s="117">
        <v>118241.49362701</v>
      </c>
      <c r="F123" s="117">
        <v>48919.55433105</v>
      </c>
      <c r="G123" s="117">
        <v>47.546332509999999</v>
      </c>
      <c r="H123" s="117">
        <v>8647.6337848799994</v>
      </c>
      <c r="I123" s="117">
        <v>101545.19651723</v>
      </c>
      <c r="J123" s="117">
        <v>13110.57937736</v>
      </c>
      <c r="K123" s="117">
        <v>5396.2441635599998</v>
      </c>
      <c r="L123" s="117">
        <v>5327.3436013600003</v>
      </c>
      <c r="M123" s="117">
        <v>19576.411718740001</v>
      </c>
      <c r="N123" s="117">
        <v>32435.416163540001</v>
      </c>
      <c r="O123" s="117">
        <v>9861.1348397599995</v>
      </c>
      <c r="P123" s="117">
        <v>4657.9199842099997</v>
      </c>
      <c r="Q123" s="117">
        <v>21.413933579999998</v>
      </c>
      <c r="R123" s="117">
        <v>733.74659358999997</v>
      </c>
      <c r="S123" s="117">
        <v>578.60485529000005</v>
      </c>
      <c r="T123" s="117">
        <v>253.76197678</v>
      </c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</row>
    <row r="124" spans="1:52" hidden="1" outlineLevel="1">
      <c r="A124" s="9">
        <v>43983</v>
      </c>
      <c r="B124" s="117">
        <v>392131.01694294001</v>
      </c>
      <c r="C124" s="117">
        <v>18232.191085900002</v>
      </c>
      <c r="D124" s="117">
        <v>10347.701392700001</v>
      </c>
      <c r="E124" s="117">
        <v>114930.43186616999</v>
      </c>
      <c r="F124" s="117">
        <v>49933.8065613</v>
      </c>
      <c r="G124" s="117">
        <v>21.56333197</v>
      </c>
      <c r="H124" s="117">
        <v>8826.9017047699999</v>
      </c>
      <c r="I124" s="117">
        <v>99303.278075549999</v>
      </c>
      <c r="J124" s="117">
        <v>12442.56689643</v>
      </c>
      <c r="K124" s="117">
        <v>4937.7580855699998</v>
      </c>
      <c r="L124" s="117">
        <v>5261.3345201000002</v>
      </c>
      <c r="M124" s="117">
        <v>5678.2126052599997</v>
      </c>
      <c r="N124" s="117">
        <v>46193.42094217</v>
      </c>
      <c r="O124" s="117">
        <v>9856.5831392199998</v>
      </c>
      <c r="P124" s="117">
        <v>4606.7089226300004</v>
      </c>
      <c r="Q124" s="117">
        <v>24.613250839999999</v>
      </c>
      <c r="R124" s="117">
        <v>693.03287022999996</v>
      </c>
      <c r="S124" s="117">
        <v>584.27334308000002</v>
      </c>
      <c r="T124" s="117">
        <v>256.63834904999999</v>
      </c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</row>
    <row r="125" spans="1:52" hidden="1" outlineLevel="1">
      <c r="A125" s="9">
        <v>44013</v>
      </c>
      <c r="B125" s="117">
        <v>405333.95847113</v>
      </c>
      <c r="C125" s="117">
        <v>19723.57165636</v>
      </c>
      <c r="D125" s="117">
        <v>11546.66223097</v>
      </c>
      <c r="E125" s="117">
        <v>119275.25374708</v>
      </c>
      <c r="F125" s="117">
        <v>53830.102246219998</v>
      </c>
      <c r="G125" s="117">
        <v>23.46275</v>
      </c>
      <c r="H125" s="117">
        <v>8626.1633092699994</v>
      </c>
      <c r="I125" s="117">
        <v>96608.58175723</v>
      </c>
      <c r="J125" s="117">
        <v>15130.15039323</v>
      </c>
      <c r="K125" s="117">
        <v>5316.9804924999999</v>
      </c>
      <c r="L125" s="117">
        <v>5269.76985367</v>
      </c>
      <c r="M125" s="117">
        <v>19925.33129111</v>
      </c>
      <c r="N125" s="117">
        <v>33671.040927310001</v>
      </c>
      <c r="O125" s="117">
        <v>10153.481832130001</v>
      </c>
      <c r="P125" s="117">
        <v>4608.2462649700001</v>
      </c>
      <c r="Q125" s="117">
        <v>17.362776879999998</v>
      </c>
      <c r="R125" s="117">
        <v>723.82593908000001</v>
      </c>
      <c r="S125" s="117">
        <v>632.39489827</v>
      </c>
      <c r="T125" s="117">
        <v>251.57610485000001</v>
      </c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</row>
    <row r="126" spans="1:52" hidden="1" outlineLevel="1">
      <c r="A126" s="9">
        <v>44044</v>
      </c>
      <c r="B126" s="117">
        <v>404721.38426269998</v>
      </c>
      <c r="C126" s="117">
        <v>20069.61423879</v>
      </c>
      <c r="D126" s="117">
        <v>8641.0569894799992</v>
      </c>
      <c r="E126" s="117">
        <v>117251.09260509</v>
      </c>
      <c r="F126" s="117">
        <v>55446.082721459999</v>
      </c>
      <c r="G126" s="117">
        <v>26.462129820000001</v>
      </c>
      <c r="H126" s="117">
        <v>8861.5100484400009</v>
      </c>
      <c r="I126" s="117">
        <v>98591.127211860003</v>
      </c>
      <c r="J126" s="117">
        <v>14332.920042600001</v>
      </c>
      <c r="K126" s="117">
        <v>5309.6426742900003</v>
      </c>
      <c r="L126" s="117">
        <v>5171.9929023799996</v>
      </c>
      <c r="M126" s="117">
        <v>19812.967429820001</v>
      </c>
      <c r="N126" s="117">
        <v>34228.770673109997</v>
      </c>
      <c r="O126" s="117">
        <v>10510.45681163</v>
      </c>
      <c r="P126" s="117">
        <v>4848.2135272300002</v>
      </c>
      <c r="Q126" s="117">
        <v>17.26301595</v>
      </c>
      <c r="R126" s="117">
        <v>719.78766449</v>
      </c>
      <c r="S126" s="117">
        <v>628.32789109999999</v>
      </c>
      <c r="T126" s="117">
        <v>254.09568516000002</v>
      </c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</row>
    <row r="127" spans="1:52" hidden="1" outlineLevel="1">
      <c r="A127" s="9">
        <v>44075</v>
      </c>
      <c r="B127" s="117">
        <v>371152.64139464998</v>
      </c>
      <c r="C127" s="117">
        <v>20163.31864188</v>
      </c>
      <c r="D127" s="117">
        <v>11231.28872746</v>
      </c>
      <c r="E127" s="117">
        <v>105626.8118906</v>
      </c>
      <c r="F127" s="117">
        <v>53785.154350290002</v>
      </c>
      <c r="G127" s="117">
        <v>149.13684218</v>
      </c>
      <c r="H127" s="117">
        <v>8568.3107735699996</v>
      </c>
      <c r="I127" s="117">
        <v>88495.041227039997</v>
      </c>
      <c r="J127" s="117">
        <v>14333.042534439999</v>
      </c>
      <c r="K127" s="117">
        <v>5496.6980690999999</v>
      </c>
      <c r="L127" s="117">
        <v>5173.6849942999997</v>
      </c>
      <c r="M127" s="117">
        <v>9285.0271349800005</v>
      </c>
      <c r="N127" s="117">
        <v>32861.836200439997</v>
      </c>
      <c r="O127" s="117">
        <v>9746.6309808099995</v>
      </c>
      <c r="P127" s="117">
        <v>4546.3485359899996</v>
      </c>
      <c r="Q127" s="117">
        <v>18.121168449999999</v>
      </c>
      <c r="R127" s="117">
        <v>771.09669098999996</v>
      </c>
      <c r="S127" s="117">
        <v>644.62127214999998</v>
      </c>
      <c r="T127" s="117">
        <v>256.47135997999999</v>
      </c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</row>
    <row r="128" spans="1:52" hidden="1" outlineLevel="1">
      <c r="A128" s="9">
        <v>44105</v>
      </c>
      <c r="B128" s="117">
        <v>376955.66538581997</v>
      </c>
      <c r="C128" s="117">
        <v>19778.298861079998</v>
      </c>
      <c r="D128" s="117">
        <v>10913.08755409</v>
      </c>
      <c r="E128" s="117">
        <v>107085.45601064</v>
      </c>
      <c r="F128" s="117">
        <v>53558.71252519</v>
      </c>
      <c r="G128" s="117">
        <v>113.35347505</v>
      </c>
      <c r="H128" s="117">
        <v>9944.5909848699994</v>
      </c>
      <c r="I128" s="117">
        <v>87427.237512129999</v>
      </c>
      <c r="J128" s="117">
        <v>18595.575752429999</v>
      </c>
      <c r="K128" s="117">
        <v>5549.2811876200003</v>
      </c>
      <c r="L128" s="117">
        <v>5244.6911039400002</v>
      </c>
      <c r="M128" s="117">
        <v>9813.5412534000006</v>
      </c>
      <c r="N128" s="117">
        <v>32598.33036217</v>
      </c>
      <c r="O128" s="117">
        <v>9947.2778789500007</v>
      </c>
      <c r="P128" s="117">
        <v>4700.2077667800004</v>
      </c>
      <c r="Q128" s="117">
        <v>19.00878256</v>
      </c>
      <c r="R128" s="117">
        <v>758.06394974</v>
      </c>
      <c r="S128" s="117">
        <v>652.23754701999997</v>
      </c>
      <c r="T128" s="117">
        <v>256.71287816</v>
      </c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</row>
    <row r="129" spans="1:52" hidden="1" outlineLevel="1">
      <c r="A129" s="9">
        <v>44136</v>
      </c>
      <c r="B129" s="117">
        <v>540787.86268837005</v>
      </c>
      <c r="C129" s="117">
        <v>21017.709567649999</v>
      </c>
      <c r="D129" s="117">
        <v>11665.85083795</v>
      </c>
      <c r="E129" s="117">
        <v>111091.75949721001</v>
      </c>
      <c r="F129" s="117">
        <v>54147.149987539997</v>
      </c>
      <c r="G129" s="117">
        <v>130.58655947</v>
      </c>
      <c r="H129" s="117">
        <v>17646.961107840001</v>
      </c>
      <c r="I129" s="117">
        <v>218839.78097035</v>
      </c>
      <c r="J129" s="117">
        <v>20351.713377190001</v>
      </c>
      <c r="K129" s="117">
        <v>5544.7027027900003</v>
      </c>
      <c r="L129" s="117">
        <v>6534.7943153300002</v>
      </c>
      <c r="M129" s="117">
        <v>9493.0577660899999</v>
      </c>
      <c r="N129" s="117">
        <v>42506.764252770001</v>
      </c>
      <c r="O129" s="117">
        <v>10279.5459526</v>
      </c>
      <c r="P129" s="117">
        <v>9702.46068423</v>
      </c>
      <c r="Q129" s="117">
        <v>115.95450153</v>
      </c>
      <c r="R129" s="117">
        <v>799.39479501999995</v>
      </c>
      <c r="S129" s="117">
        <v>663.38779983999996</v>
      </c>
      <c r="T129" s="117">
        <v>256.28801297000001</v>
      </c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</row>
    <row r="130" spans="1:52" hidden="1" outlineLevel="1">
      <c r="A130" s="9">
        <v>44166</v>
      </c>
      <c r="B130" s="117">
        <v>527858.48650239001</v>
      </c>
      <c r="C130" s="117">
        <v>19870.239684579999</v>
      </c>
      <c r="D130" s="117">
        <v>11245.145317570001</v>
      </c>
      <c r="E130" s="117">
        <v>105584.88036806999</v>
      </c>
      <c r="F130" s="117">
        <v>54208.65761763</v>
      </c>
      <c r="G130" s="117">
        <v>35.693746900000001</v>
      </c>
      <c r="H130" s="117">
        <v>16718.221477169998</v>
      </c>
      <c r="I130" s="117">
        <v>212506.75495849</v>
      </c>
      <c r="J130" s="117">
        <v>20587.786955759999</v>
      </c>
      <c r="K130" s="117">
        <v>5581.60473224</v>
      </c>
      <c r="L130" s="117">
        <v>9304.0205073599991</v>
      </c>
      <c r="M130" s="117">
        <v>9309.9784507900004</v>
      </c>
      <c r="N130" s="117">
        <v>40841.361848499997</v>
      </c>
      <c r="O130" s="117">
        <v>10173.11952608</v>
      </c>
      <c r="P130" s="117">
        <v>9894.4091192100004</v>
      </c>
      <c r="Q130" s="117">
        <v>114.47479418</v>
      </c>
      <c r="R130" s="117">
        <v>922.00692670000001</v>
      </c>
      <c r="S130" s="117">
        <v>706.57364186999996</v>
      </c>
      <c r="T130" s="117">
        <v>253.55682929</v>
      </c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</row>
    <row r="131" spans="1:52" hidden="1" outlineLevel="1">
      <c r="A131" s="9">
        <v>44197</v>
      </c>
      <c r="B131" s="117">
        <v>521410.81520263001</v>
      </c>
      <c r="C131" s="117">
        <v>18963.415341259999</v>
      </c>
      <c r="D131" s="117">
        <v>10654.66762441</v>
      </c>
      <c r="E131" s="117">
        <v>103527.40685061</v>
      </c>
      <c r="F131" s="117">
        <v>53886.968044909998</v>
      </c>
      <c r="G131" s="117">
        <v>37.552186890000002</v>
      </c>
      <c r="H131" s="117">
        <v>16912.407003109998</v>
      </c>
      <c r="I131" s="117">
        <v>210118.48724230001</v>
      </c>
      <c r="J131" s="117">
        <v>21825.411521049999</v>
      </c>
      <c r="K131" s="117">
        <v>5622.7929987099997</v>
      </c>
      <c r="L131" s="117">
        <v>9499.1236515700002</v>
      </c>
      <c r="M131" s="117">
        <v>9218.51780315</v>
      </c>
      <c r="N131" s="117">
        <v>38771.939128029997</v>
      </c>
      <c r="O131" s="117">
        <v>10384.053095499999</v>
      </c>
      <c r="P131" s="117">
        <v>9952.9971794400008</v>
      </c>
      <c r="Q131" s="117">
        <v>112.89417558</v>
      </c>
      <c r="R131" s="117">
        <v>1000.38796657</v>
      </c>
      <c r="S131" s="117">
        <v>669.56345589</v>
      </c>
      <c r="T131" s="117">
        <v>252.22993364999999</v>
      </c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</row>
    <row r="132" spans="1:52" hidden="1" outlineLevel="1">
      <c r="A132" s="9">
        <v>44228</v>
      </c>
      <c r="B132" s="117">
        <v>519512.94380258</v>
      </c>
      <c r="C132" s="117">
        <v>18799.891361900001</v>
      </c>
      <c r="D132" s="117">
        <v>9821.1698222899995</v>
      </c>
      <c r="E132" s="117">
        <v>102218.80515819001</v>
      </c>
      <c r="F132" s="117">
        <v>54207.346068170002</v>
      </c>
      <c r="G132" s="117">
        <v>33.893155759999999</v>
      </c>
      <c r="H132" s="117">
        <v>17934.185861779999</v>
      </c>
      <c r="I132" s="117">
        <v>209438.55347573999</v>
      </c>
      <c r="J132" s="117">
        <v>22864.112135679999</v>
      </c>
      <c r="K132" s="117">
        <v>5735.9537386100001</v>
      </c>
      <c r="L132" s="117">
        <v>9723.5288716699997</v>
      </c>
      <c r="M132" s="117">
        <v>7174.0597297800005</v>
      </c>
      <c r="N132" s="117">
        <v>39082.988674</v>
      </c>
      <c r="O132" s="117">
        <v>10329.737739890001</v>
      </c>
      <c r="P132" s="117">
        <v>10040.43723668</v>
      </c>
      <c r="Q132" s="117">
        <v>134.06145336</v>
      </c>
      <c r="R132" s="117">
        <v>1051.4440970600001</v>
      </c>
      <c r="S132" s="117">
        <v>669.61790900000005</v>
      </c>
      <c r="T132" s="117">
        <v>253.15731302</v>
      </c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</row>
    <row r="133" spans="1:52" hidden="1" outlineLevel="1">
      <c r="A133" s="9">
        <v>44256</v>
      </c>
      <c r="B133" s="117">
        <v>511785.72114715999</v>
      </c>
      <c r="C133" s="117">
        <v>19057.375666100001</v>
      </c>
      <c r="D133" s="117">
        <v>9936.0020560800003</v>
      </c>
      <c r="E133" s="117">
        <v>97752.24096856</v>
      </c>
      <c r="F133" s="117">
        <v>56350.008497900002</v>
      </c>
      <c r="G133" s="117">
        <v>35.534376100000003</v>
      </c>
      <c r="H133" s="117">
        <v>17695.82522517</v>
      </c>
      <c r="I133" s="117">
        <v>205585.90959165001</v>
      </c>
      <c r="J133" s="117">
        <v>22383.609437340001</v>
      </c>
      <c r="K133" s="117">
        <v>5769.6041786200003</v>
      </c>
      <c r="L133" s="117">
        <v>9587.4365003000003</v>
      </c>
      <c r="M133" s="117">
        <v>5886.1138694900001</v>
      </c>
      <c r="N133" s="117">
        <v>39818.003124219998</v>
      </c>
      <c r="O133" s="117">
        <v>8331.7342969900001</v>
      </c>
      <c r="P133" s="117">
        <v>11082.583169420001</v>
      </c>
      <c r="Q133" s="117">
        <v>114.82635144</v>
      </c>
      <c r="R133" s="117">
        <v>1031.28962684</v>
      </c>
      <c r="S133" s="117">
        <v>663.09856078999996</v>
      </c>
      <c r="T133" s="117">
        <v>704.52565015000005</v>
      </c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</row>
    <row r="134" spans="1:52" hidden="1" outlineLevel="1">
      <c r="A134" s="9">
        <v>44287</v>
      </c>
      <c r="B134" s="117">
        <v>519378.41046216001</v>
      </c>
      <c r="C134" s="117">
        <v>19518.402742300001</v>
      </c>
      <c r="D134" s="117">
        <v>11063.60494178</v>
      </c>
      <c r="E134" s="117">
        <v>100052.72734908</v>
      </c>
      <c r="F134" s="117">
        <v>57840.404199869998</v>
      </c>
      <c r="G134" s="117">
        <v>35.208842529999998</v>
      </c>
      <c r="H134" s="117">
        <v>17678.701393719999</v>
      </c>
      <c r="I134" s="117">
        <v>203216.00646736001</v>
      </c>
      <c r="J134" s="117">
        <v>20727.923117949998</v>
      </c>
      <c r="K134" s="117">
        <v>5550.7913285900004</v>
      </c>
      <c r="L134" s="117">
        <v>9551.6507847299999</v>
      </c>
      <c r="M134" s="117">
        <v>6188.3085526300001</v>
      </c>
      <c r="N134" s="117">
        <v>45905.845506739999</v>
      </c>
      <c r="O134" s="117">
        <v>8426.3201921599994</v>
      </c>
      <c r="P134" s="117">
        <v>10971.48655195</v>
      </c>
      <c r="Q134" s="117">
        <v>112.22849042</v>
      </c>
      <c r="R134" s="117">
        <v>1153.19725133</v>
      </c>
      <c r="S134" s="117">
        <v>671.21671051999999</v>
      </c>
      <c r="T134" s="117">
        <v>714.38603850000004</v>
      </c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</row>
    <row r="135" spans="1:52" hidden="1" outlineLevel="1">
      <c r="A135" s="9">
        <v>44317</v>
      </c>
      <c r="B135" s="117">
        <v>510600.79577154003</v>
      </c>
      <c r="C135" s="117">
        <v>20575.313647629999</v>
      </c>
      <c r="D135" s="117">
        <v>9952.4644208099999</v>
      </c>
      <c r="E135" s="117">
        <v>88017.594358779999</v>
      </c>
      <c r="F135" s="117">
        <v>58047.929617599999</v>
      </c>
      <c r="G135" s="117">
        <v>48.84000803</v>
      </c>
      <c r="H135" s="117">
        <v>17324.293195859998</v>
      </c>
      <c r="I135" s="117">
        <v>203709.18110417001</v>
      </c>
      <c r="J135" s="117">
        <v>23929.481953440001</v>
      </c>
      <c r="K135" s="117">
        <v>5524.7131783699997</v>
      </c>
      <c r="L135" s="117">
        <v>9488.8508876600008</v>
      </c>
      <c r="M135" s="117">
        <v>5590.4441042600001</v>
      </c>
      <c r="N135" s="117">
        <v>46764.142282139997</v>
      </c>
      <c r="O135" s="117">
        <v>8163.4493705100003</v>
      </c>
      <c r="P135" s="117">
        <v>10696.17667415</v>
      </c>
      <c r="Q135" s="117">
        <v>129.51214780999999</v>
      </c>
      <c r="R135" s="117">
        <v>1246.4319779299999</v>
      </c>
      <c r="S135" s="117">
        <v>670.13097302999995</v>
      </c>
      <c r="T135" s="117">
        <v>721.84586935999994</v>
      </c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</row>
    <row r="136" spans="1:52" hidden="1" outlineLevel="1">
      <c r="A136" s="9">
        <v>44348</v>
      </c>
      <c r="B136" s="117">
        <v>507347.19839462999</v>
      </c>
      <c r="C136" s="117">
        <v>22717.914307660001</v>
      </c>
      <c r="D136" s="117">
        <v>9223.2076785900008</v>
      </c>
      <c r="E136" s="117">
        <v>84645.356747280006</v>
      </c>
      <c r="F136" s="117">
        <v>56743.226963469999</v>
      </c>
      <c r="G136" s="117">
        <v>68.002125219999996</v>
      </c>
      <c r="H136" s="117">
        <v>18355.883003899999</v>
      </c>
      <c r="I136" s="117">
        <v>204302.74594483999</v>
      </c>
      <c r="J136" s="117">
        <v>22067.117488430002</v>
      </c>
      <c r="K136" s="117">
        <v>3816.1605476499999</v>
      </c>
      <c r="L136" s="117">
        <v>10453.0654065</v>
      </c>
      <c r="M136" s="117">
        <v>5636.0214905299999</v>
      </c>
      <c r="N136" s="117">
        <v>47434.156535050002</v>
      </c>
      <c r="O136" s="117">
        <v>8089.5695157299997</v>
      </c>
      <c r="P136" s="117">
        <v>10767.36302327</v>
      </c>
      <c r="Q136" s="117">
        <v>124.95739884</v>
      </c>
      <c r="R136" s="117">
        <v>1502.0380642699999</v>
      </c>
      <c r="S136" s="117">
        <v>673.94257242000003</v>
      </c>
      <c r="T136" s="117">
        <v>726.46958098000005</v>
      </c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</row>
    <row r="137" spans="1:52" hidden="1" outlineLevel="1">
      <c r="A137" s="9">
        <v>44378</v>
      </c>
      <c r="B137" s="117">
        <v>507018.77399009001</v>
      </c>
      <c r="C137" s="117">
        <v>23208.43978438</v>
      </c>
      <c r="D137" s="117">
        <v>9313.1530807500003</v>
      </c>
      <c r="E137" s="117">
        <v>85773.070909679998</v>
      </c>
      <c r="F137" s="117">
        <v>57092.008807899998</v>
      </c>
      <c r="G137" s="117">
        <v>71.048682479999997</v>
      </c>
      <c r="H137" s="117">
        <v>19152.335178910002</v>
      </c>
      <c r="I137" s="117">
        <v>205618.77991827001</v>
      </c>
      <c r="J137" s="117">
        <v>17322.024611360001</v>
      </c>
      <c r="K137" s="117">
        <v>3860.67062824</v>
      </c>
      <c r="L137" s="117">
        <v>10615.522714209999</v>
      </c>
      <c r="M137" s="117">
        <v>5661.0534416299997</v>
      </c>
      <c r="N137" s="117">
        <v>47353.74448247</v>
      </c>
      <c r="O137" s="117">
        <v>8083.1701087000001</v>
      </c>
      <c r="P137" s="117">
        <v>10754.3718596</v>
      </c>
      <c r="Q137" s="117">
        <v>126.92465168</v>
      </c>
      <c r="R137" s="117">
        <v>1615.66762862</v>
      </c>
      <c r="S137" s="117">
        <v>661.22017614000004</v>
      </c>
      <c r="T137" s="117">
        <v>735.56732507000004</v>
      </c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</row>
    <row r="138" spans="1:52" hidden="1" outlineLevel="1">
      <c r="A138" s="9">
        <v>44409</v>
      </c>
      <c r="B138" s="117">
        <v>522165.4574141</v>
      </c>
      <c r="C138" s="117">
        <v>24047.55436124</v>
      </c>
      <c r="D138" s="117">
        <v>9548.6846798799997</v>
      </c>
      <c r="E138" s="117">
        <v>84540.208977980001</v>
      </c>
      <c r="F138" s="117">
        <v>56517.358637930003</v>
      </c>
      <c r="G138" s="117">
        <v>78.480644900000001</v>
      </c>
      <c r="H138" s="117">
        <v>20313.605854869998</v>
      </c>
      <c r="I138" s="117">
        <v>218359.78662709999</v>
      </c>
      <c r="J138" s="117">
        <v>17621.51880749</v>
      </c>
      <c r="K138" s="117">
        <v>3806.4106518899998</v>
      </c>
      <c r="L138" s="117">
        <v>11930.89716149</v>
      </c>
      <c r="M138" s="117">
        <v>5656.1303438900004</v>
      </c>
      <c r="N138" s="117">
        <v>47947.973881489997</v>
      </c>
      <c r="O138" s="117">
        <v>7856.6489318200001</v>
      </c>
      <c r="P138" s="117">
        <v>10743.03919895</v>
      </c>
      <c r="Q138" s="117">
        <v>152.92290829999999</v>
      </c>
      <c r="R138" s="117">
        <v>1636.0092795999999</v>
      </c>
      <c r="S138" s="117">
        <v>665.34363292</v>
      </c>
      <c r="T138" s="117">
        <v>742.88283236000007</v>
      </c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</row>
    <row r="139" spans="1:52" hidden="1" outlineLevel="1">
      <c r="A139" s="9">
        <v>44440</v>
      </c>
      <c r="B139" s="117">
        <v>520447.46824343997</v>
      </c>
      <c r="C139" s="117">
        <v>24155.477723389999</v>
      </c>
      <c r="D139" s="117">
        <v>9980.1476322599992</v>
      </c>
      <c r="E139" s="117">
        <v>77708.094378209993</v>
      </c>
      <c r="F139" s="117">
        <v>55440.362586360003</v>
      </c>
      <c r="G139" s="117">
        <v>80.865277689999999</v>
      </c>
      <c r="H139" s="117">
        <v>19751.71005754</v>
      </c>
      <c r="I139" s="117">
        <v>223598.83743479999</v>
      </c>
      <c r="J139" s="117">
        <v>17904.656240960001</v>
      </c>
      <c r="K139" s="117">
        <v>3794.2962571200001</v>
      </c>
      <c r="L139" s="117">
        <v>11869.67721833</v>
      </c>
      <c r="M139" s="117">
        <v>5732.0416098599999</v>
      </c>
      <c r="N139" s="117">
        <v>48286.835473500003</v>
      </c>
      <c r="O139" s="117">
        <v>7829.93792717</v>
      </c>
      <c r="P139" s="117">
        <v>10900.98574251</v>
      </c>
      <c r="Q139" s="117">
        <v>151.44226173999999</v>
      </c>
      <c r="R139" s="117">
        <v>1699.5964867</v>
      </c>
      <c r="S139" s="117">
        <v>646.10896983999999</v>
      </c>
      <c r="T139" s="117">
        <v>916.39496545999998</v>
      </c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</row>
    <row r="140" spans="1:52" hidden="1" outlineLevel="1">
      <c r="A140" s="9">
        <v>44470</v>
      </c>
      <c r="B140" s="117">
        <v>519905.83938058</v>
      </c>
      <c r="C140" s="117">
        <v>24222.550979719999</v>
      </c>
      <c r="D140" s="117">
        <v>8551.6310443300008</v>
      </c>
      <c r="E140" s="117">
        <v>80003.864940290005</v>
      </c>
      <c r="F140" s="117">
        <v>53103.199961730003</v>
      </c>
      <c r="G140" s="117">
        <v>84.918482990000001</v>
      </c>
      <c r="H140" s="117">
        <v>20256.679175460002</v>
      </c>
      <c r="I140" s="117">
        <v>222909.77376402001</v>
      </c>
      <c r="J140" s="117">
        <v>18820.77739205</v>
      </c>
      <c r="K140" s="117">
        <v>3755.5277016099999</v>
      </c>
      <c r="L140" s="117">
        <v>12010.84057724</v>
      </c>
      <c r="M140" s="117">
        <v>5690.49140188</v>
      </c>
      <c r="N140" s="117">
        <v>48281.438622200003</v>
      </c>
      <c r="O140" s="117">
        <v>7765.7715894299999</v>
      </c>
      <c r="P140" s="117">
        <v>10910.557719869999</v>
      </c>
      <c r="Q140" s="117">
        <v>152.05842734999999</v>
      </c>
      <c r="R140" s="117">
        <v>1732.74935164</v>
      </c>
      <c r="S140" s="117">
        <v>631.85791566</v>
      </c>
      <c r="T140" s="117">
        <v>1021.15033311</v>
      </c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</row>
    <row r="141" spans="1:52" hidden="1" outlineLevel="1">
      <c r="A141" s="9">
        <v>44501</v>
      </c>
      <c r="B141" s="117">
        <v>520580.96585312003</v>
      </c>
      <c r="C141" s="117">
        <v>25610.15594561</v>
      </c>
      <c r="D141" s="117">
        <v>10139.564048</v>
      </c>
      <c r="E141" s="117">
        <v>74404.590324830002</v>
      </c>
      <c r="F141" s="117">
        <v>50180.57995996</v>
      </c>
      <c r="G141" s="117">
        <v>98.054581560000003</v>
      </c>
      <c r="H141" s="117">
        <v>20881.854651969999</v>
      </c>
      <c r="I141" s="117">
        <v>229191.36747097</v>
      </c>
      <c r="J141" s="117">
        <v>19816.99876432</v>
      </c>
      <c r="K141" s="117">
        <v>3809.7241463700002</v>
      </c>
      <c r="L141" s="117">
        <v>12470.96060654</v>
      </c>
      <c r="M141" s="117">
        <v>5373.8283735000005</v>
      </c>
      <c r="N141" s="117">
        <v>46446.542910210002</v>
      </c>
      <c r="O141" s="117">
        <v>7983.3550741400004</v>
      </c>
      <c r="P141" s="117">
        <v>10747.01399146</v>
      </c>
      <c r="Q141" s="117">
        <v>149.53960846999999</v>
      </c>
      <c r="R141" s="117">
        <v>1838.7835878799999</v>
      </c>
      <c r="S141" s="117">
        <v>674.53781962999994</v>
      </c>
      <c r="T141" s="117">
        <v>763.51398770000003</v>
      </c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</row>
    <row r="142" spans="1:52" hidden="1" outlineLevel="1">
      <c r="A142" s="9">
        <v>44531</v>
      </c>
      <c r="B142" s="117">
        <v>510664.55344107997</v>
      </c>
      <c r="C142" s="117">
        <v>25232.00692317</v>
      </c>
      <c r="D142" s="117">
        <v>8816.8606402099995</v>
      </c>
      <c r="E142" s="117">
        <v>74178.500552769998</v>
      </c>
      <c r="F142" s="117">
        <v>52298.975298210004</v>
      </c>
      <c r="G142" s="117">
        <v>99.447127219999999</v>
      </c>
      <c r="H142" s="117">
        <v>17246.84169229</v>
      </c>
      <c r="I142" s="117">
        <v>228894.69994200999</v>
      </c>
      <c r="J142" s="117">
        <v>20024.40948278</v>
      </c>
      <c r="K142" s="117">
        <v>3793.8130476800002</v>
      </c>
      <c r="L142" s="117">
        <v>12939.43207286</v>
      </c>
      <c r="M142" s="117">
        <v>5847.3032085100003</v>
      </c>
      <c r="N142" s="117">
        <v>40146.060003450002</v>
      </c>
      <c r="O142" s="117">
        <v>7187.4413092900004</v>
      </c>
      <c r="P142" s="117">
        <v>10382.67599752</v>
      </c>
      <c r="Q142" s="117">
        <v>152.71710537999999</v>
      </c>
      <c r="R142" s="117">
        <v>1994.05395961</v>
      </c>
      <c r="S142" s="117">
        <v>679.42322774000002</v>
      </c>
      <c r="T142" s="117">
        <v>749.89185038000005</v>
      </c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</row>
    <row r="143" spans="1:52" hidden="1" outlineLevel="1">
      <c r="A143" s="9">
        <v>44562</v>
      </c>
      <c r="B143" s="117">
        <v>521810.01711918</v>
      </c>
      <c r="C143" s="117">
        <v>24900.078437759999</v>
      </c>
      <c r="D143" s="117">
        <v>10394.80411981</v>
      </c>
      <c r="E143" s="117">
        <v>80040.676527069998</v>
      </c>
      <c r="F143" s="117">
        <v>52764.35774816</v>
      </c>
      <c r="G143" s="117">
        <v>294.20277596</v>
      </c>
      <c r="H143" s="117">
        <v>17892.769725900002</v>
      </c>
      <c r="I143" s="117">
        <v>224198.05843944999</v>
      </c>
      <c r="J143" s="117">
        <v>20560.679098500001</v>
      </c>
      <c r="K143" s="117">
        <v>4001.5134176900001</v>
      </c>
      <c r="L143" s="117">
        <v>13116.78629016</v>
      </c>
      <c r="M143" s="117">
        <v>6141.7346617200001</v>
      </c>
      <c r="N143" s="117">
        <v>46000.487224149998</v>
      </c>
      <c r="O143" s="117">
        <v>7390.47899942</v>
      </c>
      <c r="P143" s="117">
        <v>10878.50209091</v>
      </c>
      <c r="Q143" s="117">
        <v>170.94675848</v>
      </c>
      <c r="R143" s="117">
        <v>2060.62603623</v>
      </c>
      <c r="S143" s="117">
        <v>712.72736706000001</v>
      </c>
      <c r="T143" s="117">
        <v>290.58740074999997</v>
      </c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</row>
    <row r="144" spans="1:52" hidden="1" outlineLevel="1">
      <c r="A144" s="9">
        <v>44593</v>
      </c>
      <c r="B144" s="117">
        <v>508732.23857734998</v>
      </c>
      <c r="C144" s="117">
        <v>26364.189460770001</v>
      </c>
      <c r="D144" s="117">
        <v>10554.9161472</v>
      </c>
      <c r="E144" s="117">
        <v>67256.339064319996</v>
      </c>
      <c r="F144" s="117">
        <v>49324.497819490003</v>
      </c>
      <c r="G144" s="117">
        <v>295.38071314000001</v>
      </c>
      <c r="H144" s="117">
        <v>17350.604454759999</v>
      </c>
      <c r="I144" s="117">
        <v>225750.86940025</v>
      </c>
      <c r="J144" s="117">
        <v>23748.589613669999</v>
      </c>
      <c r="K144" s="117">
        <v>3864.0775499599999</v>
      </c>
      <c r="L144" s="117">
        <v>13223.851533720001</v>
      </c>
      <c r="M144" s="117">
        <v>6261.3714514800004</v>
      </c>
      <c r="N144" s="117">
        <v>44091.955936940001</v>
      </c>
      <c r="O144" s="117">
        <v>7525.5671909000002</v>
      </c>
      <c r="P144" s="117">
        <v>10440.357374020001</v>
      </c>
      <c r="Q144" s="117">
        <v>172.65221546000001</v>
      </c>
      <c r="R144" s="117">
        <v>2140.4393984500002</v>
      </c>
      <c r="S144" s="117">
        <v>79.400777480000002</v>
      </c>
      <c r="T144" s="117">
        <v>287.17847533999998</v>
      </c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</row>
    <row r="145" spans="1:52" hidden="1" outlineLevel="1">
      <c r="A145" s="9">
        <v>44621</v>
      </c>
      <c r="B145" s="117">
        <v>509782.25674211001</v>
      </c>
      <c r="C145" s="117">
        <v>26579.23578766</v>
      </c>
      <c r="D145" s="117">
        <v>14852.114399550001</v>
      </c>
      <c r="E145" s="117">
        <v>66867.813204890001</v>
      </c>
      <c r="F145" s="117">
        <v>48752.665211669999</v>
      </c>
      <c r="G145" s="117">
        <v>300.69711477999999</v>
      </c>
      <c r="H145" s="117">
        <v>16809.372735569999</v>
      </c>
      <c r="I145" s="117">
        <v>224884.87389715001</v>
      </c>
      <c r="J145" s="117">
        <v>22513.249892299998</v>
      </c>
      <c r="K145" s="117">
        <v>3855.7501241999998</v>
      </c>
      <c r="L145" s="117">
        <v>10818.85968768</v>
      </c>
      <c r="M145" s="117">
        <v>6060.4899138500004</v>
      </c>
      <c r="N145" s="117">
        <v>44037.485218590002</v>
      </c>
      <c r="O145" s="117">
        <v>10487.735623910001</v>
      </c>
      <c r="P145" s="117">
        <v>10247.34223052</v>
      </c>
      <c r="Q145" s="117">
        <v>175.55840667999999</v>
      </c>
      <c r="R145" s="117">
        <v>2166.5918975</v>
      </c>
      <c r="S145" s="117">
        <v>79.365260469999996</v>
      </c>
      <c r="T145" s="117">
        <v>293.05613514000004</v>
      </c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</row>
    <row r="146" spans="1:52" hidden="1" outlineLevel="1">
      <c r="A146" s="9">
        <v>44652</v>
      </c>
      <c r="B146" s="117">
        <v>507940.33700522</v>
      </c>
      <c r="C146" s="117">
        <v>28127.784403360001</v>
      </c>
      <c r="D146" s="117">
        <v>14766.14009132</v>
      </c>
      <c r="E146" s="117">
        <v>66229.996415310001</v>
      </c>
      <c r="F146" s="117">
        <v>47297.078464300001</v>
      </c>
      <c r="G146" s="117">
        <v>304.49160345000001</v>
      </c>
      <c r="H146" s="117">
        <v>16218.78037717</v>
      </c>
      <c r="I146" s="117">
        <v>228492.63615805001</v>
      </c>
      <c r="J146" s="117">
        <v>19595.228754719999</v>
      </c>
      <c r="K146" s="117">
        <v>3779.1493254799998</v>
      </c>
      <c r="L146" s="117">
        <v>10005.87870644</v>
      </c>
      <c r="M146" s="117">
        <v>5962.6442672000003</v>
      </c>
      <c r="N146" s="117">
        <v>43918.805606779999</v>
      </c>
      <c r="O146" s="117">
        <v>10297.60954765</v>
      </c>
      <c r="P146" s="117">
        <v>10134.766782750001</v>
      </c>
      <c r="Q146" s="117">
        <v>176.34896805</v>
      </c>
      <c r="R146" s="117">
        <v>2260.9434902100002</v>
      </c>
      <c r="S146" s="117">
        <v>78.633446960000001</v>
      </c>
      <c r="T146" s="117">
        <v>293.42059602</v>
      </c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</row>
    <row r="147" spans="1:52" hidden="1" outlineLevel="1">
      <c r="A147" s="9">
        <v>44682</v>
      </c>
      <c r="B147" s="117">
        <v>508203.13590038999</v>
      </c>
      <c r="C147" s="117">
        <v>31549.94902177</v>
      </c>
      <c r="D147" s="117">
        <v>14883.915626739999</v>
      </c>
      <c r="E147" s="117">
        <v>67042.186403230007</v>
      </c>
      <c r="F147" s="117">
        <v>47263.944878169998</v>
      </c>
      <c r="G147" s="117">
        <v>307.19463066999998</v>
      </c>
      <c r="H147" s="117">
        <v>15885.903588270001</v>
      </c>
      <c r="I147" s="117">
        <v>227803.57780112</v>
      </c>
      <c r="J147" s="117">
        <v>18810.281440139999</v>
      </c>
      <c r="K147" s="117">
        <v>3681.1599624999999</v>
      </c>
      <c r="L147" s="117">
        <v>8440.3543134800002</v>
      </c>
      <c r="M147" s="117">
        <v>5946.7963329599997</v>
      </c>
      <c r="N147" s="117">
        <v>43292.926224789997</v>
      </c>
      <c r="O147" s="117">
        <v>10326.873781890001</v>
      </c>
      <c r="P147" s="117">
        <v>10175.0528553</v>
      </c>
      <c r="Q147" s="117">
        <v>162.67521113000001</v>
      </c>
      <c r="R147" s="117">
        <v>2258.7482341899999</v>
      </c>
      <c r="S147" s="117">
        <v>78.625526019999995</v>
      </c>
      <c r="T147" s="117">
        <v>292.97006801999999</v>
      </c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</row>
    <row r="148" spans="1:52" hidden="1" outlineLevel="1">
      <c r="A148" s="9">
        <v>44713</v>
      </c>
      <c r="B148" s="117">
        <v>501171.35508723999</v>
      </c>
      <c r="C148" s="117">
        <v>32517.096549580001</v>
      </c>
      <c r="D148" s="117">
        <v>14951.62243256</v>
      </c>
      <c r="E148" s="117">
        <v>66093.858737339993</v>
      </c>
      <c r="F148" s="117">
        <v>47085.312491620003</v>
      </c>
      <c r="G148" s="117">
        <v>292.63657411000003</v>
      </c>
      <c r="H148" s="117">
        <v>15772.510764950001</v>
      </c>
      <c r="I148" s="117">
        <v>223486.58438371</v>
      </c>
      <c r="J148" s="117">
        <v>18423.75174571</v>
      </c>
      <c r="K148" s="117">
        <v>3674.0953813800002</v>
      </c>
      <c r="L148" s="117">
        <v>7869.9539924600003</v>
      </c>
      <c r="M148" s="117">
        <v>5808.8462860500003</v>
      </c>
      <c r="N148" s="117">
        <v>43106.590762389998</v>
      </c>
      <c r="O148" s="117">
        <v>10231.78128114</v>
      </c>
      <c r="P148" s="117">
        <v>9058.7399407299999</v>
      </c>
      <c r="Q148" s="117">
        <v>161.68728747</v>
      </c>
      <c r="R148" s="117">
        <v>2260.3108271599999</v>
      </c>
      <c r="S148" s="117">
        <v>78.438475159999996</v>
      </c>
      <c r="T148" s="117">
        <v>297.53717372</v>
      </c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</row>
    <row r="149" spans="1:52" hidden="1" outlineLevel="1">
      <c r="A149" s="9">
        <v>44743</v>
      </c>
      <c r="B149" s="117">
        <v>537335.43387644005</v>
      </c>
      <c r="C149" s="117">
        <v>37233.310726470001</v>
      </c>
      <c r="D149" s="117">
        <v>16059.36948155</v>
      </c>
      <c r="E149" s="117">
        <v>72551.935269520007</v>
      </c>
      <c r="F149" s="117">
        <v>53173.117285760003</v>
      </c>
      <c r="G149" s="117">
        <v>299.09810313999998</v>
      </c>
      <c r="H149" s="117">
        <v>16228.86104426</v>
      </c>
      <c r="I149" s="117">
        <v>232832.94103320999</v>
      </c>
      <c r="J149" s="117">
        <v>20441.539598169998</v>
      </c>
      <c r="K149" s="117">
        <v>3676.6362104599998</v>
      </c>
      <c r="L149" s="117">
        <v>8053.8839870499996</v>
      </c>
      <c r="M149" s="117">
        <v>6685.52850648</v>
      </c>
      <c r="N149" s="117">
        <v>46504.745391019998</v>
      </c>
      <c r="O149" s="117">
        <v>11592.56524614</v>
      </c>
      <c r="P149" s="117">
        <v>9177.0672678699993</v>
      </c>
      <c r="Q149" s="117">
        <v>192.28943975000001</v>
      </c>
      <c r="R149" s="117">
        <v>2260.57309885</v>
      </c>
      <c r="S149" s="117">
        <v>72.226158549999994</v>
      </c>
      <c r="T149" s="117">
        <v>299.74602819</v>
      </c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</row>
    <row r="150" spans="1:52" hidden="1" outlineLevel="1">
      <c r="A150" s="9">
        <v>44774</v>
      </c>
      <c r="B150" s="117">
        <v>534949.00791088003</v>
      </c>
      <c r="C150" s="117">
        <v>38361.993888509998</v>
      </c>
      <c r="D150" s="117">
        <v>15992.477608130001</v>
      </c>
      <c r="E150" s="117">
        <v>72466.756871139994</v>
      </c>
      <c r="F150" s="117">
        <v>52975.031876150002</v>
      </c>
      <c r="G150" s="117">
        <v>306.19407616000001</v>
      </c>
      <c r="H150" s="117">
        <v>16432.15429033</v>
      </c>
      <c r="I150" s="117">
        <v>231700.29272376001</v>
      </c>
      <c r="J150" s="117">
        <v>18275.196319859999</v>
      </c>
      <c r="K150" s="117">
        <v>3574.0015117799999</v>
      </c>
      <c r="L150" s="117">
        <v>7992.6880297400003</v>
      </c>
      <c r="M150" s="117">
        <v>6724.6830531400001</v>
      </c>
      <c r="N150" s="117">
        <v>46526.72070387</v>
      </c>
      <c r="O150" s="117">
        <v>11592.30880556</v>
      </c>
      <c r="P150" s="117">
        <v>9119.1249024499994</v>
      </c>
      <c r="Q150" s="117">
        <v>173.90345117999999</v>
      </c>
      <c r="R150" s="117">
        <v>2363.9975931600002</v>
      </c>
      <c r="S150" s="117">
        <v>71.402083860000005</v>
      </c>
      <c r="T150" s="117">
        <v>300.08012209999998</v>
      </c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</row>
    <row r="151" spans="1:52" hidden="1" outlineLevel="1">
      <c r="A151" s="9">
        <v>44805</v>
      </c>
      <c r="B151" s="117">
        <v>529803.93903462996</v>
      </c>
      <c r="C151" s="117">
        <v>39360.58584408</v>
      </c>
      <c r="D151" s="117">
        <v>15812.721210350001</v>
      </c>
      <c r="E151" s="117">
        <v>71766.372295180001</v>
      </c>
      <c r="F151" s="117">
        <v>52521.969112680003</v>
      </c>
      <c r="G151" s="117">
        <v>309.07336391000001</v>
      </c>
      <c r="H151" s="117">
        <v>16218.996945999999</v>
      </c>
      <c r="I151" s="117">
        <v>227358.52066072001</v>
      </c>
      <c r="J151" s="117">
        <v>18056.88422127</v>
      </c>
      <c r="K151" s="117">
        <v>3591.3667070500001</v>
      </c>
      <c r="L151" s="117">
        <v>7949.7478983999999</v>
      </c>
      <c r="M151" s="117">
        <v>1918.65810809</v>
      </c>
      <c r="N151" s="117">
        <v>51449.89163174</v>
      </c>
      <c r="O151" s="117">
        <v>11565.036523389999</v>
      </c>
      <c r="P151" s="117">
        <v>8979.9610772699998</v>
      </c>
      <c r="Q151" s="117">
        <v>169.40530552000001</v>
      </c>
      <c r="R151" s="117">
        <v>2397.5423297900002</v>
      </c>
      <c r="S151" s="117">
        <v>71.244006560000003</v>
      </c>
      <c r="T151" s="117">
        <v>305.96179262999999</v>
      </c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</row>
    <row r="152" spans="1:52" hidden="1" outlineLevel="1">
      <c r="A152" s="9">
        <v>44835</v>
      </c>
      <c r="B152" s="117">
        <v>524799.47187196999</v>
      </c>
      <c r="C152" s="117">
        <v>39054.049453339998</v>
      </c>
      <c r="D152" s="117">
        <v>15886.05844662</v>
      </c>
      <c r="E152" s="117">
        <v>72563.156552800006</v>
      </c>
      <c r="F152" s="117">
        <v>52067.715710149998</v>
      </c>
      <c r="G152" s="117">
        <v>309.55192356999999</v>
      </c>
      <c r="H152" s="117">
        <v>16269.429964929999</v>
      </c>
      <c r="I152" s="117">
        <v>224031.66180328</v>
      </c>
      <c r="J152" s="117">
        <v>17021.70578249</v>
      </c>
      <c r="K152" s="117">
        <v>3880.11481013</v>
      </c>
      <c r="L152" s="117">
        <v>7981.56195045</v>
      </c>
      <c r="M152" s="117">
        <v>1650.1952291099999</v>
      </c>
      <c r="N152" s="117">
        <v>51065.12256494</v>
      </c>
      <c r="O152" s="117">
        <v>11418.388269110001</v>
      </c>
      <c r="P152" s="117">
        <v>8716.8651347800005</v>
      </c>
      <c r="Q152" s="117">
        <v>181.51860103000001</v>
      </c>
      <c r="R152" s="117">
        <v>2301.9130826300002</v>
      </c>
      <c r="S152" s="117">
        <v>94.151321499999995</v>
      </c>
      <c r="T152" s="117">
        <v>306.31127111000001</v>
      </c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</row>
    <row r="153" spans="1:52" hidden="1" outlineLevel="1">
      <c r="A153" s="9">
        <v>44866</v>
      </c>
      <c r="B153" s="117">
        <v>521750.32244311</v>
      </c>
      <c r="C153" s="117">
        <v>38766.395173459998</v>
      </c>
      <c r="D153" s="117">
        <v>15865.35078431</v>
      </c>
      <c r="E153" s="117">
        <v>72055.444254550006</v>
      </c>
      <c r="F153" s="117">
        <v>53453.272262320002</v>
      </c>
      <c r="G153" s="117">
        <v>350.63630656999999</v>
      </c>
      <c r="H153" s="117">
        <v>15731.78818098</v>
      </c>
      <c r="I153" s="117">
        <v>222063.84860277001</v>
      </c>
      <c r="J153" s="117">
        <v>16015.162578040001</v>
      </c>
      <c r="K153" s="117">
        <v>3636.4684736499999</v>
      </c>
      <c r="L153" s="117">
        <v>7940.6345655200003</v>
      </c>
      <c r="M153" s="117">
        <v>1954.8559345799999</v>
      </c>
      <c r="N153" s="117">
        <v>51052.010190460001</v>
      </c>
      <c r="O153" s="117">
        <v>11471.227497309999</v>
      </c>
      <c r="P153" s="117">
        <v>8547.4788560899997</v>
      </c>
      <c r="Q153" s="117">
        <v>187.75896832000001</v>
      </c>
      <c r="R153" s="117">
        <v>2307.5482473100001</v>
      </c>
      <c r="S153" s="117">
        <v>70.227721819999999</v>
      </c>
      <c r="T153" s="117">
        <v>280.21384505000003</v>
      </c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</row>
    <row r="154" spans="1:52" hidden="1" outlineLevel="1">
      <c r="A154" s="9">
        <v>44896</v>
      </c>
      <c r="B154" s="117">
        <v>505486.39606210002</v>
      </c>
      <c r="C154" s="117">
        <v>36614.330914470003</v>
      </c>
      <c r="D154" s="117">
        <v>15723.687748169999</v>
      </c>
      <c r="E154" s="117">
        <v>64588.879340029998</v>
      </c>
      <c r="F154" s="117">
        <v>53119.271312570003</v>
      </c>
      <c r="G154" s="117">
        <v>367.14647321000001</v>
      </c>
      <c r="H154" s="117">
        <v>15522.207767530001</v>
      </c>
      <c r="I154" s="117">
        <v>218990.23228190001</v>
      </c>
      <c r="J154" s="117">
        <v>16160.51085325</v>
      </c>
      <c r="K154" s="117">
        <v>3926.00994782</v>
      </c>
      <c r="L154" s="117">
        <v>7868.9160245599996</v>
      </c>
      <c r="M154" s="117">
        <v>1355.71087926</v>
      </c>
      <c r="N154" s="117">
        <v>48476.893538509998</v>
      </c>
      <c r="O154" s="117">
        <v>11530.56673253</v>
      </c>
      <c r="P154" s="117">
        <v>8405.1046128800008</v>
      </c>
      <c r="Q154" s="117">
        <v>185.88188258</v>
      </c>
      <c r="R154" s="117">
        <v>2301.6529306299999</v>
      </c>
      <c r="S154" s="117">
        <v>70.209039689999997</v>
      </c>
      <c r="T154" s="117">
        <v>279.18378250999996</v>
      </c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</row>
    <row r="155" spans="1:52" hidden="1" outlineLevel="1">
      <c r="A155" s="9">
        <v>44927</v>
      </c>
      <c r="B155" s="117">
        <v>501351.77799153002</v>
      </c>
      <c r="C155" s="117">
        <v>35937.356705370003</v>
      </c>
      <c r="D155" s="117">
        <v>15692.37571034</v>
      </c>
      <c r="E155" s="117">
        <v>65034.982211920003</v>
      </c>
      <c r="F155" s="117">
        <v>53414.071484799999</v>
      </c>
      <c r="G155" s="117">
        <v>373.94196947</v>
      </c>
      <c r="H155" s="117">
        <v>15650.523820799999</v>
      </c>
      <c r="I155" s="117">
        <v>215827.40420478</v>
      </c>
      <c r="J155" s="117">
        <v>15382.010336969999</v>
      </c>
      <c r="K155" s="117">
        <v>3667.69200705</v>
      </c>
      <c r="L155" s="117">
        <v>7798.1956120200002</v>
      </c>
      <c r="M155" s="117">
        <v>1646.23757742</v>
      </c>
      <c r="N155" s="117">
        <v>48230.117448140001</v>
      </c>
      <c r="O155" s="117">
        <v>11538.66718787</v>
      </c>
      <c r="P155" s="117">
        <v>8349.9870558399998</v>
      </c>
      <c r="Q155" s="117">
        <v>184.50858744999999</v>
      </c>
      <c r="R155" s="117">
        <v>2285.3789424400002</v>
      </c>
      <c r="S155" s="117">
        <v>60.474786909999999</v>
      </c>
      <c r="T155" s="117">
        <v>277.85234194000003</v>
      </c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</row>
    <row r="156" spans="1:52">
      <c r="A156" s="9">
        <v>44958</v>
      </c>
      <c r="B156" s="117">
        <v>496727.11105016997</v>
      </c>
      <c r="C156" s="117">
        <v>34893.77982707</v>
      </c>
      <c r="D156" s="117">
        <v>15557.804479980001</v>
      </c>
      <c r="E156" s="117">
        <v>64312.280618210003</v>
      </c>
      <c r="F156" s="117">
        <v>52643.886249880001</v>
      </c>
      <c r="G156" s="117">
        <v>378.49384235000002</v>
      </c>
      <c r="H156" s="117">
        <v>15870.26398627</v>
      </c>
      <c r="I156" s="117">
        <v>215636.99838002</v>
      </c>
      <c r="J156" s="117">
        <v>15059.066206379999</v>
      </c>
      <c r="K156" s="117">
        <v>3675.5626846199998</v>
      </c>
      <c r="L156" s="117">
        <v>7314.9563555599998</v>
      </c>
      <c r="M156" s="117">
        <v>1589.5648563</v>
      </c>
      <c r="N156" s="117">
        <v>47324.87778794</v>
      </c>
      <c r="O156" s="117">
        <v>11487.589807259999</v>
      </c>
      <c r="P156" s="117">
        <v>8197.7276667200003</v>
      </c>
      <c r="Q156" s="117">
        <v>182.86535504</v>
      </c>
      <c r="R156" s="117">
        <v>2263.0589037</v>
      </c>
      <c r="S156" s="117">
        <v>60.097680089999997</v>
      </c>
      <c r="T156" s="117">
        <v>278.23636278000004</v>
      </c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</row>
    <row r="157" spans="1:52">
      <c r="A157" s="9">
        <v>44986</v>
      </c>
      <c r="B157" s="117">
        <v>497596.82404157001</v>
      </c>
      <c r="C157" s="117">
        <v>35495.242759460001</v>
      </c>
      <c r="D157" s="117">
        <v>15597.2462621</v>
      </c>
      <c r="E157" s="117">
        <v>64770.558849890003</v>
      </c>
      <c r="F157" s="117">
        <v>54230.29202696</v>
      </c>
      <c r="G157" s="117">
        <v>378.49615692999998</v>
      </c>
      <c r="H157" s="117">
        <v>15439.468487010001</v>
      </c>
      <c r="I157" s="117">
        <v>213633.22447258999</v>
      </c>
      <c r="J157" s="117">
        <v>15556.918717549999</v>
      </c>
      <c r="K157" s="117">
        <v>3307.4318266599998</v>
      </c>
      <c r="L157" s="117">
        <v>7356.1780839200001</v>
      </c>
      <c r="M157" s="117">
        <v>1329.22414168</v>
      </c>
      <c r="N157" s="117">
        <v>48329.171655170001</v>
      </c>
      <c r="O157" s="117">
        <v>11310.30352059</v>
      </c>
      <c r="P157" s="117">
        <v>8340.2851488399992</v>
      </c>
      <c r="Q157" s="117">
        <v>183.96316535</v>
      </c>
      <c r="R157" s="117">
        <v>2254.9181366399998</v>
      </c>
      <c r="S157" s="117">
        <v>61.419618749999998</v>
      </c>
      <c r="T157" s="117">
        <v>22.481011479999999</v>
      </c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</row>
    <row r="158" spans="1:52">
      <c r="A158" s="9">
        <v>45017</v>
      </c>
      <c r="B158" s="117">
        <v>491783.63495689997</v>
      </c>
      <c r="C158" s="117">
        <v>35088.388665580002</v>
      </c>
      <c r="D158" s="117">
        <v>15551.50348661</v>
      </c>
      <c r="E158" s="117">
        <v>61677.926799640001</v>
      </c>
      <c r="F158" s="117">
        <v>54002.31292918</v>
      </c>
      <c r="G158" s="117">
        <v>381.24008899</v>
      </c>
      <c r="H158" s="117">
        <v>15429.95850174</v>
      </c>
      <c r="I158" s="117">
        <v>212411.33711338</v>
      </c>
      <c r="J158" s="117">
        <v>15648.643150600001</v>
      </c>
      <c r="K158" s="117">
        <v>3294.6449807399999</v>
      </c>
      <c r="L158" s="117">
        <v>5710.8366466199996</v>
      </c>
      <c r="M158" s="117">
        <v>1938.0568759099999</v>
      </c>
      <c r="N158" s="117">
        <v>48371.103459450002</v>
      </c>
      <c r="O158" s="117">
        <v>11222.592091320001</v>
      </c>
      <c r="P158" s="117">
        <v>8354.7124914300002</v>
      </c>
      <c r="Q158" s="117">
        <v>175.93170391000001</v>
      </c>
      <c r="R158" s="117">
        <v>2231.8484940500002</v>
      </c>
      <c r="S158" s="117">
        <v>61.341438830000001</v>
      </c>
      <c r="T158" s="117">
        <v>231.25603892000001</v>
      </c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</row>
    <row r="159" spans="1:52">
      <c r="A159" s="9">
        <v>45047</v>
      </c>
      <c r="B159" s="117">
        <v>485951.87020208</v>
      </c>
      <c r="C159" s="117">
        <v>34963.22869407</v>
      </c>
      <c r="D159" s="117">
        <v>16011.932972729999</v>
      </c>
      <c r="E159" s="117">
        <v>60084.985992469999</v>
      </c>
      <c r="F159" s="117">
        <v>53387.094834000003</v>
      </c>
      <c r="G159" s="117">
        <v>386.48361276999998</v>
      </c>
      <c r="H159" s="117">
        <v>15203.564013040001</v>
      </c>
      <c r="I159" s="117">
        <v>209486.11258814001</v>
      </c>
      <c r="J159" s="117">
        <v>15495.782056919999</v>
      </c>
      <c r="K159" s="117">
        <v>3290.7014984299999</v>
      </c>
      <c r="L159" s="117">
        <v>5168.5019641199997</v>
      </c>
      <c r="M159" s="117">
        <v>1915.22173868</v>
      </c>
      <c r="N159" s="117">
        <v>48359.304033990004</v>
      </c>
      <c r="O159" s="117">
        <v>11213.717439800001</v>
      </c>
      <c r="P159" s="117">
        <v>8301.9393119800006</v>
      </c>
      <c r="Q159" s="117">
        <v>173.45081200000001</v>
      </c>
      <c r="R159" s="117">
        <v>2224.7008561500002</v>
      </c>
      <c r="S159" s="117">
        <v>59.897705780000003</v>
      </c>
      <c r="T159" s="117">
        <v>225.25007701000001</v>
      </c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</row>
    <row r="160" spans="1:52">
      <c r="A160" s="9">
        <v>45078</v>
      </c>
      <c r="B160" s="117">
        <v>481443.78709711001</v>
      </c>
      <c r="C160" s="117">
        <v>34351.508940860003</v>
      </c>
      <c r="D160" s="117">
        <v>15990.893376149999</v>
      </c>
      <c r="E160" s="117">
        <v>58508.874157259997</v>
      </c>
      <c r="F160" s="117">
        <v>53550.882947099999</v>
      </c>
      <c r="G160" s="117">
        <v>95.416729270000005</v>
      </c>
      <c r="H160" s="117">
        <v>15321.74624205</v>
      </c>
      <c r="I160" s="117">
        <v>207863.2459333</v>
      </c>
      <c r="J160" s="117">
        <v>15045.05413423</v>
      </c>
      <c r="K160" s="117">
        <v>3476.0437885000001</v>
      </c>
      <c r="L160" s="117">
        <v>4984.7703908800004</v>
      </c>
      <c r="M160" s="117">
        <v>1858.78205327</v>
      </c>
      <c r="N160" s="117">
        <v>48175.731963600003</v>
      </c>
      <c r="O160" s="117">
        <v>11222.975746329999</v>
      </c>
      <c r="P160" s="117">
        <v>8334.4783725199995</v>
      </c>
      <c r="Q160" s="117">
        <v>162.89058327000001</v>
      </c>
      <c r="R160" s="117">
        <v>2248.9688216899999</v>
      </c>
      <c r="S160" s="117">
        <v>59.883071780000002</v>
      </c>
      <c r="T160" s="117">
        <v>191.63984505000002</v>
      </c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</row>
    <row r="161" spans="1:52">
      <c r="A161" s="9">
        <v>45108</v>
      </c>
      <c r="B161" s="117">
        <v>480785.91582585999</v>
      </c>
      <c r="C161" s="117">
        <v>32802.872601169998</v>
      </c>
      <c r="D161" s="117">
        <v>16084.31623923</v>
      </c>
      <c r="E161" s="117">
        <v>59076.74867719</v>
      </c>
      <c r="F161" s="117">
        <v>54225.274144709998</v>
      </c>
      <c r="G161" s="117">
        <v>92.200417310000006</v>
      </c>
      <c r="H161" s="117">
        <v>15225.56121736</v>
      </c>
      <c r="I161" s="117">
        <v>213554.95738402</v>
      </c>
      <c r="J161" s="117">
        <v>14954.193094800001</v>
      </c>
      <c r="K161" s="117">
        <v>3479.3824282</v>
      </c>
      <c r="L161" s="117">
        <v>5124.5248877599997</v>
      </c>
      <c r="M161" s="117">
        <v>1813.47774114</v>
      </c>
      <c r="N161" s="117">
        <v>48075.930936270001</v>
      </c>
      <c r="O161" s="117">
        <v>5687.4583603800002</v>
      </c>
      <c r="P161" s="117">
        <v>8144.3868927599997</v>
      </c>
      <c r="Q161" s="117">
        <v>164.73060077</v>
      </c>
      <c r="R161" s="117">
        <v>2202.0527543600001</v>
      </c>
      <c r="S161" s="117">
        <v>59.04118295</v>
      </c>
      <c r="T161" s="117">
        <v>18.80626548</v>
      </c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</row>
    <row r="162" spans="1:52">
      <c r="A162" s="9">
        <v>45139</v>
      </c>
      <c r="B162" s="117">
        <v>480781.90616178</v>
      </c>
      <c r="C162" s="117">
        <v>32796.268906420002</v>
      </c>
      <c r="D162" s="117">
        <v>16281.68689911</v>
      </c>
      <c r="E162" s="117">
        <v>57021.442862099997</v>
      </c>
      <c r="F162" s="117">
        <v>53984.937001519997</v>
      </c>
      <c r="G162" s="117">
        <v>97.21479764</v>
      </c>
      <c r="H162" s="117">
        <v>15117.000859289999</v>
      </c>
      <c r="I162" s="117">
        <v>216111.86449218</v>
      </c>
      <c r="J162" s="117">
        <v>14865.20539712</v>
      </c>
      <c r="K162" s="117">
        <v>3282.0890027400001</v>
      </c>
      <c r="L162" s="117">
        <v>5144.6271544000001</v>
      </c>
      <c r="M162" s="117">
        <v>1848.83480373</v>
      </c>
      <c r="N162" s="117">
        <v>48058.65369259</v>
      </c>
      <c r="O162" s="117">
        <v>5714.1960777000004</v>
      </c>
      <c r="P162" s="117">
        <v>8085.27043503</v>
      </c>
      <c r="Q162" s="117">
        <v>165.02184310000001</v>
      </c>
      <c r="R162" s="117">
        <v>2130.5199742999998</v>
      </c>
      <c r="S162" s="117">
        <v>58.387140960000004</v>
      </c>
      <c r="T162" s="117">
        <v>18.684821850000002</v>
      </c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</row>
    <row r="163" spans="1:52">
      <c r="A163" s="9">
        <v>45170</v>
      </c>
      <c r="B163" s="117">
        <v>482219.51638965</v>
      </c>
      <c r="C163" s="117">
        <v>33916.976435140001</v>
      </c>
      <c r="D163" s="117">
        <v>15874.63238488</v>
      </c>
      <c r="E163" s="117">
        <v>55615.93900215</v>
      </c>
      <c r="F163" s="117">
        <v>53534.01246708</v>
      </c>
      <c r="G163" s="117">
        <v>97.45322539</v>
      </c>
      <c r="H163" s="117">
        <v>15022.12898965</v>
      </c>
      <c r="I163" s="117">
        <v>218857.23246592001</v>
      </c>
      <c r="J163" s="117">
        <v>15734.04312679</v>
      </c>
      <c r="K163" s="117">
        <v>3272.6185899900001</v>
      </c>
      <c r="L163" s="117">
        <v>5134.9596257000003</v>
      </c>
      <c r="M163" s="117">
        <v>1827.3115593699999</v>
      </c>
      <c r="N163" s="117">
        <v>47213.416259899997</v>
      </c>
      <c r="O163" s="117">
        <v>5669.9092004399999</v>
      </c>
      <c r="P163" s="117">
        <v>8055.80819858</v>
      </c>
      <c r="Q163" s="117">
        <v>155.45721248999999</v>
      </c>
      <c r="R163" s="117">
        <v>2110.4175523099998</v>
      </c>
      <c r="S163" s="117">
        <v>60.11519526</v>
      </c>
      <c r="T163" s="117">
        <v>67.084898609999996</v>
      </c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</row>
    <row r="164" spans="1:52">
      <c r="A164" s="9">
        <v>45200</v>
      </c>
      <c r="B164" s="117">
        <v>481162.4246654</v>
      </c>
      <c r="C164" s="117">
        <v>34765.997916619999</v>
      </c>
      <c r="D164" s="117">
        <v>15963.123771</v>
      </c>
      <c r="E164" s="117">
        <v>54419.689448390003</v>
      </c>
      <c r="F164" s="117">
        <v>53214.017659259996</v>
      </c>
      <c r="G164" s="117">
        <v>97.553501030000007</v>
      </c>
      <c r="H164" s="117">
        <v>14868.949059750001</v>
      </c>
      <c r="I164" s="117">
        <v>219688.88352748999</v>
      </c>
      <c r="J164" s="117">
        <v>15735.16710432</v>
      </c>
      <c r="K164" s="117">
        <v>3269.0522327399999</v>
      </c>
      <c r="L164" s="117">
        <v>4395.5002901300004</v>
      </c>
      <c r="M164" s="117">
        <v>1819.8787498700001</v>
      </c>
      <c r="N164" s="117">
        <v>46878.157045400003</v>
      </c>
      <c r="O164" s="117">
        <v>5644.8987951899999</v>
      </c>
      <c r="P164" s="117">
        <v>8024.4838268000003</v>
      </c>
      <c r="Q164" s="117">
        <v>149.83800926000001</v>
      </c>
      <c r="R164" s="117">
        <v>2096.5339167699999</v>
      </c>
      <c r="S164" s="117">
        <v>59.771629300000001</v>
      </c>
      <c r="T164" s="117">
        <v>70.928182079999999</v>
      </c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</row>
    <row r="165" spans="1:52">
      <c r="A165" s="9">
        <v>45231</v>
      </c>
      <c r="B165" s="117">
        <v>484914.04688015999</v>
      </c>
      <c r="C165" s="117">
        <v>34973.482876629998</v>
      </c>
      <c r="D165" s="117">
        <v>16067.56884297</v>
      </c>
      <c r="E165" s="117">
        <v>54633.318911560003</v>
      </c>
      <c r="F165" s="117">
        <v>53884.78330001</v>
      </c>
      <c r="G165" s="117">
        <v>82.822459929999994</v>
      </c>
      <c r="H165" s="117">
        <v>14982.471864519999</v>
      </c>
      <c r="I165" s="117">
        <v>221926.84878678</v>
      </c>
      <c r="J165" s="117">
        <v>15868.38030902</v>
      </c>
      <c r="K165" s="117">
        <v>3273.1548816599998</v>
      </c>
      <c r="L165" s="117">
        <v>4424.3381167999996</v>
      </c>
      <c r="M165" s="117">
        <v>1836.64231767</v>
      </c>
      <c r="N165" s="117">
        <v>46763.77462176</v>
      </c>
      <c r="O165" s="117">
        <v>5661.8869770600004</v>
      </c>
      <c r="P165" s="117">
        <v>8178.1956785700004</v>
      </c>
      <c r="Q165" s="117">
        <v>146.67882975000001</v>
      </c>
      <c r="R165" s="117">
        <v>2076.3695873299998</v>
      </c>
      <c r="S165" s="117">
        <v>59.390903430000002</v>
      </c>
      <c r="T165" s="117">
        <v>73.937614710000005</v>
      </c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</row>
    <row r="166" spans="1:52">
      <c r="A166" s="9">
        <v>45261</v>
      </c>
      <c r="B166" s="117">
        <v>490334.47925917001</v>
      </c>
      <c r="C166" s="117">
        <v>36848.25993593</v>
      </c>
      <c r="D166" s="117">
        <v>16338.67468772</v>
      </c>
      <c r="E166" s="117">
        <v>52365.504003610004</v>
      </c>
      <c r="F166" s="117">
        <v>54816.563352199999</v>
      </c>
      <c r="G166" s="117">
        <v>108.22979863</v>
      </c>
      <c r="H166" s="117">
        <v>14739.98964987</v>
      </c>
      <c r="I166" s="117">
        <v>224394.53405416</v>
      </c>
      <c r="J166" s="117">
        <v>16109.325233699999</v>
      </c>
      <c r="K166" s="117">
        <v>3243.2769675700001</v>
      </c>
      <c r="L166" s="117">
        <v>4412.5374240299998</v>
      </c>
      <c r="M166" s="117">
        <v>1969.6053360400001</v>
      </c>
      <c r="N166" s="117">
        <v>48910.392589399999</v>
      </c>
      <c r="O166" s="117">
        <v>5634.74623015</v>
      </c>
      <c r="P166" s="117">
        <v>7983.7376666999999</v>
      </c>
      <c r="Q166" s="117">
        <v>151.47488558000001</v>
      </c>
      <c r="R166" s="117">
        <v>2171.3028599600002</v>
      </c>
      <c r="S166" s="117">
        <v>59.17698652</v>
      </c>
      <c r="T166" s="117">
        <v>77.147597399999995</v>
      </c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</row>
    <row r="167" spans="1:52">
      <c r="A167" s="9">
        <v>45292</v>
      </c>
      <c r="B167" s="117">
        <v>483713.36268675001</v>
      </c>
      <c r="C167" s="117">
        <v>35777.748487780002</v>
      </c>
      <c r="D167" s="117">
        <v>16222.56153022</v>
      </c>
      <c r="E167" s="117">
        <v>50092.984361590003</v>
      </c>
      <c r="F167" s="117">
        <v>53019.508881020003</v>
      </c>
      <c r="G167" s="117">
        <v>108.45732124</v>
      </c>
      <c r="H167" s="117">
        <v>14791.9268008</v>
      </c>
      <c r="I167" s="117">
        <v>223998.56509518001</v>
      </c>
      <c r="J167" s="117">
        <v>15954.750024499999</v>
      </c>
      <c r="K167" s="117">
        <v>3243.0721741100001</v>
      </c>
      <c r="L167" s="117">
        <v>4987.1327559900001</v>
      </c>
      <c r="M167" s="117">
        <v>1928.5177070300001</v>
      </c>
      <c r="N167" s="117">
        <v>47343.544439409998</v>
      </c>
      <c r="O167" s="117">
        <v>5639.4551529099999</v>
      </c>
      <c r="P167" s="117">
        <v>7992.9977186300002</v>
      </c>
      <c r="Q167" s="117">
        <v>149.88562745999999</v>
      </c>
      <c r="R167" s="117">
        <v>2312.3947697399999</v>
      </c>
      <c r="S167" s="117">
        <v>59.761320009999999</v>
      </c>
      <c r="T167" s="117">
        <v>90.09851913</v>
      </c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</row>
    <row r="168" spans="1:52">
      <c r="A168" s="9">
        <v>45323</v>
      </c>
      <c r="B168" s="117">
        <v>484507.29072852002</v>
      </c>
      <c r="C168" s="117">
        <v>34865.463389819997</v>
      </c>
      <c r="D168" s="117">
        <v>16545.973906589999</v>
      </c>
      <c r="E168" s="117">
        <v>51407.51978296</v>
      </c>
      <c r="F168" s="117">
        <v>51375.43100017</v>
      </c>
      <c r="G168" s="117">
        <v>102.94185252</v>
      </c>
      <c r="H168" s="117">
        <v>14856.633897940001</v>
      </c>
      <c r="I168" s="117">
        <v>224840.79545996001</v>
      </c>
      <c r="J168" s="117">
        <v>15629.199029519999</v>
      </c>
      <c r="K168" s="117">
        <v>3244.9993389000001</v>
      </c>
      <c r="L168" s="117">
        <v>5132.63418723</v>
      </c>
      <c r="M168" s="117">
        <v>1931.1818208300001</v>
      </c>
      <c r="N168" s="117">
        <v>48432.668937180002</v>
      </c>
      <c r="O168" s="117">
        <v>5590.5863674499997</v>
      </c>
      <c r="P168" s="117">
        <v>8033.52383818</v>
      </c>
      <c r="Q168" s="117">
        <v>145.35837069999999</v>
      </c>
      <c r="R168" s="117">
        <v>2293.1936405400002</v>
      </c>
      <c r="S168" s="117">
        <v>57.091781699999999</v>
      </c>
      <c r="T168" s="117">
        <v>22.094126330000002</v>
      </c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0" customFormat="1" ht="14.4">
      <c r="A1" s="4" t="s">
        <v>129</v>
      </c>
    </row>
    <row r="2" spans="1:20" s="10" customFormat="1" ht="5.25" customHeight="1">
      <c r="A2" s="41"/>
    </row>
    <row r="3" spans="1:20" ht="26.25" customHeight="1">
      <c r="A3" s="220" t="s">
        <v>68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</row>
    <row r="4" spans="1:20" ht="12.75" customHeight="1">
      <c r="A4" s="110" t="s">
        <v>186</v>
      </c>
    </row>
    <row r="5" spans="1:20" ht="12.75" customHeight="1">
      <c r="A5" s="22" t="s">
        <v>231</v>
      </c>
    </row>
    <row r="6" spans="1:20" s="25" customFormat="1">
      <c r="A6" s="222" t="s">
        <v>0</v>
      </c>
      <c r="B6" s="212" t="s">
        <v>1</v>
      </c>
      <c r="C6" s="212" t="s">
        <v>56</v>
      </c>
      <c r="D6" s="200" t="s">
        <v>2</v>
      </c>
      <c r="E6" s="200"/>
      <c r="F6" s="200"/>
      <c r="G6" s="200"/>
      <c r="H6" s="200"/>
      <c r="I6" s="200"/>
      <c r="J6" s="200"/>
      <c r="K6" s="200"/>
      <c r="L6" s="212" t="s">
        <v>55</v>
      </c>
      <c r="M6" s="223" t="s">
        <v>54</v>
      </c>
    </row>
    <row r="7" spans="1:20" s="25" customFormat="1">
      <c r="A7" s="222"/>
      <c r="B7" s="212"/>
      <c r="C7" s="212"/>
      <c r="D7" s="200" t="s">
        <v>17</v>
      </c>
      <c r="E7" s="201"/>
      <c r="F7" s="201"/>
      <c r="G7" s="201"/>
      <c r="H7" s="200" t="s">
        <v>9</v>
      </c>
      <c r="I7" s="201"/>
      <c r="J7" s="201"/>
      <c r="K7" s="201"/>
      <c r="L7" s="212"/>
      <c r="M7" s="223"/>
    </row>
    <row r="8" spans="1:20" ht="27.6">
      <c r="A8" s="222"/>
      <c r="B8" s="212"/>
      <c r="C8" s="212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12"/>
      <c r="M8" s="223"/>
    </row>
    <row r="9" spans="1:20" hidden="1">
      <c r="A9" s="129"/>
      <c r="B9" s="128"/>
      <c r="C9" s="128"/>
      <c r="D9" s="127"/>
      <c r="E9" s="127"/>
      <c r="F9" s="127"/>
      <c r="G9" s="127"/>
      <c r="H9" s="127"/>
      <c r="I9" s="127"/>
      <c r="J9" s="127"/>
      <c r="K9" s="127"/>
      <c r="L9" s="128"/>
      <c r="M9" s="130"/>
    </row>
    <row r="10" spans="1:20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</row>
    <row r="11" spans="1:20" hidden="1" outlineLevel="1">
      <c r="A11" s="9">
        <v>40544</v>
      </c>
      <c r="B11" s="117">
        <v>272237.82518832001</v>
      </c>
      <c r="C11" s="117"/>
      <c r="D11" s="35"/>
      <c r="E11" s="35"/>
      <c r="F11" s="35"/>
      <c r="G11" s="35"/>
      <c r="H11" s="35"/>
      <c r="I11" s="35"/>
      <c r="J11" s="35"/>
      <c r="K11" s="35"/>
      <c r="L11" s="117"/>
      <c r="M11" s="117"/>
      <c r="N11" s="117"/>
      <c r="O11" s="117"/>
      <c r="P11" s="117"/>
      <c r="Q11" s="117"/>
      <c r="R11" s="117"/>
      <c r="S11" s="117"/>
      <c r="T11" s="117"/>
    </row>
    <row r="12" spans="1:20" hidden="1" outlineLevel="1">
      <c r="A12" s="9">
        <v>40575</v>
      </c>
      <c r="B12" s="117">
        <v>276149.37618507002</v>
      </c>
      <c r="C12" s="117"/>
      <c r="D12" s="35"/>
      <c r="E12" s="35"/>
      <c r="F12" s="35"/>
      <c r="G12" s="35"/>
      <c r="H12" s="35"/>
      <c r="I12" s="35"/>
      <c r="J12" s="35"/>
      <c r="K12" s="35"/>
      <c r="L12" s="117"/>
      <c r="M12" s="117"/>
      <c r="N12" s="117"/>
      <c r="O12" s="117"/>
      <c r="P12" s="117"/>
      <c r="Q12" s="117"/>
      <c r="R12" s="117"/>
      <c r="S12" s="117"/>
      <c r="T12" s="117"/>
    </row>
    <row r="13" spans="1:20" hidden="1" outlineLevel="1">
      <c r="A13" s="9">
        <v>40603</v>
      </c>
      <c r="B13" s="117">
        <v>280125.10082553996</v>
      </c>
      <c r="C13" s="117"/>
      <c r="D13" s="35"/>
      <c r="E13" s="35"/>
      <c r="F13" s="35"/>
      <c r="G13" s="35"/>
      <c r="H13" s="35"/>
      <c r="I13" s="35"/>
      <c r="J13" s="35"/>
      <c r="K13" s="35"/>
      <c r="L13" s="117"/>
      <c r="M13" s="117"/>
      <c r="N13" s="117"/>
      <c r="O13" s="117"/>
      <c r="P13" s="117"/>
      <c r="Q13" s="117"/>
      <c r="R13" s="117"/>
      <c r="S13" s="117"/>
      <c r="T13" s="117"/>
    </row>
    <row r="14" spans="1:20" hidden="1" outlineLevel="1">
      <c r="A14" s="9">
        <v>40634</v>
      </c>
      <c r="B14" s="117">
        <v>284144.35360461997</v>
      </c>
      <c r="C14" s="117"/>
      <c r="D14" s="35"/>
      <c r="E14" s="35"/>
      <c r="F14" s="35"/>
      <c r="G14" s="35"/>
      <c r="H14" s="35"/>
      <c r="I14" s="35"/>
      <c r="J14" s="35"/>
      <c r="K14" s="35"/>
      <c r="L14" s="117"/>
      <c r="M14" s="117"/>
      <c r="N14" s="117"/>
      <c r="O14" s="117"/>
      <c r="P14" s="117"/>
      <c r="Q14" s="117"/>
      <c r="R14" s="117"/>
      <c r="S14" s="117"/>
      <c r="T14" s="117"/>
    </row>
    <row r="15" spans="1:20" hidden="1" outlineLevel="1">
      <c r="A15" s="9">
        <v>40664</v>
      </c>
      <c r="B15" s="117">
        <v>287570.83107323997</v>
      </c>
      <c r="C15" s="117"/>
      <c r="D15" s="35"/>
      <c r="E15" s="35"/>
      <c r="F15" s="35"/>
      <c r="G15" s="35"/>
      <c r="H15" s="35"/>
      <c r="I15" s="35"/>
      <c r="J15" s="35"/>
      <c r="K15" s="35"/>
      <c r="L15" s="117"/>
      <c r="M15" s="117"/>
      <c r="N15" s="117"/>
      <c r="O15" s="117"/>
      <c r="P15" s="117"/>
      <c r="Q15" s="117"/>
      <c r="R15" s="117"/>
      <c r="S15" s="117"/>
      <c r="T15" s="117"/>
    </row>
    <row r="16" spans="1:20" hidden="1" outlineLevel="1">
      <c r="A16" s="9">
        <v>40695</v>
      </c>
      <c r="B16" s="117">
        <v>292116.02585669997</v>
      </c>
      <c r="C16" s="117"/>
      <c r="D16" s="35"/>
      <c r="E16" s="35"/>
      <c r="F16" s="35"/>
      <c r="G16" s="35"/>
      <c r="H16" s="35"/>
      <c r="I16" s="35"/>
      <c r="J16" s="35"/>
      <c r="K16" s="35"/>
      <c r="L16" s="117"/>
      <c r="M16" s="117"/>
      <c r="N16" s="117"/>
      <c r="O16" s="117"/>
      <c r="P16" s="117"/>
      <c r="Q16" s="117"/>
      <c r="R16" s="117"/>
      <c r="S16" s="117"/>
      <c r="T16" s="117"/>
    </row>
    <row r="17" spans="1:20" hidden="1" outlineLevel="1">
      <c r="A17" s="9">
        <v>40725</v>
      </c>
      <c r="B17" s="117">
        <v>294564.89692170999</v>
      </c>
      <c r="C17" s="117"/>
      <c r="D17" s="35"/>
      <c r="E17" s="35"/>
      <c r="F17" s="35"/>
      <c r="G17" s="35"/>
      <c r="H17" s="35"/>
      <c r="I17" s="35"/>
      <c r="J17" s="35"/>
      <c r="K17" s="35"/>
      <c r="L17" s="117"/>
      <c r="M17" s="117"/>
      <c r="N17" s="117"/>
      <c r="O17" s="117"/>
      <c r="P17" s="117"/>
      <c r="Q17" s="117"/>
      <c r="R17" s="117"/>
      <c r="S17" s="117"/>
      <c r="T17" s="117"/>
    </row>
    <row r="18" spans="1:20" hidden="1" outlineLevel="1">
      <c r="A18" s="9">
        <v>40756</v>
      </c>
      <c r="B18" s="117">
        <v>303033.86695233005</v>
      </c>
      <c r="C18" s="117"/>
      <c r="D18" s="35"/>
      <c r="E18" s="35"/>
      <c r="F18" s="35"/>
      <c r="G18" s="35"/>
      <c r="H18" s="35"/>
      <c r="I18" s="35"/>
      <c r="J18" s="35"/>
      <c r="K18" s="35"/>
      <c r="L18" s="117"/>
      <c r="M18" s="117"/>
      <c r="N18" s="117"/>
      <c r="O18" s="117"/>
      <c r="P18" s="117"/>
      <c r="Q18" s="117"/>
      <c r="R18" s="117"/>
      <c r="S18" s="117"/>
      <c r="T18" s="117"/>
    </row>
    <row r="19" spans="1:20" hidden="1" outlineLevel="1">
      <c r="A19" s="9">
        <v>40787</v>
      </c>
      <c r="B19" s="117">
        <v>311949.94659837004</v>
      </c>
      <c r="C19" s="117"/>
      <c r="D19" s="35"/>
      <c r="E19" s="35"/>
      <c r="F19" s="35"/>
      <c r="G19" s="35"/>
      <c r="H19" s="35"/>
      <c r="I19" s="35"/>
      <c r="J19" s="35"/>
      <c r="K19" s="35"/>
      <c r="L19" s="117"/>
      <c r="M19" s="117"/>
      <c r="N19" s="117"/>
      <c r="O19" s="117"/>
      <c r="P19" s="117"/>
      <c r="Q19" s="117"/>
      <c r="R19" s="117"/>
      <c r="S19" s="117"/>
      <c r="T19" s="117"/>
    </row>
    <row r="20" spans="1:20" hidden="1" outlineLevel="1">
      <c r="A20" s="9">
        <v>40817</v>
      </c>
      <c r="B20" s="117">
        <v>317887.34339539002</v>
      </c>
      <c r="C20" s="117"/>
      <c r="D20" s="35"/>
      <c r="E20" s="35"/>
      <c r="F20" s="35"/>
      <c r="G20" s="35"/>
      <c r="H20" s="35"/>
      <c r="I20" s="35"/>
      <c r="J20" s="35"/>
      <c r="K20" s="35"/>
      <c r="L20" s="117"/>
      <c r="M20" s="117"/>
      <c r="N20" s="117"/>
      <c r="O20" s="117"/>
      <c r="P20" s="117"/>
      <c r="Q20" s="117"/>
      <c r="R20" s="117"/>
      <c r="S20" s="117"/>
      <c r="T20" s="117"/>
    </row>
    <row r="21" spans="1:20" hidden="1" outlineLevel="1">
      <c r="A21" s="9">
        <v>40848</v>
      </c>
      <c r="B21" s="117">
        <v>318515.00504374004</v>
      </c>
      <c r="C21" s="117"/>
      <c r="D21" s="35"/>
      <c r="E21" s="35"/>
      <c r="F21" s="35"/>
      <c r="G21" s="35"/>
      <c r="H21" s="35"/>
      <c r="I21" s="35"/>
      <c r="J21" s="35"/>
      <c r="K21" s="35"/>
      <c r="L21" s="117"/>
      <c r="M21" s="117"/>
      <c r="N21" s="117"/>
      <c r="O21" s="117"/>
      <c r="P21" s="117"/>
      <c r="Q21" s="117"/>
      <c r="R21" s="117"/>
      <c r="S21" s="117"/>
      <c r="T21" s="117"/>
    </row>
    <row r="22" spans="1:20" hidden="1" outlineLevel="1">
      <c r="A22" s="9">
        <v>40878</v>
      </c>
      <c r="B22" s="117">
        <v>320709.32780603005</v>
      </c>
      <c r="C22" s="117"/>
      <c r="D22" s="35"/>
      <c r="E22" s="35"/>
      <c r="F22" s="35"/>
      <c r="G22" s="35"/>
      <c r="H22" s="35"/>
      <c r="I22" s="35"/>
      <c r="J22" s="35"/>
      <c r="K22" s="35"/>
      <c r="L22" s="117"/>
      <c r="M22" s="117"/>
      <c r="N22" s="117"/>
      <c r="O22" s="117"/>
      <c r="P22" s="117"/>
      <c r="Q22" s="117"/>
      <c r="R22" s="117"/>
      <c r="S22" s="117"/>
      <c r="T22" s="117"/>
    </row>
    <row r="23" spans="1:20" hidden="1" outlineLevel="1">
      <c r="A23" s="9">
        <v>40909</v>
      </c>
      <c r="B23" s="117">
        <v>316594.00578046998</v>
      </c>
      <c r="C23" s="117"/>
      <c r="D23" s="35"/>
      <c r="E23" s="35"/>
      <c r="F23" s="35"/>
      <c r="G23" s="35"/>
      <c r="H23" s="35"/>
      <c r="I23" s="35"/>
      <c r="J23" s="35"/>
      <c r="K23" s="35"/>
      <c r="L23" s="117"/>
      <c r="M23" s="117"/>
      <c r="N23" s="117"/>
      <c r="O23" s="117"/>
      <c r="P23" s="117"/>
      <c r="Q23" s="117"/>
      <c r="R23" s="117"/>
      <c r="S23" s="117"/>
      <c r="T23" s="117"/>
    </row>
    <row r="24" spans="1:20" hidden="1" outlineLevel="1">
      <c r="A24" s="9">
        <v>40940</v>
      </c>
      <c r="B24" s="117">
        <v>319082.07934985001</v>
      </c>
      <c r="C24" s="117"/>
      <c r="D24" s="35"/>
      <c r="E24" s="35"/>
      <c r="F24" s="35"/>
      <c r="G24" s="35"/>
      <c r="H24" s="35"/>
      <c r="I24" s="35"/>
      <c r="J24" s="35"/>
      <c r="K24" s="35"/>
      <c r="L24" s="117"/>
      <c r="M24" s="117"/>
      <c r="N24" s="117"/>
      <c r="O24" s="117"/>
      <c r="P24" s="117"/>
      <c r="Q24" s="117"/>
      <c r="R24" s="117"/>
      <c r="S24" s="117"/>
      <c r="T24" s="117"/>
    </row>
    <row r="25" spans="1:20" hidden="1" outlineLevel="1">
      <c r="A25" s="9">
        <v>40969</v>
      </c>
      <c r="B25" s="117">
        <v>319247.17235009995</v>
      </c>
      <c r="C25" s="117"/>
      <c r="D25" s="35"/>
      <c r="E25" s="35"/>
      <c r="F25" s="35"/>
      <c r="G25" s="35"/>
      <c r="H25" s="35"/>
      <c r="I25" s="35"/>
      <c r="J25" s="35"/>
      <c r="K25" s="35"/>
      <c r="L25" s="117"/>
      <c r="M25" s="117"/>
      <c r="N25" s="117"/>
      <c r="O25" s="117"/>
      <c r="P25" s="117"/>
      <c r="Q25" s="117"/>
      <c r="R25" s="117"/>
      <c r="S25" s="117"/>
      <c r="T25" s="117"/>
    </row>
    <row r="26" spans="1:20" hidden="1" outlineLevel="1">
      <c r="A26" s="9">
        <v>41000</v>
      </c>
      <c r="B26" s="117">
        <v>322478.60219215002</v>
      </c>
      <c r="C26" s="117"/>
      <c r="D26" s="35"/>
      <c r="E26" s="35"/>
      <c r="F26" s="35"/>
      <c r="G26" s="35"/>
      <c r="H26" s="35"/>
      <c r="I26" s="35"/>
      <c r="J26" s="35"/>
      <c r="K26" s="35"/>
      <c r="L26" s="117"/>
      <c r="M26" s="117"/>
      <c r="N26" s="117"/>
      <c r="O26" s="117"/>
      <c r="P26" s="117"/>
      <c r="Q26" s="117"/>
      <c r="R26" s="117"/>
      <c r="S26" s="117"/>
      <c r="T26" s="117"/>
    </row>
    <row r="27" spans="1:20" hidden="1" outlineLevel="1">
      <c r="A27" s="9">
        <v>41030</v>
      </c>
      <c r="B27" s="117">
        <v>320341.72411321005</v>
      </c>
      <c r="C27" s="117"/>
      <c r="D27" s="35"/>
      <c r="E27" s="35"/>
      <c r="F27" s="35"/>
      <c r="G27" s="35"/>
      <c r="H27" s="35"/>
      <c r="I27" s="35"/>
      <c r="J27" s="35"/>
      <c r="K27" s="35"/>
      <c r="L27" s="117"/>
      <c r="M27" s="117"/>
      <c r="N27" s="117"/>
      <c r="O27" s="117"/>
      <c r="P27" s="117"/>
      <c r="Q27" s="117"/>
      <c r="R27" s="117"/>
      <c r="S27" s="117"/>
      <c r="T27" s="117"/>
    </row>
    <row r="28" spans="1:20" hidden="1" outlineLevel="1">
      <c r="A28" s="9">
        <v>41061</v>
      </c>
      <c r="B28" s="117">
        <v>321497.25391177996</v>
      </c>
      <c r="C28" s="117"/>
      <c r="D28" s="35"/>
      <c r="E28" s="35"/>
      <c r="F28" s="35"/>
      <c r="G28" s="35"/>
      <c r="H28" s="35"/>
      <c r="I28" s="35"/>
      <c r="J28" s="35"/>
      <c r="K28" s="35"/>
      <c r="L28" s="117"/>
      <c r="M28" s="117"/>
      <c r="N28" s="117"/>
      <c r="O28" s="117"/>
      <c r="P28" s="117"/>
      <c r="Q28" s="117"/>
      <c r="R28" s="117"/>
      <c r="S28" s="117"/>
      <c r="T28" s="117"/>
    </row>
    <row r="29" spans="1:20" hidden="1" outlineLevel="1">
      <c r="A29" s="9">
        <v>41091</v>
      </c>
      <c r="B29" s="117">
        <v>318088.17080793</v>
      </c>
      <c r="C29" s="117"/>
      <c r="D29" s="35"/>
      <c r="E29" s="35"/>
      <c r="F29" s="35"/>
      <c r="G29" s="35"/>
      <c r="H29" s="35"/>
      <c r="I29" s="35"/>
      <c r="J29" s="35"/>
      <c r="K29" s="35"/>
      <c r="L29" s="117"/>
      <c r="M29" s="117"/>
      <c r="N29" s="117"/>
      <c r="O29" s="117"/>
      <c r="P29" s="117"/>
      <c r="Q29" s="117"/>
      <c r="R29" s="117"/>
      <c r="S29" s="117"/>
      <c r="T29" s="117"/>
    </row>
    <row r="30" spans="1:20" hidden="1" outlineLevel="1">
      <c r="A30" s="9">
        <v>41122</v>
      </c>
      <c r="B30" s="117">
        <v>320578.20099333004</v>
      </c>
      <c r="C30" s="117"/>
      <c r="D30" s="35"/>
      <c r="E30" s="35"/>
      <c r="F30" s="35"/>
      <c r="G30" s="35"/>
      <c r="H30" s="35"/>
      <c r="I30" s="35"/>
      <c r="J30" s="35"/>
      <c r="K30" s="35"/>
      <c r="L30" s="117"/>
      <c r="M30" s="117"/>
      <c r="N30" s="117"/>
      <c r="O30" s="117"/>
      <c r="P30" s="117"/>
      <c r="Q30" s="117"/>
      <c r="R30" s="117"/>
      <c r="S30" s="117"/>
      <c r="T30" s="117"/>
    </row>
    <row r="31" spans="1:20" hidden="1" outlineLevel="1">
      <c r="A31" s="9">
        <v>41153</v>
      </c>
      <c r="B31" s="117">
        <v>323835.35958365997</v>
      </c>
      <c r="C31" s="117"/>
      <c r="D31" s="35"/>
      <c r="E31" s="35"/>
      <c r="F31" s="35"/>
      <c r="G31" s="35"/>
      <c r="H31" s="35"/>
      <c r="I31" s="35"/>
      <c r="J31" s="35"/>
      <c r="K31" s="35"/>
      <c r="L31" s="117"/>
      <c r="M31" s="117"/>
      <c r="N31" s="117"/>
      <c r="O31" s="117"/>
      <c r="P31" s="117"/>
      <c r="Q31" s="117"/>
      <c r="R31" s="117"/>
      <c r="S31" s="117"/>
      <c r="T31" s="117"/>
    </row>
    <row r="32" spans="1:20" hidden="1" outlineLevel="1">
      <c r="A32" s="9">
        <v>41183</v>
      </c>
      <c r="B32" s="117">
        <v>326664.38279596996</v>
      </c>
      <c r="C32" s="117"/>
      <c r="D32" s="35"/>
      <c r="E32" s="35"/>
      <c r="F32" s="35"/>
      <c r="G32" s="35"/>
      <c r="H32" s="35"/>
      <c r="I32" s="35"/>
      <c r="J32" s="35"/>
      <c r="K32" s="35"/>
      <c r="L32" s="117"/>
      <c r="M32" s="117"/>
      <c r="N32" s="117"/>
      <c r="O32" s="117"/>
      <c r="P32" s="117"/>
      <c r="Q32" s="117"/>
      <c r="R32" s="117"/>
      <c r="S32" s="117"/>
      <c r="T32" s="117"/>
    </row>
    <row r="33" spans="1:20" hidden="1" outlineLevel="1">
      <c r="A33" s="9">
        <v>41214</v>
      </c>
      <c r="B33" s="117">
        <v>331910.27392223</v>
      </c>
      <c r="C33" s="117"/>
      <c r="D33" s="35"/>
      <c r="E33" s="35"/>
      <c r="F33" s="35"/>
      <c r="G33" s="35"/>
      <c r="H33" s="35"/>
      <c r="I33" s="35"/>
      <c r="J33" s="35"/>
      <c r="K33" s="35"/>
      <c r="L33" s="117"/>
      <c r="M33" s="117"/>
      <c r="N33" s="117"/>
      <c r="O33" s="117"/>
      <c r="P33" s="117"/>
      <c r="Q33" s="117"/>
      <c r="R33" s="117"/>
      <c r="S33" s="117"/>
      <c r="T33" s="117"/>
    </row>
    <row r="34" spans="1:20" hidden="1" outlineLevel="1">
      <c r="A34" s="9">
        <v>41244</v>
      </c>
      <c r="B34" s="117">
        <v>328855.11712072999</v>
      </c>
      <c r="C34" s="117"/>
      <c r="D34" s="35"/>
      <c r="E34" s="35"/>
      <c r="F34" s="35"/>
      <c r="G34" s="35"/>
      <c r="H34" s="35"/>
      <c r="I34" s="35"/>
      <c r="J34" s="35"/>
      <c r="K34" s="35"/>
      <c r="L34" s="117"/>
      <c r="M34" s="117"/>
      <c r="N34" s="117"/>
      <c r="O34" s="117"/>
      <c r="P34" s="117"/>
      <c r="Q34" s="117"/>
      <c r="R34" s="117"/>
      <c r="S34" s="117"/>
      <c r="T34" s="117"/>
    </row>
    <row r="35" spans="1:20" hidden="1" outlineLevel="1">
      <c r="A35" s="9">
        <v>41275</v>
      </c>
      <c r="B35" s="117">
        <v>329967.18393104</v>
      </c>
      <c r="C35" s="117"/>
      <c r="D35" s="35"/>
      <c r="E35" s="35"/>
      <c r="F35" s="35"/>
      <c r="G35" s="35"/>
      <c r="H35" s="35"/>
      <c r="I35" s="35"/>
      <c r="J35" s="35"/>
      <c r="K35" s="35"/>
      <c r="L35" s="117"/>
      <c r="M35" s="117"/>
      <c r="N35" s="117"/>
      <c r="O35" s="117"/>
      <c r="P35" s="117"/>
      <c r="Q35" s="117"/>
      <c r="R35" s="117"/>
      <c r="S35" s="117"/>
      <c r="T35" s="117"/>
    </row>
    <row r="36" spans="1:20" hidden="1" outlineLevel="1">
      <c r="A36" s="9">
        <v>41306</v>
      </c>
      <c r="B36" s="117">
        <v>335616.79737714003</v>
      </c>
      <c r="C36" s="117">
        <v>6738.2943963100006</v>
      </c>
      <c r="D36" s="117">
        <v>2488.5691351799996</v>
      </c>
      <c r="E36" s="117">
        <v>584.96224950999999</v>
      </c>
      <c r="F36" s="117">
        <v>1151.2691417699998</v>
      </c>
      <c r="G36" s="117">
        <v>752.33774389999996</v>
      </c>
      <c r="H36" s="117">
        <v>4249.72526113</v>
      </c>
      <c r="I36" s="117">
        <v>232.63639784</v>
      </c>
      <c r="J36" s="117">
        <v>1704.2956055699999</v>
      </c>
      <c r="K36" s="117">
        <v>2312.7932577199999</v>
      </c>
      <c r="L36" s="117">
        <v>328878.50298082997</v>
      </c>
      <c r="M36" s="117">
        <v>65854.600768699995</v>
      </c>
      <c r="N36" s="117"/>
      <c r="O36" s="117"/>
      <c r="P36" s="117"/>
      <c r="Q36" s="117"/>
      <c r="R36" s="117"/>
      <c r="S36" s="117"/>
      <c r="T36" s="117"/>
    </row>
    <row r="37" spans="1:20" hidden="1" outlineLevel="1">
      <c r="A37" s="9">
        <v>41334</v>
      </c>
      <c r="B37" s="117">
        <v>335575.23038177</v>
      </c>
      <c r="C37" s="117">
        <v>6335.6470754000002</v>
      </c>
      <c r="D37" s="117">
        <v>2388.3041802299999</v>
      </c>
      <c r="E37" s="117">
        <v>435.49194467000001</v>
      </c>
      <c r="F37" s="117">
        <v>1122.47995885</v>
      </c>
      <c r="G37" s="117">
        <v>830.33227671000009</v>
      </c>
      <c r="H37" s="117">
        <v>3947.3428951699998</v>
      </c>
      <c r="I37" s="117">
        <v>230.62182706999999</v>
      </c>
      <c r="J37" s="117">
        <v>1659.6243007800001</v>
      </c>
      <c r="K37" s="117">
        <v>2057.0967673199998</v>
      </c>
      <c r="L37" s="117">
        <v>329239.58330637001</v>
      </c>
      <c r="M37" s="117">
        <v>69150.641134639998</v>
      </c>
      <c r="N37" s="117"/>
      <c r="O37" s="117"/>
      <c r="P37" s="117"/>
      <c r="Q37" s="117"/>
      <c r="R37" s="117"/>
      <c r="S37" s="117"/>
      <c r="T37" s="117"/>
    </row>
    <row r="38" spans="1:20" hidden="1" outlineLevel="1">
      <c r="A38" s="9">
        <v>41365</v>
      </c>
      <c r="B38" s="117">
        <v>338233.58710846002</v>
      </c>
      <c r="C38" s="117">
        <v>6324.8769844600001</v>
      </c>
      <c r="D38" s="117">
        <v>2435.0248139999999</v>
      </c>
      <c r="E38" s="117">
        <v>357.72494645</v>
      </c>
      <c r="F38" s="117">
        <v>1142.8161111699999</v>
      </c>
      <c r="G38" s="117">
        <v>934.48375638000095</v>
      </c>
      <c r="H38" s="117">
        <v>3889.8521704599998</v>
      </c>
      <c r="I38" s="117">
        <v>150.65041715999999</v>
      </c>
      <c r="J38" s="117">
        <v>1622.1857514200001</v>
      </c>
      <c r="K38" s="117">
        <v>2117.0160018799997</v>
      </c>
      <c r="L38" s="117">
        <v>331908.71012400003</v>
      </c>
      <c r="M38" s="117">
        <v>70012.597909939999</v>
      </c>
      <c r="N38" s="117"/>
      <c r="O38" s="117"/>
      <c r="P38" s="117"/>
      <c r="Q38" s="117"/>
      <c r="R38" s="117"/>
      <c r="S38" s="117"/>
      <c r="T38" s="117"/>
    </row>
    <row r="39" spans="1:20" hidden="1" outlineLevel="1">
      <c r="A39" s="9">
        <v>41395</v>
      </c>
      <c r="B39" s="117">
        <v>337683.54312823998</v>
      </c>
      <c r="C39" s="117">
        <v>6382.5252039500001</v>
      </c>
      <c r="D39" s="117">
        <v>2556.0556495800001</v>
      </c>
      <c r="E39" s="117">
        <v>344.40590631999999</v>
      </c>
      <c r="F39" s="117">
        <v>1188.25478486</v>
      </c>
      <c r="G39" s="117">
        <v>1023.3949584</v>
      </c>
      <c r="H39" s="117">
        <v>3826.46955437</v>
      </c>
      <c r="I39" s="117">
        <v>151.03043857</v>
      </c>
      <c r="J39" s="117">
        <v>1603.06395451</v>
      </c>
      <c r="K39" s="117">
        <v>2072.3751612900001</v>
      </c>
      <c r="L39" s="117">
        <v>331301.01792428998</v>
      </c>
      <c r="M39" s="117">
        <v>70834.581289880007</v>
      </c>
      <c r="N39" s="117"/>
      <c r="O39" s="117"/>
      <c r="P39" s="117"/>
      <c r="Q39" s="117"/>
      <c r="R39" s="117"/>
      <c r="S39" s="117"/>
      <c r="T39" s="117"/>
    </row>
    <row r="40" spans="1:20" hidden="1" outlineLevel="1">
      <c r="A40" s="9">
        <v>41426</v>
      </c>
      <c r="B40" s="117">
        <v>339927.60558832</v>
      </c>
      <c r="C40" s="117">
        <v>6617.9277493199997</v>
      </c>
      <c r="D40" s="117">
        <v>2783.5185722199999</v>
      </c>
      <c r="E40" s="117">
        <v>345.69245282000003</v>
      </c>
      <c r="F40" s="117">
        <v>1298.7002513899999</v>
      </c>
      <c r="G40" s="117">
        <v>1139.12586801</v>
      </c>
      <c r="H40" s="117">
        <v>3834.4091771000003</v>
      </c>
      <c r="I40" s="117">
        <v>172.84380067999999</v>
      </c>
      <c r="J40" s="117">
        <v>1616.9489233500001</v>
      </c>
      <c r="K40" s="117">
        <v>2044.61645307</v>
      </c>
      <c r="L40" s="117">
        <v>333309.67783900001</v>
      </c>
      <c r="M40" s="117">
        <v>67428.528239940002</v>
      </c>
      <c r="N40" s="117"/>
      <c r="O40" s="117"/>
      <c r="P40" s="117"/>
      <c r="Q40" s="117"/>
      <c r="R40" s="117"/>
      <c r="S40" s="117"/>
      <c r="T40" s="117"/>
    </row>
    <row r="41" spans="1:20" hidden="1" outlineLevel="1">
      <c r="A41" s="9">
        <v>41456</v>
      </c>
      <c r="B41" s="117">
        <v>344572.83165267995</v>
      </c>
      <c r="C41" s="117">
        <v>6882.5351623199995</v>
      </c>
      <c r="D41" s="117">
        <v>3044.5317602800001</v>
      </c>
      <c r="E41" s="117">
        <v>360.49013515000001</v>
      </c>
      <c r="F41" s="117">
        <v>1493.4221511400001</v>
      </c>
      <c r="G41" s="117">
        <v>1190.61947399</v>
      </c>
      <c r="H41" s="117">
        <v>3838.0034020400003</v>
      </c>
      <c r="I41" s="117">
        <v>165.84811855000001</v>
      </c>
      <c r="J41" s="117">
        <v>1642.53125009</v>
      </c>
      <c r="K41" s="117">
        <v>2029.6240333999999</v>
      </c>
      <c r="L41" s="117">
        <v>337690.29649035999</v>
      </c>
      <c r="M41" s="117">
        <v>69638.728147479997</v>
      </c>
      <c r="N41" s="117"/>
      <c r="O41" s="117"/>
      <c r="P41" s="117"/>
      <c r="Q41" s="117"/>
      <c r="R41" s="117"/>
      <c r="S41" s="117"/>
      <c r="T41" s="117"/>
    </row>
    <row r="42" spans="1:20" hidden="1" outlineLevel="1">
      <c r="A42" s="9">
        <v>41487</v>
      </c>
      <c r="B42" s="117">
        <v>349448.79810812999</v>
      </c>
      <c r="C42" s="117">
        <v>7134.5365383600001</v>
      </c>
      <c r="D42" s="117">
        <v>3258.6990388700001</v>
      </c>
      <c r="E42" s="117">
        <v>414.03589553</v>
      </c>
      <c r="F42" s="117">
        <v>1607.8475381399999</v>
      </c>
      <c r="G42" s="117">
        <v>1236.8156052000002</v>
      </c>
      <c r="H42" s="117">
        <v>3875.83749949</v>
      </c>
      <c r="I42" s="117">
        <v>167.94522004999999</v>
      </c>
      <c r="J42" s="117">
        <v>1630.75352275</v>
      </c>
      <c r="K42" s="117">
        <v>2077.1387566899998</v>
      </c>
      <c r="L42" s="117">
        <v>342314.26156976999</v>
      </c>
      <c r="M42" s="117">
        <v>70808.822546160009</v>
      </c>
      <c r="N42" s="117"/>
      <c r="O42" s="117"/>
      <c r="P42" s="117"/>
      <c r="Q42" s="117"/>
      <c r="R42" s="117"/>
      <c r="S42" s="117"/>
      <c r="T42" s="117"/>
    </row>
    <row r="43" spans="1:20" hidden="1" outlineLevel="1">
      <c r="A43" s="9">
        <v>41518</v>
      </c>
      <c r="B43" s="117">
        <v>358773.85397397995</v>
      </c>
      <c r="C43" s="117">
        <v>7241.0938460199995</v>
      </c>
      <c r="D43" s="117">
        <v>3363.7319688799998</v>
      </c>
      <c r="E43" s="117">
        <v>604.73522328000001</v>
      </c>
      <c r="F43" s="117">
        <v>1526.60332621</v>
      </c>
      <c r="G43" s="117">
        <v>1232.39341939</v>
      </c>
      <c r="H43" s="117">
        <v>3877.3618771399997</v>
      </c>
      <c r="I43" s="117">
        <v>176.58529418000001</v>
      </c>
      <c r="J43" s="117">
        <v>1648.1062562699999</v>
      </c>
      <c r="K43" s="117">
        <v>2052.6703266899999</v>
      </c>
      <c r="L43" s="117">
        <v>351532.76012796001</v>
      </c>
      <c r="M43" s="117">
        <v>71477.429852180008</v>
      </c>
      <c r="N43" s="117"/>
      <c r="O43" s="117"/>
      <c r="P43" s="117"/>
      <c r="Q43" s="117"/>
      <c r="R43" s="117"/>
      <c r="S43" s="117"/>
      <c r="T43" s="117"/>
    </row>
    <row r="44" spans="1:20" hidden="1" outlineLevel="1">
      <c r="A44" s="9">
        <v>41548</v>
      </c>
      <c r="B44" s="117">
        <v>363619.13626850001</v>
      </c>
      <c r="C44" s="117">
        <v>7734.4135018899997</v>
      </c>
      <c r="D44" s="117">
        <v>3789.3081288200001</v>
      </c>
      <c r="E44" s="117">
        <v>595.72738612000001</v>
      </c>
      <c r="F44" s="117">
        <v>1699.36280708</v>
      </c>
      <c r="G44" s="117">
        <v>1494.2179356199999</v>
      </c>
      <c r="H44" s="117">
        <v>3945.10537307</v>
      </c>
      <c r="I44" s="117">
        <v>172.93832183999999</v>
      </c>
      <c r="J44" s="117">
        <v>1676.9398910800001</v>
      </c>
      <c r="K44" s="117">
        <v>2095.2271601500001</v>
      </c>
      <c r="L44" s="117">
        <v>355884.72276660998</v>
      </c>
      <c r="M44" s="117">
        <v>72515.581910149995</v>
      </c>
      <c r="N44" s="117"/>
      <c r="O44" s="117"/>
      <c r="P44" s="117"/>
      <c r="Q44" s="117"/>
      <c r="R44" s="117"/>
      <c r="S44" s="117"/>
      <c r="T44" s="117"/>
    </row>
    <row r="45" spans="1:20" hidden="1" outlineLevel="1">
      <c r="A45" s="9">
        <v>41579</v>
      </c>
      <c r="B45" s="117">
        <v>374292.21166616998</v>
      </c>
      <c r="C45" s="117">
        <v>7773.8341672900006</v>
      </c>
      <c r="D45" s="117">
        <v>3847.9804867500002</v>
      </c>
      <c r="E45" s="117">
        <v>590.86126836000005</v>
      </c>
      <c r="F45" s="117">
        <v>1764.28153081</v>
      </c>
      <c r="G45" s="117">
        <v>1492.83768758</v>
      </c>
      <c r="H45" s="117">
        <v>3925.8536805399999</v>
      </c>
      <c r="I45" s="117">
        <v>175.33966240999999</v>
      </c>
      <c r="J45" s="117">
        <v>1655.2240306599999</v>
      </c>
      <c r="K45" s="117">
        <v>2095.2899874699997</v>
      </c>
      <c r="L45" s="117">
        <v>366518.37749887997</v>
      </c>
      <c r="M45" s="117">
        <v>73947.623328879999</v>
      </c>
      <c r="N45" s="117"/>
      <c r="O45" s="117"/>
      <c r="P45" s="117"/>
      <c r="Q45" s="117"/>
      <c r="R45" s="117"/>
      <c r="S45" s="117"/>
      <c r="T45" s="117"/>
    </row>
    <row r="46" spans="1:20" hidden="1" outlineLevel="1">
      <c r="A46" s="9">
        <v>41609</v>
      </c>
      <c r="B46" s="117">
        <v>382094.12052897998</v>
      </c>
      <c r="C46" s="117">
        <v>7424.7286719399999</v>
      </c>
      <c r="D46" s="117">
        <v>3632.8452217200002</v>
      </c>
      <c r="E46" s="117">
        <v>430.18928419999997</v>
      </c>
      <c r="F46" s="117">
        <v>1724.6720514699998</v>
      </c>
      <c r="G46" s="117">
        <v>1477.9838860499999</v>
      </c>
      <c r="H46" s="117">
        <v>3791.8834502200002</v>
      </c>
      <c r="I46" s="117">
        <v>125.51966885</v>
      </c>
      <c r="J46" s="117">
        <v>1634.3723608400001</v>
      </c>
      <c r="K46" s="117">
        <v>2031.9914205299999</v>
      </c>
      <c r="L46" s="117">
        <v>374669.39185704</v>
      </c>
      <c r="M46" s="117">
        <v>72536.195854729987</v>
      </c>
      <c r="N46" s="117"/>
      <c r="O46" s="117"/>
      <c r="P46" s="117"/>
      <c r="Q46" s="117"/>
      <c r="R46" s="117"/>
      <c r="S46" s="117"/>
      <c r="T46" s="117"/>
    </row>
    <row r="47" spans="1:20" hidden="1" outlineLevel="1">
      <c r="A47" s="9">
        <v>41640</v>
      </c>
      <c r="B47" s="117">
        <v>382306.67423444003</v>
      </c>
      <c r="C47" s="117">
        <v>7355.2029941800001</v>
      </c>
      <c r="D47" s="117">
        <v>3580.0469974900002</v>
      </c>
      <c r="E47" s="117">
        <v>344.55096444999998</v>
      </c>
      <c r="F47" s="117">
        <v>1757.9261456400002</v>
      </c>
      <c r="G47" s="117">
        <v>1477.5698874</v>
      </c>
      <c r="H47" s="117">
        <v>3775.1559966900004</v>
      </c>
      <c r="I47" s="117">
        <v>123.68702763</v>
      </c>
      <c r="J47" s="117">
        <v>1614.1247992000001</v>
      </c>
      <c r="K47" s="117">
        <v>2037.34416986</v>
      </c>
      <c r="L47" s="117">
        <v>374951.47124026</v>
      </c>
      <c r="M47" s="117">
        <v>71332.284763250005</v>
      </c>
      <c r="N47" s="117"/>
      <c r="O47" s="117"/>
      <c r="P47" s="117"/>
      <c r="Q47" s="117"/>
      <c r="R47" s="117"/>
      <c r="S47" s="117"/>
      <c r="T47" s="117"/>
    </row>
    <row r="48" spans="1:20" hidden="1" outlineLevel="1">
      <c r="A48" s="9">
        <v>41671</v>
      </c>
      <c r="B48" s="117">
        <v>411770.29477357998</v>
      </c>
      <c r="C48" s="117">
        <v>8056.9861335899996</v>
      </c>
      <c r="D48" s="117">
        <v>3571.70247698</v>
      </c>
      <c r="E48" s="117">
        <v>346.24784778999998</v>
      </c>
      <c r="F48" s="117">
        <v>1749.0827806499999</v>
      </c>
      <c r="G48" s="117">
        <v>1476.37184854</v>
      </c>
      <c r="H48" s="117">
        <v>4485.2836566099995</v>
      </c>
      <c r="I48" s="117">
        <v>156.13068887</v>
      </c>
      <c r="J48" s="117">
        <v>1783.0918404500001</v>
      </c>
      <c r="K48" s="117">
        <v>2546.0611272900001</v>
      </c>
      <c r="L48" s="117">
        <v>403713.30863998999</v>
      </c>
      <c r="M48" s="117">
        <v>71767.984128330005</v>
      </c>
      <c r="N48" s="117"/>
      <c r="O48" s="117"/>
      <c r="P48" s="117"/>
      <c r="Q48" s="117"/>
      <c r="R48" s="117"/>
      <c r="S48" s="117"/>
      <c r="T48" s="117"/>
    </row>
    <row r="49" spans="1:20" hidden="1" outlineLevel="1">
      <c r="A49" s="9">
        <v>41699</v>
      </c>
      <c r="B49" s="117">
        <v>426521.55298034003</v>
      </c>
      <c r="C49" s="117">
        <v>8357.6945757699996</v>
      </c>
      <c r="D49" s="117">
        <v>3506.7584508899999</v>
      </c>
      <c r="E49" s="117">
        <v>339.99515989000002</v>
      </c>
      <c r="F49" s="117">
        <v>1692.66210308</v>
      </c>
      <c r="G49" s="117">
        <v>1474.10118792</v>
      </c>
      <c r="H49" s="117">
        <v>4850.9361248800005</v>
      </c>
      <c r="I49" s="117">
        <v>159.93306340999999</v>
      </c>
      <c r="J49" s="117">
        <v>1914.53358632</v>
      </c>
      <c r="K49" s="117">
        <v>2776.4694751500001</v>
      </c>
      <c r="L49" s="117">
        <v>418163.85840457003</v>
      </c>
      <c r="M49" s="117">
        <v>74045.260889669997</v>
      </c>
      <c r="N49" s="117"/>
      <c r="O49" s="117"/>
      <c r="P49" s="117"/>
      <c r="Q49" s="117"/>
      <c r="R49" s="117"/>
      <c r="S49" s="117"/>
      <c r="T49" s="117"/>
    </row>
    <row r="50" spans="1:20" hidden="1" outlineLevel="1">
      <c r="A50" s="9">
        <v>41730</v>
      </c>
      <c r="B50" s="117">
        <v>433381.72469404998</v>
      </c>
      <c r="C50" s="117">
        <v>8486.9952924900008</v>
      </c>
      <c r="D50" s="117">
        <v>3511.7066107500004</v>
      </c>
      <c r="E50" s="117">
        <v>354.91417905999998</v>
      </c>
      <c r="F50" s="117">
        <v>1667.7349633499998</v>
      </c>
      <c r="G50" s="117">
        <v>1489.05746834</v>
      </c>
      <c r="H50" s="117">
        <v>4975.2886817399994</v>
      </c>
      <c r="I50" s="117">
        <v>177.2742623</v>
      </c>
      <c r="J50" s="117">
        <v>2031.56434044</v>
      </c>
      <c r="K50" s="117">
        <v>2766.4500790000002</v>
      </c>
      <c r="L50" s="117">
        <v>424894.72940156003</v>
      </c>
      <c r="M50" s="117">
        <v>74734.42405188999</v>
      </c>
      <c r="N50" s="117"/>
      <c r="O50" s="117"/>
      <c r="P50" s="117"/>
      <c r="Q50" s="117"/>
      <c r="R50" s="117"/>
      <c r="S50" s="117"/>
      <c r="T50" s="117"/>
    </row>
    <row r="51" spans="1:20" hidden="1" outlineLevel="1">
      <c r="A51" s="9">
        <v>41760</v>
      </c>
      <c r="B51" s="117">
        <v>441551.82250557997</v>
      </c>
      <c r="C51" s="117">
        <v>8570.8493353499998</v>
      </c>
      <c r="D51" s="117">
        <v>3495.36385023</v>
      </c>
      <c r="E51" s="117">
        <v>341.03858982999998</v>
      </c>
      <c r="F51" s="117">
        <v>1677.6709959500001</v>
      </c>
      <c r="G51" s="117">
        <v>1476.65426445</v>
      </c>
      <c r="H51" s="117">
        <v>5075.4854851199998</v>
      </c>
      <c r="I51" s="117">
        <v>188.73233992999999</v>
      </c>
      <c r="J51" s="117">
        <v>2063.8984193299998</v>
      </c>
      <c r="K51" s="117">
        <v>2822.8547258600001</v>
      </c>
      <c r="L51" s="117">
        <v>432980.97317023005</v>
      </c>
      <c r="M51" s="117">
        <v>75612.682197550006</v>
      </c>
      <c r="N51" s="117"/>
      <c r="O51" s="117"/>
      <c r="P51" s="117"/>
      <c r="Q51" s="117"/>
      <c r="R51" s="117"/>
      <c r="S51" s="117"/>
      <c r="T51" s="117"/>
    </row>
    <row r="52" spans="1:20" hidden="1" outlineLevel="1">
      <c r="A52" s="9">
        <v>41791</v>
      </c>
      <c r="B52" s="117">
        <v>427160.22526664002</v>
      </c>
      <c r="C52" s="117">
        <v>8578.1245881800005</v>
      </c>
      <c r="D52" s="117">
        <v>3391.4557653000002</v>
      </c>
      <c r="E52" s="117">
        <v>236.84678668999999</v>
      </c>
      <c r="F52" s="117">
        <v>1675.6207203000001</v>
      </c>
      <c r="G52" s="117">
        <v>1478.98825831</v>
      </c>
      <c r="H52" s="117">
        <v>5186.6688228800003</v>
      </c>
      <c r="I52" s="117">
        <v>180.44664141000001</v>
      </c>
      <c r="J52" s="117">
        <v>2062.7481596500002</v>
      </c>
      <c r="K52" s="117">
        <v>2943.47402182</v>
      </c>
      <c r="L52" s="117">
        <v>418582.10067845997</v>
      </c>
      <c r="M52" s="117">
        <v>74187.114584909999</v>
      </c>
      <c r="N52" s="117"/>
      <c r="O52" s="117"/>
      <c r="P52" s="117"/>
      <c r="Q52" s="117"/>
      <c r="R52" s="117"/>
      <c r="S52" s="117"/>
      <c r="T52" s="117"/>
    </row>
    <row r="53" spans="1:20" hidden="1" outlineLevel="1">
      <c r="A53" s="9">
        <v>41821</v>
      </c>
      <c r="B53" s="117">
        <v>428917.05932276999</v>
      </c>
      <c r="C53" s="117">
        <v>8513.1115241400003</v>
      </c>
      <c r="D53" s="117">
        <v>3313.2963775500002</v>
      </c>
      <c r="E53" s="117">
        <v>197.18621938000001</v>
      </c>
      <c r="F53" s="117">
        <v>1614.4814966900001</v>
      </c>
      <c r="G53" s="117">
        <v>1501.6286614800001</v>
      </c>
      <c r="H53" s="117">
        <v>5199.81514659</v>
      </c>
      <c r="I53" s="117">
        <v>190.20123776</v>
      </c>
      <c r="J53" s="117">
        <v>2004.04709222</v>
      </c>
      <c r="K53" s="117">
        <v>3005.5668166100004</v>
      </c>
      <c r="L53" s="117">
        <v>420403.94779862999</v>
      </c>
      <c r="M53" s="117">
        <v>76407.502914379991</v>
      </c>
      <c r="N53" s="117"/>
      <c r="O53" s="117"/>
      <c r="P53" s="117"/>
      <c r="Q53" s="117"/>
      <c r="R53" s="117"/>
      <c r="S53" s="117"/>
      <c r="T53" s="117"/>
    </row>
    <row r="54" spans="1:20" hidden="1" outlineLevel="1">
      <c r="A54" s="9">
        <v>41852</v>
      </c>
      <c r="B54" s="117">
        <v>452828.86452498002</v>
      </c>
      <c r="C54" s="117">
        <v>8683.0052200499995</v>
      </c>
      <c r="D54" s="117">
        <v>3299.7297203800003</v>
      </c>
      <c r="E54" s="117">
        <v>250.37499898999999</v>
      </c>
      <c r="F54" s="117">
        <v>1518.7907662399998</v>
      </c>
      <c r="G54" s="117">
        <v>1530.5639551500001</v>
      </c>
      <c r="H54" s="117">
        <v>5383.2754996699996</v>
      </c>
      <c r="I54" s="117">
        <v>218.82175862</v>
      </c>
      <c r="J54" s="117">
        <v>2169.7233047599998</v>
      </c>
      <c r="K54" s="117">
        <v>2994.7304362899999</v>
      </c>
      <c r="L54" s="117">
        <v>444145.85930492997</v>
      </c>
      <c r="M54" s="117">
        <v>82443.590770270006</v>
      </c>
      <c r="N54" s="117"/>
      <c r="O54" s="117"/>
      <c r="P54" s="117"/>
      <c r="Q54" s="117"/>
      <c r="R54" s="117"/>
      <c r="S54" s="117"/>
      <c r="T54" s="117"/>
    </row>
    <row r="55" spans="1:20" hidden="1" outlineLevel="1">
      <c r="A55" s="9">
        <v>41883</v>
      </c>
      <c r="B55" s="117">
        <v>439281.00366181997</v>
      </c>
      <c r="C55" s="117">
        <v>8173.4417956200004</v>
      </c>
      <c r="D55" s="117">
        <v>3459.21267132</v>
      </c>
      <c r="E55" s="117">
        <v>294.66121212000002</v>
      </c>
      <c r="F55" s="117">
        <v>1597.90207779</v>
      </c>
      <c r="G55" s="117">
        <v>1566.6493814100002</v>
      </c>
      <c r="H55" s="117">
        <v>4714.2291243</v>
      </c>
      <c r="I55" s="117">
        <v>208.97992686000001</v>
      </c>
      <c r="J55" s="117">
        <v>1691.5400530700001</v>
      </c>
      <c r="K55" s="117">
        <v>2813.7091443699996</v>
      </c>
      <c r="L55" s="117">
        <v>431107.56186620001</v>
      </c>
      <c r="M55" s="117">
        <v>81376.783628909994</v>
      </c>
      <c r="N55" s="117"/>
      <c r="O55" s="117"/>
      <c r="P55" s="117"/>
      <c r="Q55" s="117"/>
      <c r="R55" s="117"/>
      <c r="S55" s="117"/>
      <c r="T55" s="117"/>
    </row>
    <row r="56" spans="1:20" hidden="1" outlineLevel="1">
      <c r="A56" s="9">
        <v>41913</v>
      </c>
      <c r="B56" s="117">
        <v>438316.30925325997</v>
      </c>
      <c r="C56" s="117">
        <v>8260.31456101</v>
      </c>
      <c r="D56" s="117">
        <v>3609.3742582599998</v>
      </c>
      <c r="E56" s="117">
        <v>290.61990448</v>
      </c>
      <c r="F56" s="117">
        <v>1724.9676332000001</v>
      </c>
      <c r="G56" s="117">
        <v>1593.7867205800001</v>
      </c>
      <c r="H56" s="117">
        <v>4650.9403027499993</v>
      </c>
      <c r="I56" s="117">
        <v>258.56219799000002</v>
      </c>
      <c r="J56" s="117">
        <v>1777.68264357</v>
      </c>
      <c r="K56" s="117">
        <v>2614.6954611900001</v>
      </c>
      <c r="L56" s="117">
        <v>430055.99469224998</v>
      </c>
      <c r="M56" s="117">
        <v>81177.58771112001</v>
      </c>
      <c r="N56" s="117"/>
      <c r="O56" s="117"/>
      <c r="P56" s="117"/>
      <c r="Q56" s="117"/>
      <c r="R56" s="117"/>
      <c r="S56" s="117"/>
      <c r="T56" s="117"/>
    </row>
    <row r="57" spans="1:20" hidden="1" outlineLevel="1">
      <c r="A57" s="9">
        <v>41944</v>
      </c>
      <c r="B57" s="117">
        <v>451094.26879628998</v>
      </c>
      <c r="C57" s="117">
        <v>8677.94030656</v>
      </c>
      <c r="D57" s="117">
        <v>3427.4309060999999</v>
      </c>
      <c r="E57" s="117">
        <v>289.16922452</v>
      </c>
      <c r="F57" s="117">
        <v>1288.8865747499999</v>
      </c>
      <c r="G57" s="117">
        <v>1849.37510683</v>
      </c>
      <c r="H57" s="117">
        <v>5250.5094004599996</v>
      </c>
      <c r="I57" s="117">
        <v>355.93294890999999</v>
      </c>
      <c r="J57" s="117">
        <v>1866.0217700000001</v>
      </c>
      <c r="K57" s="117">
        <v>3028.5546815500002</v>
      </c>
      <c r="L57" s="117">
        <v>442416.32848972996</v>
      </c>
      <c r="M57" s="117">
        <v>79711.508919569998</v>
      </c>
      <c r="N57" s="117"/>
      <c r="O57" s="117"/>
      <c r="P57" s="117"/>
      <c r="Q57" s="117"/>
      <c r="R57" s="117"/>
      <c r="S57" s="117"/>
      <c r="T57" s="117"/>
    </row>
    <row r="58" spans="1:20" hidden="1" outlineLevel="1">
      <c r="A58" s="9">
        <v>41974</v>
      </c>
      <c r="B58" s="117">
        <v>464923.74504165997</v>
      </c>
      <c r="C58" s="117">
        <v>8720.6269484100012</v>
      </c>
      <c r="D58" s="117">
        <v>3624.4407635299999</v>
      </c>
      <c r="E58" s="117">
        <v>360.99748674</v>
      </c>
      <c r="F58" s="117">
        <v>1372.9993826800001</v>
      </c>
      <c r="G58" s="117">
        <v>1890.44389411</v>
      </c>
      <c r="H58" s="117">
        <v>5096.1861848799999</v>
      </c>
      <c r="I58" s="117">
        <v>376.35031272999998</v>
      </c>
      <c r="J58" s="117">
        <v>1522.91124468</v>
      </c>
      <c r="K58" s="117">
        <v>3196.9246274699999</v>
      </c>
      <c r="L58" s="117">
        <v>456203.11809324997</v>
      </c>
      <c r="M58" s="117">
        <v>82626.241592149992</v>
      </c>
      <c r="N58" s="117"/>
      <c r="O58" s="117"/>
      <c r="P58" s="117"/>
      <c r="Q58" s="117"/>
      <c r="R58" s="117"/>
      <c r="S58" s="117"/>
      <c r="T58" s="117"/>
    </row>
    <row r="59" spans="1:20" hidden="1" outlineLevel="1">
      <c r="A59" s="9">
        <v>42005</v>
      </c>
      <c r="B59" s="117">
        <v>466982.76650566002</v>
      </c>
      <c r="C59" s="117">
        <v>8627.988707460001</v>
      </c>
      <c r="D59" s="117">
        <v>3491.2791441599998</v>
      </c>
      <c r="E59" s="117">
        <v>258.00952285</v>
      </c>
      <c r="F59" s="117">
        <v>1312.0979770199999</v>
      </c>
      <c r="G59" s="117">
        <v>1921.1716442899999</v>
      </c>
      <c r="H59" s="117">
        <v>5136.7095632999999</v>
      </c>
      <c r="I59" s="117">
        <v>337.37242338999999</v>
      </c>
      <c r="J59" s="117">
        <v>1527.4645506100001</v>
      </c>
      <c r="K59" s="117">
        <v>3271.8725892999996</v>
      </c>
      <c r="L59" s="117">
        <v>458354.77779819997</v>
      </c>
      <c r="M59" s="117">
        <v>85407.342678329995</v>
      </c>
      <c r="N59" s="117"/>
      <c r="O59" s="117"/>
      <c r="P59" s="117"/>
      <c r="Q59" s="117"/>
      <c r="R59" s="117"/>
      <c r="S59" s="117"/>
      <c r="T59" s="117"/>
    </row>
    <row r="60" spans="1:20" hidden="1" outlineLevel="1">
      <c r="A60" s="9">
        <v>42036</v>
      </c>
      <c r="B60" s="117">
        <v>618727.03464688</v>
      </c>
      <c r="C60" s="117">
        <v>12151.439117490001</v>
      </c>
      <c r="D60" s="117">
        <v>3454.8708385899999</v>
      </c>
      <c r="E60" s="117">
        <v>247.32877321000001</v>
      </c>
      <c r="F60" s="117">
        <v>1317.18797995</v>
      </c>
      <c r="G60" s="117">
        <v>1890.3540854299999</v>
      </c>
      <c r="H60" s="117">
        <v>8696.5682789000002</v>
      </c>
      <c r="I60" s="117">
        <v>785.75675232000003</v>
      </c>
      <c r="J60" s="117">
        <v>3057.2754012999999</v>
      </c>
      <c r="K60" s="117">
        <v>4853.5361252799994</v>
      </c>
      <c r="L60" s="117">
        <v>606575.59552939003</v>
      </c>
      <c r="M60" s="117">
        <v>107301.80047082</v>
      </c>
      <c r="N60" s="117"/>
      <c r="O60" s="117"/>
      <c r="P60" s="117"/>
      <c r="Q60" s="117"/>
      <c r="R60" s="117"/>
      <c r="S60" s="117"/>
      <c r="T60" s="117"/>
    </row>
    <row r="61" spans="1:20" hidden="1" outlineLevel="1">
      <c r="A61" s="9">
        <v>42064</v>
      </c>
      <c r="B61" s="117">
        <v>541902.56433335994</v>
      </c>
      <c r="C61" s="117">
        <v>10010.92480343</v>
      </c>
      <c r="D61" s="117">
        <v>3077.2035368700003</v>
      </c>
      <c r="E61" s="117">
        <v>188.70263216000001</v>
      </c>
      <c r="F61" s="117">
        <v>1226.9580708400001</v>
      </c>
      <c r="G61" s="117">
        <v>1661.5428338700001</v>
      </c>
      <c r="H61" s="117">
        <v>6933.72126656</v>
      </c>
      <c r="I61" s="117">
        <v>644.29077825000002</v>
      </c>
      <c r="J61" s="117">
        <v>2166.4088572700002</v>
      </c>
      <c r="K61" s="117">
        <v>4123.0216310400001</v>
      </c>
      <c r="L61" s="117">
        <v>531891.63952992996</v>
      </c>
      <c r="M61" s="117">
        <v>93822.570391150002</v>
      </c>
      <c r="N61" s="117"/>
      <c r="O61" s="117"/>
      <c r="P61" s="117"/>
      <c r="Q61" s="117"/>
      <c r="R61" s="117"/>
      <c r="S61" s="117"/>
      <c r="T61" s="117"/>
    </row>
    <row r="62" spans="1:20" hidden="1" outlineLevel="1">
      <c r="A62" s="9">
        <v>42095</v>
      </c>
      <c r="B62" s="117">
        <v>505782.87189606001</v>
      </c>
      <c r="C62" s="117">
        <v>9631.0055045099998</v>
      </c>
      <c r="D62" s="117">
        <v>3111.8644578200001</v>
      </c>
      <c r="E62" s="117">
        <v>183.69872236</v>
      </c>
      <c r="F62" s="117">
        <v>1250.03372513</v>
      </c>
      <c r="G62" s="117">
        <v>1678.13201033</v>
      </c>
      <c r="H62" s="117">
        <v>6519.1410466899997</v>
      </c>
      <c r="I62" s="117">
        <v>423.80804037000001</v>
      </c>
      <c r="J62" s="117">
        <v>2791.79201341</v>
      </c>
      <c r="K62" s="117">
        <v>3303.5409929099997</v>
      </c>
      <c r="L62" s="117">
        <v>496151.86639154999</v>
      </c>
      <c r="M62" s="117">
        <v>88175.442931680009</v>
      </c>
      <c r="N62" s="117"/>
      <c r="O62" s="117"/>
      <c r="P62" s="117"/>
      <c r="Q62" s="117"/>
      <c r="R62" s="117"/>
      <c r="S62" s="117"/>
      <c r="T62" s="117"/>
    </row>
    <row r="63" spans="1:20" hidden="1" outlineLevel="1">
      <c r="A63" s="9">
        <v>42125</v>
      </c>
      <c r="B63" s="117">
        <v>491092.03048431</v>
      </c>
      <c r="C63" s="117">
        <v>7196.1102151199993</v>
      </c>
      <c r="D63" s="117">
        <v>1796.2860895199999</v>
      </c>
      <c r="E63" s="117">
        <v>186.43989033</v>
      </c>
      <c r="F63" s="117">
        <v>1161.2621692299999</v>
      </c>
      <c r="G63" s="117">
        <v>448.58402996000001</v>
      </c>
      <c r="H63" s="117">
        <v>5399.8241256000001</v>
      </c>
      <c r="I63" s="117">
        <v>440.12862158000002</v>
      </c>
      <c r="J63" s="117">
        <v>1668.49827734</v>
      </c>
      <c r="K63" s="117">
        <v>3291.1972266799999</v>
      </c>
      <c r="L63" s="117">
        <v>483895.92026919004</v>
      </c>
      <c r="M63" s="117">
        <v>84973.69177007</v>
      </c>
      <c r="N63" s="117"/>
      <c r="O63" s="117"/>
      <c r="P63" s="117"/>
      <c r="Q63" s="117"/>
      <c r="R63" s="117"/>
      <c r="S63" s="117"/>
      <c r="T63" s="117"/>
    </row>
    <row r="64" spans="1:20" hidden="1" outlineLevel="1">
      <c r="A64" s="9">
        <v>42156</v>
      </c>
      <c r="B64" s="117">
        <v>490815.17693066999</v>
      </c>
      <c r="C64" s="117">
        <v>6830.37221873</v>
      </c>
      <c r="D64" s="117">
        <v>1578.0701543600001</v>
      </c>
      <c r="E64" s="117">
        <v>215.91508826</v>
      </c>
      <c r="F64" s="117">
        <v>1047.2915384600001</v>
      </c>
      <c r="G64" s="117">
        <v>314.86352763999997</v>
      </c>
      <c r="H64" s="117">
        <v>5252.3020643700002</v>
      </c>
      <c r="I64" s="117">
        <v>357.81748620000002</v>
      </c>
      <c r="J64" s="117">
        <v>1801.0510898800001</v>
      </c>
      <c r="K64" s="117">
        <v>3093.4334882900002</v>
      </c>
      <c r="L64" s="117">
        <v>483984.80471194</v>
      </c>
      <c r="M64" s="117">
        <v>84814.442051819991</v>
      </c>
      <c r="N64" s="117"/>
      <c r="O64" s="117"/>
      <c r="P64" s="117"/>
      <c r="Q64" s="117"/>
      <c r="R64" s="117"/>
      <c r="S64" s="117"/>
      <c r="T64" s="117"/>
    </row>
    <row r="65" spans="1:20" hidden="1" outlineLevel="1">
      <c r="A65" s="9">
        <v>42186</v>
      </c>
      <c r="B65" s="117">
        <v>497989.83848733001</v>
      </c>
      <c r="C65" s="117">
        <v>7401.9402296500002</v>
      </c>
      <c r="D65" s="117">
        <v>1529.95163419</v>
      </c>
      <c r="E65" s="117">
        <v>221.21075132000001</v>
      </c>
      <c r="F65" s="117">
        <v>993.06117936999999</v>
      </c>
      <c r="G65" s="117">
        <v>315.67970350000002</v>
      </c>
      <c r="H65" s="117">
        <v>5871.9885954600004</v>
      </c>
      <c r="I65" s="117">
        <v>409.22062381000001</v>
      </c>
      <c r="J65" s="117">
        <v>2296.0791327500001</v>
      </c>
      <c r="K65" s="117">
        <v>3166.6888389000001</v>
      </c>
      <c r="L65" s="117">
        <v>490587.89825768</v>
      </c>
      <c r="M65" s="117">
        <v>83822.295512329991</v>
      </c>
      <c r="N65" s="117"/>
      <c r="O65" s="117"/>
      <c r="P65" s="117"/>
      <c r="Q65" s="117"/>
      <c r="R65" s="117"/>
      <c r="S65" s="117"/>
      <c r="T65" s="117"/>
    </row>
    <row r="66" spans="1:20" hidden="1" outlineLevel="1">
      <c r="A66" s="9">
        <v>42217</v>
      </c>
      <c r="B66" s="117">
        <v>491479.86157429998</v>
      </c>
      <c r="C66" s="117">
        <v>7327.27623021</v>
      </c>
      <c r="D66" s="117">
        <v>1551.7848128400001</v>
      </c>
      <c r="E66" s="117">
        <v>235.26261020000001</v>
      </c>
      <c r="F66" s="117">
        <v>994.58548568999993</v>
      </c>
      <c r="G66" s="117">
        <v>321.93671695</v>
      </c>
      <c r="H66" s="117">
        <v>5775.4914173699999</v>
      </c>
      <c r="I66" s="117">
        <v>436.21995535000002</v>
      </c>
      <c r="J66" s="117">
        <v>2237.8586543900001</v>
      </c>
      <c r="K66" s="117">
        <v>3101.4128076299999</v>
      </c>
      <c r="L66" s="117">
        <v>484152.58534409001</v>
      </c>
      <c r="M66" s="117">
        <v>83981.417977190009</v>
      </c>
      <c r="N66" s="117"/>
      <c r="O66" s="117"/>
      <c r="P66" s="117"/>
      <c r="Q66" s="117"/>
      <c r="R66" s="117"/>
      <c r="S66" s="117"/>
      <c r="T66" s="117"/>
    </row>
    <row r="67" spans="1:20" hidden="1" outlineLevel="1">
      <c r="A67" s="9">
        <v>42248</v>
      </c>
      <c r="B67" s="117">
        <v>468594.59776431997</v>
      </c>
      <c r="C67" s="117">
        <v>6943.5511403300006</v>
      </c>
      <c r="D67" s="117">
        <v>1331.0086359299999</v>
      </c>
      <c r="E67" s="117">
        <v>177.88245185</v>
      </c>
      <c r="F67" s="117">
        <v>874.09426044000008</v>
      </c>
      <c r="G67" s="117">
        <v>279.03192364</v>
      </c>
      <c r="H67" s="117">
        <v>5612.5425043999994</v>
      </c>
      <c r="I67" s="117">
        <v>390.46833588999999</v>
      </c>
      <c r="J67" s="117">
        <v>2156.9957192500001</v>
      </c>
      <c r="K67" s="117">
        <v>3065.0784492599996</v>
      </c>
      <c r="L67" s="117">
        <v>461651.04662399</v>
      </c>
      <c r="M67" s="117">
        <v>76942.326217809998</v>
      </c>
      <c r="N67" s="117"/>
      <c r="O67" s="117"/>
      <c r="P67" s="117"/>
      <c r="Q67" s="117"/>
      <c r="R67" s="117"/>
      <c r="S67" s="117"/>
      <c r="T67" s="117"/>
    </row>
    <row r="68" spans="1:20" hidden="1" outlineLevel="1">
      <c r="A68" s="9">
        <v>42278</v>
      </c>
      <c r="B68" s="117">
        <v>485537.33313014999</v>
      </c>
      <c r="C68" s="117">
        <v>7256.5352928500006</v>
      </c>
      <c r="D68" s="117">
        <v>1341.36106971</v>
      </c>
      <c r="E68" s="117">
        <v>195.56308301999999</v>
      </c>
      <c r="F68" s="117">
        <v>866.02726168999993</v>
      </c>
      <c r="G68" s="117">
        <v>279.77072500000003</v>
      </c>
      <c r="H68" s="117">
        <v>5915.1742231400003</v>
      </c>
      <c r="I68" s="117">
        <v>421.42196301000001</v>
      </c>
      <c r="J68" s="117">
        <v>2240.12575483</v>
      </c>
      <c r="K68" s="117">
        <v>3253.6265052999997</v>
      </c>
      <c r="L68" s="117">
        <v>478280.79783729999</v>
      </c>
      <c r="M68" s="117">
        <v>77840.427492500006</v>
      </c>
      <c r="N68" s="117"/>
      <c r="O68" s="117"/>
      <c r="P68" s="117"/>
      <c r="Q68" s="117"/>
      <c r="R68" s="117"/>
      <c r="S68" s="117"/>
      <c r="T68" s="117"/>
    </row>
    <row r="69" spans="1:20" hidden="1" outlineLevel="1">
      <c r="A69" s="9">
        <v>42309</v>
      </c>
      <c r="B69" s="117">
        <v>506614.74287617998</v>
      </c>
      <c r="C69" s="117">
        <v>6867.7811542700001</v>
      </c>
      <c r="D69" s="117">
        <v>1315.14366055</v>
      </c>
      <c r="E69" s="117">
        <v>207.52675511999999</v>
      </c>
      <c r="F69" s="117">
        <v>828.29181815000004</v>
      </c>
      <c r="G69" s="117">
        <v>279.32508727999999</v>
      </c>
      <c r="H69" s="117">
        <v>5552.6374937199998</v>
      </c>
      <c r="I69" s="117">
        <v>450.40058518000001</v>
      </c>
      <c r="J69" s="117">
        <v>1721.19156572</v>
      </c>
      <c r="K69" s="117">
        <v>3381.0453428199999</v>
      </c>
      <c r="L69" s="117">
        <v>499746.96172191005</v>
      </c>
      <c r="M69" s="117">
        <v>78598.788016880004</v>
      </c>
      <c r="N69" s="117"/>
      <c r="O69" s="117"/>
      <c r="P69" s="117"/>
      <c r="Q69" s="117"/>
      <c r="R69" s="117"/>
      <c r="S69" s="117"/>
      <c r="T69" s="117"/>
    </row>
    <row r="70" spans="1:20" hidden="1" outlineLevel="1">
      <c r="A70" s="9">
        <v>42339</v>
      </c>
      <c r="B70" s="117">
        <v>475049.78296008997</v>
      </c>
      <c r="C70" s="117">
        <v>6702.2291017200005</v>
      </c>
      <c r="D70" s="117">
        <v>1584.6266593399998</v>
      </c>
      <c r="E70" s="117">
        <v>326.36659486999997</v>
      </c>
      <c r="F70" s="117">
        <v>961.76358885000002</v>
      </c>
      <c r="G70" s="117">
        <v>296.49647562000001</v>
      </c>
      <c r="H70" s="117">
        <v>5117.60244238</v>
      </c>
      <c r="I70" s="117">
        <v>356.50456959000002</v>
      </c>
      <c r="J70" s="117">
        <v>1404.8413778500001</v>
      </c>
      <c r="K70" s="117">
        <v>3356.2564949400003</v>
      </c>
      <c r="L70" s="117">
        <v>468347.55385837</v>
      </c>
      <c r="M70" s="117">
        <v>67210.627486769998</v>
      </c>
      <c r="N70" s="117"/>
      <c r="O70" s="117"/>
      <c r="P70" s="117"/>
      <c r="Q70" s="117"/>
      <c r="R70" s="117"/>
      <c r="S70" s="117"/>
      <c r="T70" s="117"/>
    </row>
    <row r="71" spans="1:20" hidden="1" outlineLevel="1">
      <c r="A71" s="9">
        <v>42370</v>
      </c>
      <c r="B71" s="117">
        <v>488388.92860400002</v>
      </c>
      <c r="C71" s="117">
        <v>6955.3248156</v>
      </c>
      <c r="D71" s="117">
        <v>1547.12925122</v>
      </c>
      <c r="E71" s="117">
        <v>298.18824859</v>
      </c>
      <c r="F71" s="117">
        <v>952.46271323000008</v>
      </c>
      <c r="G71" s="117">
        <v>296.47828940000005</v>
      </c>
      <c r="H71" s="117">
        <v>5408.1955643800002</v>
      </c>
      <c r="I71" s="117">
        <v>474.51970490999997</v>
      </c>
      <c r="J71" s="117">
        <v>1417.56575496</v>
      </c>
      <c r="K71" s="117">
        <v>3516.1101045100004</v>
      </c>
      <c r="L71" s="117">
        <v>481433.60378840001</v>
      </c>
      <c r="M71" s="117">
        <v>67231.982113310005</v>
      </c>
      <c r="N71" s="117"/>
      <c r="O71" s="117"/>
      <c r="P71" s="117"/>
      <c r="Q71" s="117"/>
      <c r="R71" s="117"/>
      <c r="S71" s="117"/>
      <c r="T71" s="117"/>
    </row>
    <row r="72" spans="1:20" hidden="1" outlineLevel="1">
      <c r="A72" s="9">
        <v>42401</v>
      </c>
      <c r="B72" s="117">
        <v>514832.93427932</v>
      </c>
      <c r="C72" s="117">
        <v>7313.53516949</v>
      </c>
      <c r="D72" s="117">
        <v>1490.3051111900002</v>
      </c>
      <c r="E72" s="117">
        <v>245.45862790000001</v>
      </c>
      <c r="F72" s="117">
        <v>947.05113938</v>
      </c>
      <c r="G72" s="117">
        <v>297.79534391000004</v>
      </c>
      <c r="H72" s="117">
        <v>5823.2300583000006</v>
      </c>
      <c r="I72" s="117">
        <v>516.05351695000002</v>
      </c>
      <c r="J72" s="117">
        <v>1530.1085175000001</v>
      </c>
      <c r="K72" s="117">
        <v>3777.0680238500004</v>
      </c>
      <c r="L72" s="117">
        <v>507519.39910983003</v>
      </c>
      <c r="M72" s="117">
        <v>69278.307709109999</v>
      </c>
      <c r="N72" s="117"/>
      <c r="O72" s="117"/>
      <c r="P72" s="117"/>
      <c r="Q72" s="117"/>
      <c r="R72" s="117"/>
      <c r="S72" s="117"/>
      <c r="T72" s="117"/>
    </row>
    <row r="73" spans="1:20" hidden="1" outlineLevel="1">
      <c r="A73" s="9">
        <v>42430</v>
      </c>
      <c r="B73" s="117">
        <v>496390.21710662002</v>
      </c>
      <c r="C73" s="117">
        <v>6607.2139856500007</v>
      </c>
      <c r="D73" s="117">
        <v>1210.2004027400001</v>
      </c>
      <c r="E73" s="117">
        <v>162.5309389</v>
      </c>
      <c r="F73" s="117">
        <v>755.23636845999999</v>
      </c>
      <c r="G73" s="117">
        <v>292.43309538</v>
      </c>
      <c r="H73" s="117">
        <v>5397.01358291</v>
      </c>
      <c r="I73" s="117">
        <v>483.48973266000002</v>
      </c>
      <c r="J73" s="117">
        <v>1301.1509624800001</v>
      </c>
      <c r="K73" s="117">
        <v>3612.37288777</v>
      </c>
      <c r="L73" s="117">
        <v>489783.00312096998</v>
      </c>
      <c r="M73" s="117">
        <v>69290.458465030009</v>
      </c>
      <c r="N73" s="117"/>
      <c r="O73" s="117"/>
      <c r="P73" s="117"/>
      <c r="Q73" s="117"/>
      <c r="R73" s="117"/>
      <c r="S73" s="117"/>
      <c r="T73" s="117"/>
    </row>
    <row r="74" spans="1:20" hidden="1" outlineLevel="1">
      <c r="A74" s="9">
        <v>42461</v>
      </c>
      <c r="B74" s="117">
        <v>479007.32246672001</v>
      </c>
      <c r="C74" s="117">
        <v>6386.5816854000004</v>
      </c>
      <c r="D74" s="117">
        <v>1218.61397723</v>
      </c>
      <c r="E74" s="117">
        <v>170.59440025999999</v>
      </c>
      <c r="F74" s="117">
        <v>755.27737543000001</v>
      </c>
      <c r="G74" s="117">
        <v>292.74220154</v>
      </c>
      <c r="H74" s="117">
        <v>5167.9677081700002</v>
      </c>
      <c r="I74" s="117">
        <v>462.26187692000002</v>
      </c>
      <c r="J74" s="117">
        <v>1243.3680843300001</v>
      </c>
      <c r="K74" s="117">
        <v>3462.33774692</v>
      </c>
      <c r="L74" s="117">
        <v>472620.74078132003</v>
      </c>
      <c r="M74" s="117">
        <v>69322.988056439994</v>
      </c>
      <c r="N74" s="117"/>
      <c r="O74" s="117"/>
      <c r="P74" s="117"/>
      <c r="Q74" s="117"/>
      <c r="R74" s="117"/>
      <c r="S74" s="117"/>
      <c r="T74" s="117"/>
    </row>
    <row r="75" spans="1:20" hidden="1" outlineLevel="1">
      <c r="A75" s="9">
        <v>42491</v>
      </c>
      <c r="B75" s="117">
        <v>476698.15509282</v>
      </c>
      <c r="C75" s="117">
        <v>6440.1920998400001</v>
      </c>
      <c r="D75" s="117">
        <v>1286.86702266</v>
      </c>
      <c r="E75" s="117">
        <v>220.75411603000001</v>
      </c>
      <c r="F75" s="117">
        <v>773.09619048000002</v>
      </c>
      <c r="G75" s="117">
        <v>293.01671615000004</v>
      </c>
      <c r="H75" s="117">
        <v>5153.3250771800003</v>
      </c>
      <c r="I75" s="117">
        <v>465.15102581999997</v>
      </c>
      <c r="J75" s="117">
        <v>1240.4936507</v>
      </c>
      <c r="K75" s="117">
        <v>3447.68040066</v>
      </c>
      <c r="L75" s="117">
        <v>470257.96299298003</v>
      </c>
      <c r="M75" s="117">
        <v>71753.823555529991</v>
      </c>
      <c r="N75" s="117"/>
      <c r="O75" s="117"/>
      <c r="P75" s="117"/>
      <c r="Q75" s="117"/>
      <c r="R75" s="117"/>
      <c r="S75" s="117"/>
      <c r="T75" s="117"/>
    </row>
    <row r="76" spans="1:20" hidden="1" outlineLevel="1">
      <c r="A76" s="9">
        <v>42522</v>
      </c>
      <c r="B76" s="117">
        <v>474509.88140320999</v>
      </c>
      <c r="C76" s="117">
        <v>6369.1153725800023</v>
      </c>
      <c r="D76" s="117">
        <v>1284.99705505</v>
      </c>
      <c r="E76" s="117">
        <v>213.07594961999999</v>
      </c>
      <c r="F76" s="117">
        <v>778.42720106000002</v>
      </c>
      <c r="G76" s="117">
        <v>293.49390437</v>
      </c>
      <c r="H76" s="117">
        <v>5084.1183175300002</v>
      </c>
      <c r="I76" s="117">
        <v>453.16638224000002</v>
      </c>
      <c r="J76" s="117">
        <v>1236.7843652900001</v>
      </c>
      <c r="K76" s="117">
        <v>3394.167570000001</v>
      </c>
      <c r="L76" s="117">
        <v>468140.76603062998</v>
      </c>
      <c r="M76" s="117">
        <v>72608.157945799976</v>
      </c>
      <c r="N76" s="117"/>
      <c r="O76" s="117"/>
      <c r="P76" s="117"/>
      <c r="Q76" s="117"/>
      <c r="R76" s="117"/>
      <c r="S76" s="117"/>
      <c r="T76" s="117"/>
    </row>
    <row r="77" spans="1:20" hidden="1" outlineLevel="1">
      <c r="A77" s="9">
        <v>42552</v>
      </c>
      <c r="B77" s="117">
        <v>470865.88894419</v>
      </c>
      <c r="C77" s="117">
        <v>6388.3639402199979</v>
      </c>
      <c r="D77" s="117">
        <v>1323.08254119</v>
      </c>
      <c r="E77" s="117">
        <v>188.5043483</v>
      </c>
      <c r="F77" s="117">
        <v>813.82146660000001</v>
      </c>
      <c r="G77" s="117">
        <v>320.75672629000002</v>
      </c>
      <c r="H77" s="117">
        <v>5065.2813990299992</v>
      </c>
      <c r="I77" s="117">
        <v>528.46741532999999</v>
      </c>
      <c r="J77" s="117">
        <v>840.13674099000002</v>
      </c>
      <c r="K77" s="117">
        <v>3696.67724271</v>
      </c>
      <c r="L77" s="117">
        <v>464477.52500397002</v>
      </c>
      <c r="M77" s="117">
        <v>91232.084580459996</v>
      </c>
      <c r="N77" s="117"/>
      <c r="O77" s="117"/>
      <c r="P77" s="117"/>
      <c r="Q77" s="117"/>
      <c r="R77" s="117"/>
      <c r="S77" s="117"/>
      <c r="T77" s="117"/>
    </row>
    <row r="78" spans="1:20" hidden="1" outlineLevel="1">
      <c r="A78" s="9">
        <v>42583</v>
      </c>
      <c r="B78" s="117">
        <v>488550.25102949003</v>
      </c>
      <c r="C78" s="117">
        <v>6571.4016005000012</v>
      </c>
      <c r="D78" s="117">
        <v>1334.4809386500001</v>
      </c>
      <c r="E78" s="117">
        <v>190.05933721</v>
      </c>
      <c r="F78" s="117">
        <v>822.90274366000006</v>
      </c>
      <c r="G78" s="117">
        <v>321.51885778000002</v>
      </c>
      <c r="H78" s="117">
        <v>5236.9206618500002</v>
      </c>
      <c r="I78" s="117">
        <v>708.11862103999999</v>
      </c>
      <c r="J78" s="117">
        <v>1198.4530377999999</v>
      </c>
      <c r="K78" s="117">
        <v>3330.3490030100011</v>
      </c>
      <c r="L78" s="117">
        <v>481978.84942898998</v>
      </c>
      <c r="M78" s="117">
        <v>96341.305793380016</v>
      </c>
      <c r="N78" s="117"/>
      <c r="O78" s="117"/>
      <c r="P78" s="117"/>
      <c r="Q78" s="117"/>
      <c r="R78" s="117"/>
      <c r="S78" s="117"/>
      <c r="T78" s="117"/>
    </row>
    <row r="79" spans="1:20" hidden="1" outlineLevel="1">
      <c r="A79" s="9">
        <v>42614</v>
      </c>
      <c r="B79" s="117">
        <v>488939.99839294003</v>
      </c>
      <c r="C79" s="117">
        <v>6429.5968475600021</v>
      </c>
      <c r="D79" s="117">
        <v>1313.3147723100001</v>
      </c>
      <c r="E79" s="117">
        <v>156.98600379000001</v>
      </c>
      <c r="F79" s="117">
        <v>834.62672948999989</v>
      </c>
      <c r="G79" s="117">
        <v>321.70203902999998</v>
      </c>
      <c r="H79" s="117">
        <v>5116.2820752500029</v>
      </c>
      <c r="I79" s="117">
        <v>479.70680558999999</v>
      </c>
      <c r="J79" s="117">
        <v>808.06107253000016</v>
      </c>
      <c r="K79" s="117">
        <v>3828.51419713</v>
      </c>
      <c r="L79" s="117">
        <v>482510.40154538013</v>
      </c>
      <c r="M79" s="117">
        <v>91565.97138629001</v>
      </c>
      <c r="N79" s="117"/>
      <c r="O79" s="117"/>
      <c r="P79" s="117"/>
      <c r="Q79" s="117"/>
      <c r="R79" s="117"/>
      <c r="S79" s="117"/>
      <c r="T79" s="117"/>
    </row>
    <row r="80" spans="1:20" hidden="1" outlineLevel="1">
      <c r="A80" s="9">
        <v>42644</v>
      </c>
      <c r="B80" s="117">
        <v>484644.70011253998</v>
      </c>
      <c r="C80" s="117">
        <v>6271.91236854</v>
      </c>
      <c r="D80" s="117">
        <v>1322.3651532599999</v>
      </c>
      <c r="E80" s="117">
        <v>156.43074482</v>
      </c>
      <c r="F80" s="117">
        <v>843.85327042999995</v>
      </c>
      <c r="G80" s="117">
        <v>322.08113801000002</v>
      </c>
      <c r="H80" s="117">
        <v>4949.5472152800003</v>
      </c>
      <c r="I80" s="117">
        <v>384.9463854</v>
      </c>
      <c r="J80" s="117">
        <v>788.29805872999998</v>
      </c>
      <c r="K80" s="117">
        <v>3776.3027711499999</v>
      </c>
      <c r="L80" s="117">
        <v>478372.78774399997</v>
      </c>
      <c r="M80" s="117">
        <v>91710.484767269998</v>
      </c>
      <c r="N80" s="117"/>
      <c r="O80" s="117"/>
      <c r="P80" s="117"/>
      <c r="Q80" s="117"/>
      <c r="R80" s="117"/>
      <c r="S80" s="117"/>
      <c r="T80" s="117"/>
    </row>
    <row r="81" spans="1:20" hidden="1" outlineLevel="1">
      <c r="A81" s="9">
        <v>42675</v>
      </c>
      <c r="B81" s="117">
        <v>483975.17815602</v>
      </c>
      <c r="C81" s="117">
        <v>6267.0196843200001</v>
      </c>
      <c r="D81" s="117">
        <v>1367.6391128800001</v>
      </c>
      <c r="E81" s="117">
        <v>150.40553702</v>
      </c>
      <c r="F81" s="117">
        <v>858.57143244999997</v>
      </c>
      <c r="G81" s="117">
        <v>358.66214341</v>
      </c>
      <c r="H81" s="117">
        <v>4899.3805714399996</v>
      </c>
      <c r="I81" s="117">
        <v>377.37723077999999</v>
      </c>
      <c r="J81" s="117">
        <v>736.52883575999999</v>
      </c>
      <c r="K81" s="117">
        <v>3785.4745048999998</v>
      </c>
      <c r="L81" s="117">
        <v>477708.15847169998</v>
      </c>
      <c r="M81" s="117">
        <v>93183.498229410005</v>
      </c>
      <c r="N81" s="117"/>
      <c r="O81" s="117"/>
      <c r="P81" s="117"/>
      <c r="Q81" s="117"/>
      <c r="R81" s="117"/>
      <c r="S81" s="117"/>
      <c r="T81" s="117"/>
    </row>
    <row r="82" spans="1:20" hidden="1" outlineLevel="1">
      <c r="A82" s="9">
        <v>42705</v>
      </c>
      <c r="B82" s="117">
        <v>491224.72417368001</v>
      </c>
      <c r="C82" s="117">
        <v>6407.6129762999999</v>
      </c>
      <c r="D82" s="117">
        <v>1245.2378295799999</v>
      </c>
      <c r="E82" s="117">
        <v>44.612754590000002</v>
      </c>
      <c r="F82" s="117">
        <v>870.54344319999996</v>
      </c>
      <c r="G82" s="117">
        <v>330.08163179000002</v>
      </c>
      <c r="H82" s="117">
        <v>5162.37514672</v>
      </c>
      <c r="I82" s="117">
        <v>459.10660776999998</v>
      </c>
      <c r="J82" s="117">
        <v>778.03020206999997</v>
      </c>
      <c r="K82" s="117">
        <v>3925.2383368800001</v>
      </c>
      <c r="L82" s="117">
        <v>484817.11119738</v>
      </c>
      <c r="M82" s="117">
        <v>92917.795543379994</v>
      </c>
      <c r="N82" s="117"/>
      <c r="O82" s="117"/>
      <c r="P82" s="117"/>
      <c r="Q82" s="117"/>
      <c r="R82" s="117"/>
      <c r="S82" s="117"/>
      <c r="T82" s="117"/>
    </row>
    <row r="83" spans="1:20" hidden="1" outlineLevel="1">
      <c r="A83" s="9">
        <v>42736</v>
      </c>
      <c r="B83" s="117">
        <v>479916.09900410997</v>
      </c>
      <c r="C83" s="117">
        <v>6378.7712799600004</v>
      </c>
      <c r="D83" s="117">
        <v>1245.76826947</v>
      </c>
      <c r="E83" s="117">
        <v>42.065210380000003</v>
      </c>
      <c r="F83" s="117">
        <v>873.22065500999997</v>
      </c>
      <c r="G83" s="117">
        <v>330.48240407999998</v>
      </c>
      <c r="H83" s="117">
        <v>5133.0030104899997</v>
      </c>
      <c r="I83" s="117">
        <v>461.15545188999999</v>
      </c>
      <c r="J83" s="117">
        <v>1121.4371374100001</v>
      </c>
      <c r="K83" s="117">
        <v>3550.4104211899999</v>
      </c>
      <c r="L83" s="117">
        <v>473537.32772414997</v>
      </c>
      <c r="M83" s="117">
        <v>83811.900771679997</v>
      </c>
      <c r="N83" s="117"/>
      <c r="O83" s="117"/>
      <c r="P83" s="117"/>
      <c r="Q83" s="117"/>
      <c r="R83" s="117"/>
      <c r="S83" s="117"/>
      <c r="T83" s="117"/>
    </row>
    <row r="84" spans="1:20" hidden="1" outlineLevel="1">
      <c r="A84" s="9">
        <v>42767</v>
      </c>
      <c r="B84" s="117">
        <v>475159.84352390998</v>
      </c>
      <c r="C84" s="117">
        <v>6566.8215531599999</v>
      </c>
      <c r="D84" s="117">
        <v>1225.86279218</v>
      </c>
      <c r="E84" s="117">
        <v>35.404487920000001</v>
      </c>
      <c r="F84" s="117">
        <v>878.53163913000003</v>
      </c>
      <c r="G84" s="117">
        <v>311.92666513</v>
      </c>
      <c r="H84" s="117">
        <v>5340.9587609800001</v>
      </c>
      <c r="I84" s="117">
        <v>463.24710780999999</v>
      </c>
      <c r="J84" s="117">
        <v>1414.87882491</v>
      </c>
      <c r="K84" s="117">
        <v>3462.83282826</v>
      </c>
      <c r="L84" s="117">
        <v>468593.02197075001</v>
      </c>
      <c r="M84" s="117">
        <v>86228.183558739998</v>
      </c>
      <c r="N84" s="117"/>
      <c r="O84" s="117"/>
      <c r="P84" s="117"/>
      <c r="Q84" s="117"/>
      <c r="R84" s="117"/>
      <c r="S84" s="117"/>
      <c r="T84" s="117"/>
    </row>
    <row r="85" spans="1:20" hidden="1" outlineLevel="1">
      <c r="A85" s="9">
        <v>42795</v>
      </c>
      <c r="B85" s="117">
        <v>465084.67556905001</v>
      </c>
      <c r="C85" s="117">
        <v>6557.0279283899999</v>
      </c>
      <c r="D85" s="117">
        <v>1284.4255162500001</v>
      </c>
      <c r="E85" s="117">
        <v>19.08915528</v>
      </c>
      <c r="F85" s="117">
        <v>953.57538499999998</v>
      </c>
      <c r="G85" s="117">
        <v>311.76097597</v>
      </c>
      <c r="H85" s="117">
        <v>5272.6024121399996</v>
      </c>
      <c r="I85" s="117">
        <v>318.97876199000001</v>
      </c>
      <c r="J85" s="117">
        <v>1445.56673127</v>
      </c>
      <c r="K85" s="117">
        <v>3508.05691888</v>
      </c>
      <c r="L85" s="117">
        <v>458527.64764066006</v>
      </c>
      <c r="M85" s="117">
        <v>82620.665424470004</v>
      </c>
      <c r="N85" s="117"/>
      <c r="O85" s="117"/>
      <c r="P85" s="117"/>
      <c r="Q85" s="117"/>
      <c r="R85" s="117"/>
      <c r="S85" s="117"/>
      <c r="T85" s="117"/>
    </row>
    <row r="86" spans="1:20" hidden="1" outlineLevel="1">
      <c r="A86" s="9">
        <v>42826</v>
      </c>
      <c r="B86" s="117">
        <v>461564.25295041001</v>
      </c>
      <c r="C86" s="117">
        <v>6349.66603975</v>
      </c>
      <c r="D86" s="117">
        <v>1202.2238526399999</v>
      </c>
      <c r="E86" s="117">
        <v>2.2178702600000002</v>
      </c>
      <c r="F86" s="117">
        <v>887.76729789000001</v>
      </c>
      <c r="G86" s="117">
        <v>312.23868449000003</v>
      </c>
      <c r="H86" s="117">
        <v>5147.4421871100003</v>
      </c>
      <c r="I86" s="117">
        <v>308.75015588000002</v>
      </c>
      <c r="J86" s="117">
        <v>1422.20114973</v>
      </c>
      <c r="K86" s="117">
        <v>3416.4908814999999</v>
      </c>
      <c r="L86" s="117">
        <v>455214.58691065997</v>
      </c>
      <c r="M86" s="117">
        <v>83839.482921410003</v>
      </c>
      <c r="N86" s="117"/>
      <c r="O86" s="117"/>
      <c r="P86" s="117"/>
      <c r="Q86" s="117"/>
      <c r="R86" s="117"/>
      <c r="S86" s="117"/>
      <c r="T86" s="117"/>
    </row>
    <row r="87" spans="1:20" hidden="1" outlineLevel="1">
      <c r="A87" s="9">
        <v>42856</v>
      </c>
      <c r="B87" s="117">
        <v>455657.91465712996</v>
      </c>
      <c r="C87" s="117">
        <v>6280.9679469599996</v>
      </c>
      <c r="D87" s="117">
        <v>1208.88022514</v>
      </c>
      <c r="E87" s="117">
        <v>1.4849591099999999</v>
      </c>
      <c r="F87" s="117">
        <v>894.60892206999995</v>
      </c>
      <c r="G87" s="117">
        <v>312.78634396000001</v>
      </c>
      <c r="H87" s="117">
        <v>5072.0877218200003</v>
      </c>
      <c r="I87" s="117">
        <v>301.32025938999999</v>
      </c>
      <c r="J87" s="117">
        <v>1411.0896881199999</v>
      </c>
      <c r="K87" s="117">
        <v>3359.6777743100001</v>
      </c>
      <c r="L87" s="117">
        <v>449376.94671016996</v>
      </c>
      <c r="M87" s="117">
        <v>71950.255618159994</v>
      </c>
      <c r="N87" s="117"/>
      <c r="O87" s="117"/>
      <c r="P87" s="117"/>
      <c r="Q87" s="117"/>
      <c r="R87" s="117"/>
      <c r="S87" s="117"/>
      <c r="T87" s="117"/>
    </row>
    <row r="88" spans="1:20" hidden="1" outlineLevel="1">
      <c r="A88" s="9">
        <v>42887</v>
      </c>
      <c r="B88" s="117">
        <v>455511.68556533998</v>
      </c>
      <c r="C88" s="117">
        <v>6138.4944405400001</v>
      </c>
      <c r="D88" s="117">
        <v>1154.94721054</v>
      </c>
      <c r="E88" s="117">
        <v>52.36508783</v>
      </c>
      <c r="F88" s="117">
        <v>788.44688722000001</v>
      </c>
      <c r="G88" s="117">
        <v>314.13523549000001</v>
      </c>
      <c r="H88" s="117">
        <v>4983.5472300000001</v>
      </c>
      <c r="I88" s="117">
        <v>878.20145136999997</v>
      </c>
      <c r="J88" s="117">
        <v>1395.9135281399999</v>
      </c>
      <c r="K88" s="117">
        <v>2709.4322504900001</v>
      </c>
      <c r="L88" s="117">
        <v>449373.19112480001</v>
      </c>
      <c r="M88" s="117">
        <v>91772.952100420007</v>
      </c>
      <c r="N88" s="117"/>
      <c r="O88" s="117"/>
      <c r="P88" s="117"/>
      <c r="Q88" s="117"/>
      <c r="R88" s="117"/>
      <c r="S88" s="117"/>
      <c r="T88" s="117"/>
    </row>
    <row r="89" spans="1:20" hidden="1" outlineLevel="1">
      <c r="A89" s="9">
        <v>42917</v>
      </c>
      <c r="B89" s="117">
        <v>456177.41848844005</v>
      </c>
      <c r="C89" s="117">
        <v>6034.4668624200003</v>
      </c>
      <c r="D89" s="117">
        <v>1100.4355426</v>
      </c>
      <c r="E89" s="117">
        <v>337.08315383000001</v>
      </c>
      <c r="F89" s="117">
        <v>449.55522130999998</v>
      </c>
      <c r="G89" s="117">
        <v>313.79716746000003</v>
      </c>
      <c r="H89" s="117">
        <v>4934.0313198200001</v>
      </c>
      <c r="I89" s="117">
        <v>858.86244567000006</v>
      </c>
      <c r="J89" s="117">
        <v>1067.2731298799999</v>
      </c>
      <c r="K89" s="117">
        <v>3007.8957442699998</v>
      </c>
      <c r="L89" s="117">
        <v>450142.95162601996</v>
      </c>
      <c r="M89" s="117">
        <v>77296.927067299999</v>
      </c>
      <c r="N89" s="117"/>
      <c r="O89" s="117"/>
      <c r="P89" s="117"/>
      <c r="Q89" s="117"/>
      <c r="R89" s="117"/>
      <c r="S89" s="117"/>
      <c r="T89" s="117"/>
    </row>
    <row r="90" spans="1:20" hidden="1" outlineLevel="1">
      <c r="A90" s="9">
        <v>42948</v>
      </c>
      <c r="B90" s="117">
        <v>456063.12484266999</v>
      </c>
      <c r="C90" s="117">
        <v>5968.2175407900004</v>
      </c>
      <c r="D90" s="117">
        <v>1111.99464794</v>
      </c>
      <c r="E90" s="117">
        <v>340.56338542999998</v>
      </c>
      <c r="F90" s="117">
        <v>458.02332906999999</v>
      </c>
      <c r="G90" s="117">
        <v>313.40793344000002</v>
      </c>
      <c r="H90" s="117">
        <v>4856.2228928499999</v>
      </c>
      <c r="I90" s="117">
        <v>834.35526247999996</v>
      </c>
      <c r="J90" s="117">
        <v>1047.88361788</v>
      </c>
      <c r="K90" s="117">
        <v>2973.9840124900002</v>
      </c>
      <c r="L90" s="117">
        <v>450094.90730188001</v>
      </c>
      <c r="M90" s="117">
        <v>79756.775456579999</v>
      </c>
      <c r="N90" s="117"/>
      <c r="O90" s="117"/>
      <c r="P90" s="117"/>
      <c r="Q90" s="117"/>
      <c r="R90" s="117"/>
      <c r="S90" s="117"/>
      <c r="T90" s="117"/>
    </row>
    <row r="91" spans="1:20" hidden="1" outlineLevel="1">
      <c r="A91" s="9">
        <v>42979</v>
      </c>
      <c r="B91" s="117">
        <v>466078.89108713</v>
      </c>
      <c r="C91" s="117">
        <v>6136.6554989300002</v>
      </c>
      <c r="D91" s="117">
        <v>1449.9890698300001</v>
      </c>
      <c r="E91" s="117">
        <v>348.15725868999999</v>
      </c>
      <c r="F91" s="117">
        <v>788.76348125000004</v>
      </c>
      <c r="G91" s="117">
        <v>313.06832988999997</v>
      </c>
      <c r="H91" s="117">
        <v>4686.6664290999997</v>
      </c>
      <c r="I91" s="117">
        <v>847.67898285000001</v>
      </c>
      <c r="J91" s="117">
        <v>747.32683741000005</v>
      </c>
      <c r="K91" s="117">
        <v>3091.6606088399999</v>
      </c>
      <c r="L91" s="117">
        <v>459942.23558819998</v>
      </c>
      <c r="M91" s="117">
        <v>66380.492670730004</v>
      </c>
      <c r="N91" s="117"/>
      <c r="O91" s="117"/>
      <c r="P91" s="117"/>
      <c r="Q91" s="117"/>
      <c r="R91" s="117"/>
      <c r="S91" s="117"/>
      <c r="T91" s="117"/>
    </row>
    <row r="92" spans="1:20" hidden="1" outlineLevel="1">
      <c r="A92" s="9">
        <v>43009</v>
      </c>
      <c r="B92" s="117">
        <v>476798.42293478997</v>
      </c>
      <c r="C92" s="117">
        <v>6134.9829574900004</v>
      </c>
      <c r="D92" s="117">
        <v>1441.2135252800001</v>
      </c>
      <c r="E92" s="117">
        <v>346.16624152000003</v>
      </c>
      <c r="F92" s="117">
        <v>456.39679438000002</v>
      </c>
      <c r="G92" s="117">
        <v>638.65048937999995</v>
      </c>
      <c r="H92" s="117">
        <v>4693.7694322099996</v>
      </c>
      <c r="I92" s="117">
        <v>848.26751462000004</v>
      </c>
      <c r="J92" s="117">
        <v>744.36295458999996</v>
      </c>
      <c r="K92" s="117">
        <v>3101.1389629999999</v>
      </c>
      <c r="L92" s="117">
        <v>470663.43997729995</v>
      </c>
      <c r="M92" s="117">
        <v>67862.507549939997</v>
      </c>
      <c r="N92" s="117"/>
      <c r="O92" s="117"/>
      <c r="P92" s="117"/>
      <c r="Q92" s="117"/>
      <c r="R92" s="117"/>
      <c r="S92" s="117"/>
      <c r="T92" s="117"/>
    </row>
    <row r="93" spans="1:20" hidden="1" outlineLevel="1">
      <c r="A93" s="9">
        <v>43040</v>
      </c>
      <c r="B93" s="117">
        <v>477114.52746668999</v>
      </c>
      <c r="C93" s="117">
        <v>5605.6181747500004</v>
      </c>
      <c r="D93" s="117">
        <v>1189.1520560500001</v>
      </c>
      <c r="E93" s="117">
        <v>111.01137730000001</v>
      </c>
      <c r="F93" s="117">
        <v>437.59406195999998</v>
      </c>
      <c r="G93" s="117">
        <v>640.54661679000003</v>
      </c>
      <c r="H93" s="117">
        <v>4416.4661187000002</v>
      </c>
      <c r="I93" s="117">
        <v>827.85691540000005</v>
      </c>
      <c r="J93" s="117">
        <v>456.66744276999998</v>
      </c>
      <c r="K93" s="117">
        <v>3131.94176053</v>
      </c>
      <c r="L93" s="117">
        <v>471508.90929194004</v>
      </c>
      <c r="M93" s="117">
        <v>76548.613971779996</v>
      </c>
      <c r="N93" s="117"/>
      <c r="O93" s="117"/>
      <c r="P93" s="117"/>
      <c r="Q93" s="117"/>
      <c r="R93" s="117"/>
      <c r="S93" s="117"/>
      <c r="T93" s="117"/>
    </row>
    <row r="94" spans="1:20" hidden="1" outlineLevel="1">
      <c r="A94" s="9">
        <v>43070</v>
      </c>
      <c r="B94" s="117">
        <v>476306.89019136998</v>
      </c>
      <c r="C94" s="117">
        <v>5724.3889997099996</v>
      </c>
      <c r="D94" s="117">
        <v>1177.5311058699999</v>
      </c>
      <c r="E94" s="117">
        <v>83.842895530000007</v>
      </c>
      <c r="F94" s="117">
        <v>450.96595230000003</v>
      </c>
      <c r="G94" s="117">
        <v>642.72225804000004</v>
      </c>
      <c r="H94" s="117">
        <v>4546.8578938399996</v>
      </c>
      <c r="I94" s="117">
        <v>1056.90817588</v>
      </c>
      <c r="J94" s="117">
        <v>432.29354845</v>
      </c>
      <c r="K94" s="117">
        <v>3057.6561695099999</v>
      </c>
      <c r="L94" s="117">
        <v>470582.50119166001</v>
      </c>
      <c r="M94" s="117">
        <v>70074.331242469998</v>
      </c>
      <c r="N94" s="117"/>
      <c r="O94" s="117"/>
      <c r="P94" s="117"/>
      <c r="Q94" s="117"/>
      <c r="R94" s="117"/>
      <c r="S94" s="117"/>
      <c r="T94" s="117"/>
    </row>
    <row r="95" spans="1:20" hidden="1" outlineLevel="1">
      <c r="A95" s="9">
        <v>43101</v>
      </c>
      <c r="B95" s="117">
        <v>497977.2571549</v>
      </c>
      <c r="C95" s="117">
        <v>17441.483912349999</v>
      </c>
      <c r="D95" s="117">
        <v>10500.926712779999</v>
      </c>
      <c r="E95" s="117">
        <v>129.86779249000003</v>
      </c>
      <c r="F95" s="117">
        <v>2455.7469802100013</v>
      </c>
      <c r="G95" s="117">
        <v>7915.3119400799978</v>
      </c>
      <c r="H95" s="117">
        <v>6940.5571995699993</v>
      </c>
      <c r="I95" s="117">
        <v>1159.8204663700001</v>
      </c>
      <c r="J95" s="117">
        <v>1430.6975020799994</v>
      </c>
      <c r="K95" s="117">
        <v>4350.0392311199994</v>
      </c>
      <c r="L95" s="117">
        <v>480535.77324254997</v>
      </c>
      <c r="M95" s="117">
        <v>91220.206788590003</v>
      </c>
      <c r="N95" s="117"/>
      <c r="O95" s="117"/>
      <c r="P95" s="117"/>
      <c r="Q95" s="117"/>
      <c r="R95" s="117"/>
      <c r="S95" s="117"/>
      <c r="T95" s="117"/>
    </row>
    <row r="96" spans="1:20" hidden="1" outlineLevel="1">
      <c r="A96" s="9">
        <v>43132</v>
      </c>
      <c r="B96" s="117">
        <v>485929.75449783</v>
      </c>
      <c r="C96" s="117">
        <v>16888.253815039996</v>
      </c>
      <c r="D96" s="117">
        <v>10370.057440379998</v>
      </c>
      <c r="E96" s="117">
        <v>126.37577963000001</v>
      </c>
      <c r="F96" s="117">
        <v>2320.0353142300009</v>
      </c>
      <c r="G96" s="117">
        <v>7923.6463465199977</v>
      </c>
      <c r="H96" s="117">
        <v>6518.1963746599986</v>
      </c>
      <c r="I96" s="117">
        <v>1107.7535266199998</v>
      </c>
      <c r="J96" s="117">
        <v>1217.1395493099997</v>
      </c>
      <c r="K96" s="117">
        <v>4193.3032987299994</v>
      </c>
      <c r="L96" s="117">
        <v>469041.50068279001</v>
      </c>
      <c r="M96" s="117">
        <v>89504.806483940003</v>
      </c>
      <c r="N96" s="117"/>
      <c r="O96" s="117"/>
      <c r="P96" s="117"/>
      <c r="Q96" s="117"/>
      <c r="R96" s="117"/>
      <c r="S96" s="117"/>
      <c r="T96" s="117"/>
    </row>
    <row r="97" spans="1:20" hidden="1" outlineLevel="1">
      <c r="A97" s="9">
        <v>43160</v>
      </c>
      <c r="B97" s="117">
        <v>486652.50427745999</v>
      </c>
      <c r="C97" s="117">
        <v>16413.372523129998</v>
      </c>
      <c r="D97" s="117">
        <v>9502.9323144800001</v>
      </c>
      <c r="E97" s="117">
        <v>143.05152224999998</v>
      </c>
      <c r="F97" s="117">
        <v>1332.5034202699994</v>
      </c>
      <c r="G97" s="117">
        <v>8027.3773719600003</v>
      </c>
      <c r="H97" s="117">
        <v>6910.4402086499986</v>
      </c>
      <c r="I97" s="117">
        <v>1084.98974677</v>
      </c>
      <c r="J97" s="117">
        <v>1148.7084309599998</v>
      </c>
      <c r="K97" s="117">
        <v>4676.7420309199988</v>
      </c>
      <c r="L97" s="117">
        <v>470239.13175432995</v>
      </c>
      <c r="M97" s="117">
        <v>87208.8713499</v>
      </c>
      <c r="N97" s="117"/>
      <c r="O97" s="117"/>
      <c r="P97" s="117"/>
      <c r="Q97" s="117"/>
      <c r="R97" s="117"/>
      <c r="S97" s="117"/>
      <c r="T97" s="117"/>
    </row>
    <row r="98" spans="1:20" hidden="1" outlineLevel="1">
      <c r="A98" s="9">
        <v>43191</v>
      </c>
      <c r="B98" s="117">
        <v>485393.79223744001</v>
      </c>
      <c r="C98" s="117">
        <v>17584.651051169996</v>
      </c>
      <c r="D98" s="117">
        <v>10595.706269199996</v>
      </c>
      <c r="E98" s="117">
        <v>151.72070224999999</v>
      </c>
      <c r="F98" s="117">
        <v>2418.9063470499996</v>
      </c>
      <c r="G98" s="117">
        <v>8025.079219899998</v>
      </c>
      <c r="H98" s="117">
        <v>6988.9447819700008</v>
      </c>
      <c r="I98" s="117">
        <v>1288.1516219299999</v>
      </c>
      <c r="J98" s="117">
        <v>1032.9182607100004</v>
      </c>
      <c r="K98" s="117">
        <v>4667.8748993300005</v>
      </c>
      <c r="L98" s="117">
        <v>467809.14118626999</v>
      </c>
      <c r="M98" s="117">
        <v>86973.706237570004</v>
      </c>
      <c r="N98" s="117"/>
      <c r="O98" s="117"/>
      <c r="P98" s="117"/>
      <c r="Q98" s="117"/>
      <c r="R98" s="117"/>
      <c r="S98" s="117"/>
      <c r="T98" s="117"/>
    </row>
    <row r="99" spans="1:20" hidden="1" outlineLevel="1">
      <c r="A99" s="9">
        <v>43221</v>
      </c>
      <c r="B99" s="117">
        <v>483853.35961612</v>
      </c>
      <c r="C99" s="117">
        <v>17454.452440449997</v>
      </c>
      <c r="D99" s="117">
        <v>10634.023174209999</v>
      </c>
      <c r="E99" s="117">
        <v>172.77724079999996</v>
      </c>
      <c r="F99" s="117">
        <v>2405.7195453599993</v>
      </c>
      <c r="G99" s="117">
        <v>8055.5263880499997</v>
      </c>
      <c r="H99" s="117">
        <v>6820.4292662400012</v>
      </c>
      <c r="I99" s="117">
        <v>1256.5687467399998</v>
      </c>
      <c r="J99" s="117">
        <v>952.97731540000018</v>
      </c>
      <c r="K99" s="117">
        <v>4610.8832041000014</v>
      </c>
      <c r="L99" s="117">
        <v>466398.90717567003</v>
      </c>
      <c r="M99" s="117">
        <v>87701.287377560002</v>
      </c>
      <c r="N99" s="117"/>
      <c r="O99" s="117"/>
      <c r="P99" s="117"/>
      <c r="Q99" s="117"/>
      <c r="R99" s="117"/>
      <c r="S99" s="117"/>
      <c r="T99" s="117"/>
    </row>
    <row r="100" spans="1:20" hidden="1" outlineLevel="1">
      <c r="A100" s="9">
        <v>43252</v>
      </c>
      <c r="B100" s="117">
        <v>469674.16215809999</v>
      </c>
      <c r="C100" s="117">
        <v>17081.376497589998</v>
      </c>
      <c r="D100" s="117">
        <v>10174.841682879998</v>
      </c>
      <c r="E100" s="117">
        <v>184.27567068000002</v>
      </c>
      <c r="F100" s="117">
        <v>2350.4001894999992</v>
      </c>
      <c r="G100" s="117">
        <v>7640.1658226999989</v>
      </c>
      <c r="H100" s="117">
        <v>6906.5348147100003</v>
      </c>
      <c r="I100" s="117">
        <v>1251.6318556599999</v>
      </c>
      <c r="J100" s="117">
        <v>1026.3872052999998</v>
      </c>
      <c r="K100" s="117">
        <v>4628.5157537500008</v>
      </c>
      <c r="L100" s="117">
        <v>452592.78566050989</v>
      </c>
      <c r="M100" s="117">
        <v>79572.280735720007</v>
      </c>
      <c r="N100" s="117"/>
      <c r="O100" s="117"/>
      <c r="P100" s="117"/>
      <c r="Q100" s="117"/>
      <c r="R100" s="117"/>
      <c r="S100" s="117"/>
      <c r="T100" s="117"/>
    </row>
    <row r="101" spans="1:20" hidden="1" outlineLevel="1">
      <c r="A101" s="9">
        <v>43282</v>
      </c>
      <c r="B101" s="117">
        <v>481731.24061842001</v>
      </c>
      <c r="C101" s="117">
        <v>17088.927075020001</v>
      </c>
      <c r="D101" s="117">
        <v>10070.691654770002</v>
      </c>
      <c r="E101" s="117">
        <v>199.13686319999999</v>
      </c>
      <c r="F101" s="117">
        <v>2152.4955952500004</v>
      </c>
      <c r="G101" s="117">
        <v>7719.0591963200013</v>
      </c>
      <c r="H101" s="117">
        <v>7018.235420250001</v>
      </c>
      <c r="I101" s="117">
        <v>1241.83738958</v>
      </c>
      <c r="J101" s="117">
        <v>1039.9652174299999</v>
      </c>
      <c r="K101" s="117">
        <v>4736.4328132400005</v>
      </c>
      <c r="L101" s="117">
        <v>464642.31354339997</v>
      </c>
      <c r="M101" s="117">
        <v>78176.302678409993</v>
      </c>
      <c r="N101" s="117"/>
      <c r="O101" s="117"/>
      <c r="P101" s="117"/>
      <c r="Q101" s="117"/>
      <c r="R101" s="117"/>
      <c r="S101" s="117"/>
      <c r="T101" s="117"/>
    </row>
    <row r="102" spans="1:20" hidden="1" outlineLevel="1">
      <c r="A102" s="9">
        <v>43313</v>
      </c>
      <c r="B102" s="117">
        <v>501614.56179871003</v>
      </c>
      <c r="C102" s="117">
        <v>17371.070633450003</v>
      </c>
      <c r="D102" s="117">
        <v>10115.416222730002</v>
      </c>
      <c r="E102" s="117">
        <v>211.14484103000001</v>
      </c>
      <c r="F102" s="117">
        <v>2160.8700844</v>
      </c>
      <c r="G102" s="117">
        <v>7743.4012973000026</v>
      </c>
      <c r="H102" s="117">
        <v>7255.6544107200016</v>
      </c>
      <c r="I102" s="117">
        <v>654.78293157999997</v>
      </c>
      <c r="J102" s="117">
        <v>1581.3323382200003</v>
      </c>
      <c r="K102" s="117">
        <v>5019.539140920001</v>
      </c>
      <c r="L102" s="117">
        <v>484243.49116526003</v>
      </c>
      <c r="M102" s="117">
        <v>82589.977292109994</v>
      </c>
      <c r="N102" s="117"/>
      <c r="O102" s="117"/>
      <c r="P102" s="117"/>
      <c r="Q102" s="117"/>
      <c r="R102" s="117"/>
      <c r="S102" s="117"/>
      <c r="T102" s="117"/>
    </row>
    <row r="103" spans="1:20" hidden="1" outlineLevel="1">
      <c r="A103" s="9">
        <v>43344</v>
      </c>
      <c r="B103" s="117">
        <v>507545.57732813997</v>
      </c>
      <c r="C103" s="117">
        <v>17204.285412309993</v>
      </c>
      <c r="D103" s="117">
        <v>10153.640057419998</v>
      </c>
      <c r="E103" s="117">
        <v>217.55680698</v>
      </c>
      <c r="F103" s="117">
        <v>2161.8013364100002</v>
      </c>
      <c r="G103" s="117">
        <v>7774.2819140299989</v>
      </c>
      <c r="H103" s="117">
        <v>7050.645354889999</v>
      </c>
      <c r="I103" s="117">
        <v>594.77059154999995</v>
      </c>
      <c r="J103" s="117">
        <v>1560.0194689299997</v>
      </c>
      <c r="K103" s="117">
        <v>4895.8552944099993</v>
      </c>
      <c r="L103" s="117">
        <v>490341.29191582988</v>
      </c>
      <c r="M103" s="117">
        <v>83941.543401160001</v>
      </c>
      <c r="N103" s="117"/>
      <c r="O103" s="117"/>
      <c r="P103" s="117"/>
      <c r="Q103" s="117"/>
      <c r="R103" s="117"/>
      <c r="S103" s="117"/>
      <c r="T103" s="117"/>
    </row>
    <row r="104" spans="1:20" hidden="1" outlineLevel="1">
      <c r="A104" s="9">
        <v>43374</v>
      </c>
      <c r="B104" s="117">
        <v>510829.25037048</v>
      </c>
      <c r="C104" s="117">
        <v>27751.947953100003</v>
      </c>
      <c r="D104" s="117">
        <v>11289.149927850005</v>
      </c>
      <c r="E104" s="117">
        <v>405.80741326999998</v>
      </c>
      <c r="F104" s="117">
        <v>2799.926091010002</v>
      </c>
      <c r="G104" s="117">
        <v>8083.4164235700036</v>
      </c>
      <c r="H104" s="117">
        <v>16462.798025249998</v>
      </c>
      <c r="I104" s="117">
        <v>1192.6341489099998</v>
      </c>
      <c r="J104" s="117">
        <v>3308.0354027999997</v>
      </c>
      <c r="K104" s="117">
        <v>11962.128473539999</v>
      </c>
      <c r="L104" s="117">
        <v>483077.30241738004</v>
      </c>
      <c r="M104" s="117">
        <v>84734.833363490005</v>
      </c>
      <c r="N104" s="117"/>
      <c r="O104" s="117"/>
      <c r="P104" s="117"/>
      <c r="Q104" s="117"/>
      <c r="R104" s="117"/>
      <c r="S104" s="117"/>
      <c r="T104" s="117"/>
    </row>
    <row r="105" spans="1:20" hidden="1" outlineLevel="1">
      <c r="A105" s="9">
        <v>43405</v>
      </c>
      <c r="B105" s="117">
        <v>519288.77425628999</v>
      </c>
      <c r="C105" s="117">
        <v>24112.730030550007</v>
      </c>
      <c r="D105" s="117">
        <v>7417.9686448400007</v>
      </c>
      <c r="E105" s="117">
        <v>416.60978729000004</v>
      </c>
      <c r="F105" s="117">
        <v>2874.1561679700003</v>
      </c>
      <c r="G105" s="117">
        <v>4127.20268958</v>
      </c>
      <c r="H105" s="117">
        <v>16694.76138571</v>
      </c>
      <c r="I105" s="117">
        <v>1180.43390157</v>
      </c>
      <c r="J105" s="117">
        <v>3416.2254881000003</v>
      </c>
      <c r="K105" s="117">
        <v>12098.101996040001</v>
      </c>
      <c r="L105" s="117">
        <v>495176.04422574001</v>
      </c>
      <c r="M105" s="117">
        <v>89112.801911339993</v>
      </c>
      <c r="N105" s="117"/>
      <c r="O105" s="117"/>
      <c r="P105" s="117"/>
      <c r="Q105" s="117"/>
      <c r="R105" s="117"/>
      <c r="S105" s="117"/>
      <c r="T105" s="117"/>
    </row>
    <row r="106" spans="1:20" hidden="1" outlineLevel="1">
      <c r="A106" s="9">
        <v>43435</v>
      </c>
      <c r="B106" s="117">
        <v>485157.74733623996</v>
      </c>
      <c r="C106" s="117">
        <v>23832.927598349997</v>
      </c>
      <c r="D106" s="117">
        <v>7878.1708595999999</v>
      </c>
      <c r="E106" s="117">
        <v>303.75388501999998</v>
      </c>
      <c r="F106" s="117">
        <v>2824.4190043300005</v>
      </c>
      <c r="G106" s="117">
        <v>4749.9979702499986</v>
      </c>
      <c r="H106" s="117">
        <v>15954.756738749997</v>
      </c>
      <c r="I106" s="117">
        <v>1112.45413381</v>
      </c>
      <c r="J106" s="117">
        <v>3254.1995488699995</v>
      </c>
      <c r="K106" s="117">
        <v>11588.103056069998</v>
      </c>
      <c r="L106" s="117">
        <v>461324.81973789009</v>
      </c>
      <c r="M106" s="117">
        <v>80652.909970630004</v>
      </c>
      <c r="N106" s="117"/>
      <c r="O106" s="117"/>
      <c r="P106" s="117"/>
      <c r="Q106" s="117"/>
      <c r="R106" s="117"/>
      <c r="S106" s="117"/>
      <c r="T106" s="117"/>
    </row>
    <row r="107" spans="1:20" hidden="1" outlineLevel="1">
      <c r="A107" s="9">
        <v>43466</v>
      </c>
      <c r="B107" s="117">
        <v>472037.54405094997</v>
      </c>
      <c r="C107" s="117">
        <v>23749.056564250001</v>
      </c>
      <c r="D107" s="117">
        <v>7725.1286895400008</v>
      </c>
      <c r="E107" s="117">
        <v>330.05600092999998</v>
      </c>
      <c r="F107" s="117">
        <v>2824.5291369699999</v>
      </c>
      <c r="G107" s="117">
        <v>4570.5435516400003</v>
      </c>
      <c r="H107" s="117">
        <v>16023.927874710002</v>
      </c>
      <c r="I107" s="117">
        <v>1121.2074676499999</v>
      </c>
      <c r="J107" s="117">
        <v>3256.4001315999999</v>
      </c>
      <c r="K107" s="117">
        <v>11646.320275460001</v>
      </c>
      <c r="L107" s="117">
        <v>448288.4874867</v>
      </c>
      <c r="M107" s="117">
        <v>83558.19645766</v>
      </c>
      <c r="N107" s="117"/>
      <c r="O107" s="117"/>
      <c r="P107" s="117"/>
      <c r="Q107" s="117"/>
      <c r="R107" s="117"/>
      <c r="S107" s="117"/>
      <c r="T107" s="117"/>
    </row>
    <row r="108" spans="1:20" hidden="1" outlineLevel="1">
      <c r="A108" s="9">
        <v>43497</v>
      </c>
      <c r="B108" s="117">
        <v>452104.16916025995</v>
      </c>
      <c r="C108" s="117">
        <v>23378.395303649999</v>
      </c>
      <c r="D108" s="117">
        <v>7825.4793043500003</v>
      </c>
      <c r="E108" s="117">
        <v>296.09948752000003</v>
      </c>
      <c r="F108" s="117">
        <v>2858.9282509700001</v>
      </c>
      <c r="G108" s="117">
        <v>4670.4515658600003</v>
      </c>
      <c r="H108" s="117">
        <v>15552.915999299999</v>
      </c>
      <c r="I108" s="117">
        <v>1076.7498322199999</v>
      </c>
      <c r="J108" s="117">
        <v>3119.7972606600001</v>
      </c>
      <c r="K108" s="117">
        <v>11356.368906420001</v>
      </c>
      <c r="L108" s="117">
        <v>428725.77385661</v>
      </c>
      <c r="M108" s="117">
        <v>77442.539665669989</v>
      </c>
      <c r="N108" s="117"/>
      <c r="O108" s="117"/>
      <c r="P108" s="117"/>
      <c r="Q108" s="117"/>
      <c r="R108" s="117"/>
      <c r="S108" s="117"/>
      <c r="T108" s="117"/>
    </row>
    <row r="109" spans="1:20" hidden="1" outlineLevel="1">
      <c r="A109" s="9">
        <v>43525</v>
      </c>
      <c r="B109" s="117">
        <v>461009.87267305999</v>
      </c>
      <c r="C109" s="117">
        <v>23210.33839777</v>
      </c>
      <c r="D109" s="117">
        <v>7471.2043660199997</v>
      </c>
      <c r="E109" s="117">
        <v>344.36840245000002</v>
      </c>
      <c r="F109" s="117">
        <v>2554.31575337</v>
      </c>
      <c r="G109" s="117">
        <v>4572.5202102000003</v>
      </c>
      <c r="H109" s="117">
        <v>15739.13403175</v>
      </c>
      <c r="I109" s="117">
        <v>1091.3197268900001</v>
      </c>
      <c r="J109" s="117">
        <v>3175.3862223299998</v>
      </c>
      <c r="K109" s="117">
        <v>11472.428082529999</v>
      </c>
      <c r="L109" s="117">
        <v>437799.53427528997</v>
      </c>
      <c r="M109" s="117">
        <v>78322.021434970011</v>
      </c>
      <c r="N109" s="117"/>
      <c r="O109" s="117"/>
      <c r="P109" s="117"/>
      <c r="Q109" s="117"/>
      <c r="R109" s="117"/>
      <c r="S109" s="117"/>
      <c r="T109" s="117"/>
    </row>
    <row r="110" spans="1:20" hidden="1" outlineLevel="1">
      <c r="A110" s="9">
        <v>43556</v>
      </c>
      <c r="B110" s="117">
        <v>454806.56691667001</v>
      </c>
      <c r="C110" s="117">
        <v>22647.515241289999</v>
      </c>
      <c r="D110" s="117">
        <v>7280.0789151600002</v>
      </c>
      <c r="E110" s="117">
        <v>297.88060412999999</v>
      </c>
      <c r="F110" s="117">
        <v>2434.3531535799998</v>
      </c>
      <c r="G110" s="117">
        <v>4547.8451574500004</v>
      </c>
      <c r="H110" s="117">
        <v>15367.43632613</v>
      </c>
      <c r="I110" s="117">
        <v>1067.4105808500001</v>
      </c>
      <c r="J110" s="117">
        <v>3087.2835247899998</v>
      </c>
      <c r="K110" s="117">
        <v>11212.742220489999</v>
      </c>
      <c r="L110" s="117">
        <v>432159.05167537997</v>
      </c>
      <c r="M110" s="117">
        <v>79369.044434120005</v>
      </c>
      <c r="N110" s="117"/>
      <c r="O110" s="117"/>
      <c r="P110" s="117"/>
      <c r="Q110" s="117"/>
      <c r="R110" s="117"/>
      <c r="S110" s="117"/>
      <c r="T110" s="117"/>
    </row>
    <row r="111" spans="1:20" hidden="1" outlineLevel="1">
      <c r="A111" s="9">
        <v>43586</v>
      </c>
      <c r="B111" s="117">
        <v>432800.75375844998</v>
      </c>
      <c r="C111" s="117">
        <v>22614.766987899999</v>
      </c>
      <c r="D111" s="117">
        <v>7299.8721504900004</v>
      </c>
      <c r="E111" s="117">
        <v>306.30221638</v>
      </c>
      <c r="F111" s="117">
        <v>2447.1625658100002</v>
      </c>
      <c r="G111" s="117">
        <v>4546.4073682999997</v>
      </c>
      <c r="H111" s="117">
        <v>15314.89483741</v>
      </c>
      <c r="I111" s="117">
        <v>983.48631941999997</v>
      </c>
      <c r="J111" s="117">
        <v>3088.54573252</v>
      </c>
      <c r="K111" s="117">
        <v>11242.862785470001</v>
      </c>
      <c r="L111" s="117">
        <v>410185.98677054996</v>
      </c>
      <c r="M111" s="117">
        <v>70446.570657310003</v>
      </c>
      <c r="N111" s="117"/>
      <c r="O111" s="117"/>
      <c r="P111" s="117"/>
      <c r="Q111" s="117"/>
      <c r="R111" s="117"/>
      <c r="S111" s="117"/>
      <c r="T111" s="117"/>
    </row>
    <row r="112" spans="1:20" hidden="1" outlineLevel="1">
      <c r="A112" s="9">
        <v>43617</v>
      </c>
      <c r="B112" s="117">
        <v>430443.21262974001</v>
      </c>
      <c r="C112" s="117">
        <v>22261.15445559</v>
      </c>
      <c r="D112" s="117">
        <v>7381.3536153200002</v>
      </c>
      <c r="E112" s="117">
        <v>313.28089626000002</v>
      </c>
      <c r="F112" s="117">
        <v>3156.72816784</v>
      </c>
      <c r="G112" s="117">
        <v>3911.3445512200001</v>
      </c>
      <c r="H112" s="117">
        <v>14879.80084027</v>
      </c>
      <c r="I112" s="117">
        <v>973.33358418</v>
      </c>
      <c r="J112" s="117">
        <v>2986.4769789900001</v>
      </c>
      <c r="K112" s="117">
        <v>10919.9902771</v>
      </c>
      <c r="L112" s="117">
        <v>408182.05817415001</v>
      </c>
      <c r="M112" s="117">
        <v>68956.335150120009</v>
      </c>
      <c r="N112" s="117"/>
      <c r="O112" s="117"/>
      <c r="P112" s="117"/>
      <c r="Q112" s="117"/>
      <c r="R112" s="117"/>
      <c r="S112" s="117"/>
      <c r="T112" s="117"/>
    </row>
    <row r="113" spans="1:20" hidden="1" outlineLevel="1">
      <c r="A113" s="9">
        <v>43647</v>
      </c>
      <c r="B113" s="117">
        <v>420845.11949279002</v>
      </c>
      <c r="C113" s="117">
        <v>21299.02796929</v>
      </c>
      <c r="D113" s="117">
        <v>7003.6907872599995</v>
      </c>
      <c r="E113" s="117">
        <v>317.65014803000003</v>
      </c>
      <c r="F113" s="117">
        <v>3160.41301866</v>
      </c>
      <c r="G113" s="117">
        <v>3525.6276205700001</v>
      </c>
      <c r="H113" s="117">
        <v>14295.33718203</v>
      </c>
      <c r="I113" s="117">
        <v>929.41166320000002</v>
      </c>
      <c r="J113" s="117">
        <v>2928.5669534799999</v>
      </c>
      <c r="K113" s="117">
        <v>10437.358565349999</v>
      </c>
      <c r="L113" s="117">
        <v>399546.09152349998</v>
      </c>
      <c r="M113" s="117">
        <v>70080.047082859994</v>
      </c>
      <c r="N113" s="117"/>
      <c r="O113" s="117"/>
      <c r="P113" s="117"/>
      <c r="Q113" s="117"/>
      <c r="R113" s="117"/>
      <c r="S113" s="117"/>
      <c r="T113" s="117"/>
    </row>
    <row r="114" spans="1:20" hidden="1" outlineLevel="1">
      <c r="A114" s="9">
        <v>43678</v>
      </c>
      <c r="B114" s="117">
        <v>417629.39107529999</v>
      </c>
      <c r="C114" s="117">
        <v>21775.60070698</v>
      </c>
      <c r="D114" s="117">
        <v>7055.7601479200002</v>
      </c>
      <c r="E114" s="117">
        <v>346.43128412999999</v>
      </c>
      <c r="F114" s="117">
        <v>3192.7081067700001</v>
      </c>
      <c r="G114" s="117">
        <v>3516.6207570199999</v>
      </c>
      <c r="H114" s="117">
        <v>14719.84055906</v>
      </c>
      <c r="I114" s="117">
        <v>936.13243585999999</v>
      </c>
      <c r="J114" s="117">
        <v>2920.17364911</v>
      </c>
      <c r="K114" s="117">
        <v>10863.53447409</v>
      </c>
      <c r="L114" s="117">
        <v>395853.79036832001</v>
      </c>
      <c r="M114" s="117">
        <v>64149.359011689994</v>
      </c>
      <c r="N114" s="117"/>
      <c r="O114" s="117"/>
      <c r="P114" s="117"/>
      <c r="Q114" s="117"/>
      <c r="R114" s="117"/>
      <c r="S114" s="117"/>
      <c r="T114" s="117"/>
    </row>
    <row r="115" spans="1:20" hidden="1" outlineLevel="1">
      <c r="A115" s="9">
        <v>43709</v>
      </c>
      <c r="B115" s="117">
        <v>403514.31070313998</v>
      </c>
      <c r="C115" s="117">
        <v>21098.387898540001</v>
      </c>
      <c r="D115" s="117">
        <v>7080.6350780399998</v>
      </c>
      <c r="E115" s="117">
        <v>346.44074518999997</v>
      </c>
      <c r="F115" s="117">
        <v>3248.1544791599999</v>
      </c>
      <c r="G115" s="117">
        <v>3486.0398536900002</v>
      </c>
      <c r="H115" s="117">
        <v>14017.7528205</v>
      </c>
      <c r="I115" s="117">
        <v>897.39109862999999</v>
      </c>
      <c r="J115" s="117">
        <v>2803.78666174</v>
      </c>
      <c r="K115" s="117">
        <v>10316.575060130001</v>
      </c>
      <c r="L115" s="117">
        <v>382415.92280459998</v>
      </c>
      <c r="M115" s="117">
        <v>66480.742619559998</v>
      </c>
      <c r="N115" s="117"/>
      <c r="O115" s="117"/>
      <c r="P115" s="117"/>
      <c r="Q115" s="117"/>
      <c r="R115" s="117"/>
      <c r="S115" s="117"/>
      <c r="T115" s="117"/>
    </row>
    <row r="116" spans="1:20" hidden="1" outlineLevel="1">
      <c r="A116" s="9">
        <v>43739</v>
      </c>
      <c r="B116" s="117">
        <v>415255.60951922002</v>
      </c>
      <c r="C116" s="117">
        <v>21344.923542380002</v>
      </c>
      <c r="D116" s="117">
        <v>6793.1052481999996</v>
      </c>
      <c r="E116" s="117">
        <v>346.15029805</v>
      </c>
      <c r="F116" s="117">
        <v>3273.87932671</v>
      </c>
      <c r="G116" s="117">
        <v>3173.0756234400001</v>
      </c>
      <c r="H116" s="117">
        <v>14551.818294180001</v>
      </c>
      <c r="I116" s="117">
        <v>935.64986448000002</v>
      </c>
      <c r="J116" s="117">
        <v>2880.8161249599998</v>
      </c>
      <c r="K116" s="117">
        <v>10735.352304739999</v>
      </c>
      <c r="L116" s="117">
        <v>393910.68597683997</v>
      </c>
      <c r="M116" s="117">
        <v>70819.351819830001</v>
      </c>
      <c r="N116" s="117"/>
      <c r="O116" s="117"/>
      <c r="P116" s="117"/>
      <c r="Q116" s="117"/>
      <c r="R116" s="117"/>
      <c r="S116" s="117"/>
      <c r="T116" s="117"/>
    </row>
    <row r="117" spans="1:20" hidden="1" outlineLevel="1">
      <c r="A117" s="9">
        <v>43770</v>
      </c>
      <c r="B117" s="117">
        <v>405984.80921565002</v>
      </c>
      <c r="C117" s="117">
        <v>21299.752858470001</v>
      </c>
      <c r="D117" s="117">
        <v>7236.9646154399998</v>
      </c>
      <c r="E117" s="117">
        <v>345.75745942999998</v>
      </c>
      <c r="F117" s="117">
        <v>3308.54365087</v>
      </c>
      <c r="G117" s="117">
        <v>3582.6635051399999</v>
      </c>
      <c r="H117" s="117">
        <v>14062.78824303</v>
      </c>
      <c r="I117" s="117">
        <v>903.61781875999998</v>
      </c>
      <c r="J117" s="117">
        <v>2870.9770451700001</v>
      </c>
      <c r="K117" s="117">
        <v>10288.193379099999</v>
      </c>
      <c r="L117" s="117">
        <v>384685.05635718</v>
      </c>
      <c r="M117" s="117">
        <v>89387.466366370005</v>
      </c>
      <c r="N117" s="117"/>
      <c r="O117" s="117"/>
      <c r="P117" s="117"/>
      <c r="Q117" s="117"/>
      <c r="R117" s="117"/>
      <c r="S117" s="117"/>
      <c r="T117" s="117"/>
    </row>
    <row r="118" spans="1:20" hidden="1" outlineLevel="1">
      <c r="A118" s="9">
        <v>43800</v>
      </c>
      <c r="B118" s="117">
        <v>384742.18539310002</v>
      </c>
      <c r="C118" s="117">
        <v>21131.037214169999</v>
      </c>
      <c r="D118" s="117">
        <v>7036.5561128600002</v>
      </c>
      <c r="E118" s="117">
        <v>245.00976039</v>
      </c>
      <c r="F118" s="117">
        <v>3299.5224601099999</v>
      </c>
      <c r="G118" s="117">
        <v>3492.02389236</v>
      </c>
      <c r="H118" s="117">
        <v>14094.481101310001</v>
      </c>
      <c r="I118" s="117">
        <v>624.27690180000002</v>
      </c>
      <c r="J118" s="117">
        <v>3158.3635346800002</v>
      </c>
      <c r="K118" s="117">
        <v>10311.840664830001</v>
      </c>
      <c r="L118" s="117">
        <v>363611.14817892999</v>
      </c>
      <c r="M118" s="117">
        <v>93054.772969040001</v>
      </c>
      <c r="N118" s="117"/>
      <c r="O118" s="117"/>
      <c r="P118" s="117"/>
      <c r="Q118" s="117"/>
      <c r="R118" s="117"/>
      <c r="S118" s="117"/>
      <c r="T118" s="117"/>
    </row>
    <row r="119" spans="1:20" hidden="1" outlineLevel="1">
      <c r="A119" s="9">
        <v>43831</v>
      </c>
      <c r="B119" s="117">
        <v>385000.60994649999</v>
      </c>
      <c r="C119" s="117">
        <v>21670.551762930001</v>
      </c>
      <c r="D119" s="117">
        <v>6966.0396498999999</v>
      </c>
      <c r="E119" s="117">
        <v>326.63307192000002</v>
      </c>
      <c r="F119" s="117">
        <v>3221.4564167100002</v>
      </c>
      <c r="G119" s="117">
        <v>3417.9501612700001</v>
      </c>
      <c r="H119" s="117">
        <v>14704.512113029999</v>
      </c>
      <c r="I119" s="117">
        <v>656.71404555000004</v>
      </c>
      <c r="J119" s="117">
        <v>3221.5342680099998</v>
      </c>
      <c r="K119" s="117">
        <v>10826.26379947</v>
      </c>
      <c r="L119" s="117">
        <v>363330.05818356998</v>
      </c>
      <c r="M119" s="117">
        <v>90961.749924809992</v>
      </c>
      <c r="N119" s="117"/>
      <c r="O119" s="117"/>
      <c r="P119" s="117"/>
      <c r="Q119" s="117"/>
      <c r="R119" s="117"/>
      <c r="S119" s="117"/>
      <c r="T119" s="117"/>
    </row>
    <row r="120" spans="1:20" hidden="1" outlineLevel="1">
      <c r="A120" s="9">
        <v>43862</v>
      </c>
      <c r="B120" s="117">
        <v>381061.98275220999</v>
      </c>
      <c r="C120" s="117">
        <v>20656.781058010001</v>
      </c>
      <c r="D120" s="117">
        <v>6411.4994201</v>
      </c>
      <c r="E120" s="117">
        <v>328.54322266000003</v>
      </c>
      <c r="F120" s="117">
        <v>2611.5573262500002</v>
      </c>
      <c r="G120" s="117">
        <v>3471.3988711900001</v>
      </c>
      <c r="H120" s="117">
        <v>14245.28163791</v>
      </c>
      <c r="I120" s="117">
        <v>646.99272656000005</v>
      </c>
      <c r="J120" s="117">
        <v>2940.8086798099998</v>
      </c>
      <c r="K120" s="117">
        <v>10657.480231539999</v>
      </c>
      <c r="L120" s="117">
        <v>360405.20169419999</v>
      </c>
      <c r="M120" s="117">
        <v>68679.949133080008</v>
      </c>
      <c r="N120" s="117"/>
      <c r="O120" s="117"/>
      <c r="P120" s="117"/>
      <c r="Q120" s="117"/>
      <c r="R120" s="117"/>
      <c r="S120" s="117"/>
      <c r="T120" s="117"/>
    </row>
    <row r="121" spans="1:20" hidden="1" outlineLevel="1">
      <c r="A121" s="9">
        <v>43891</v>
      </c>
      <c r="B121" s="117">
        <v>421414.61371915002</v>
      </c>
      <c r="C121" s="117">
        <v>23098.064565389999</v>
      </c>
      <c r="D121" s="117">
        <v>6752.8260440000004</v>
      </c>
      <c r="E121" s="117">
        <v>465.34745584000001</v>
      </c>
      <c r="F121" s="117">
        <v>2527.88208794</v>
      </c>
      <c r="G121" s="117">
        <v>3759.5965002200001</v>
      </c>
      <c r="H121" s="117">
        <v>16345.23852139</v>
      </c>
      <c r="I121" s="117">
        <v>735.90122733999999</v>
      </c>
      <c r="J121" s="117">
        <v>3383.3011751499998</v>
      </c>
      <c r="K121" s="117">
        <v>12226.0361189</v>
      </c>
      <c r="L121" s="117">
        <v>398316.54915375996</v>
      </c>
      <c r="M121" s="117">
        <v>117513.81839905</v>
      </c>
      <c r="N121" s="117"/>
      <c r="O121" s="117"/>
      <c r="P121" s="117"/>
      <c r="Q121" s="117"/>
      <c r="R121" s="117"/>
      <c r="S121" s="117"/>
      <c r="T121" s="117"/>
    </row>
    <row r="122" spans="1:20" hidden="1" outlineLevel="1">
      <c r="A122" s="9">
        <v>43922</v>
      </c>
      <c r="B122" s="117">
        <v>404218.85220834002</v>
      </c>
      <c r="C122" s="117">
        <v>22318.3689872</v>
      </c>
      <c r="D122" s="117">
        <v>6661.8467855199997</v>
      </c>
      <c r="E122" s="117">
        <v>719.74745857000005</v>
      </c>
      <c r="F122" s="117">
        <v>1358.0400171000001</v>
      </c>
      <c r="G122" s="117">
        <v>4584.0593098500003</v>
      </c>
      <c r="H122" s="117">
        <v>15656.52220168</v>
      </c>
      <c r="I122" s="117">
        <v>724.01311956999996</v>
      </c>
      <c r="J122" s="117">
        <v>3216.3691727599999</v>
      </c>
      <c r="K122" s="117">
        <v>11716.13990935</v>
      </c>
      <c r="L122" s="117">
        <v>381900.48322113999</v>
      </c>
      <c r="M122" s="117">
        <v>107015.58216577</v>
      </c>
      <c r="N122" s="117"/>
      <c r="O122" s="117"/>
      <c r="P122" s="117"/>
      <c r="Q122" s="117"/>
      <c r="R122" s="117"/>
      <c r="S122" s="117"/>
      <c r="T122" s="117"/>
    </row>
    <row r="123" spans="1:20" hidden="1" outlineLevel="1">
      <c r="A123" s="9">
        <v>43952</v>
      </c>
      <c r="B123" s="117">
        <v>394360.80136526999</v>
      </c>
      <c r="C123" s="117">
        <v>22095.298837890001</v>
      </c>
      <c r="D123" s="117">
        <v>6391.6340744600002</v>
      </c>
      <c r="E123" s="117">
        <v>665.09466679000002</v>
      </c>
      <c r="F123" s="117">
        <v>1204.6842385699999</v>
      </c>
      <c r="G123" s="117">
        <v>4521.8551691000002</v>
      </c>
      <c r="H123" s="117">
        <v>15703.664763430001</v>
      </c>
      <c r="I123" s="117">
        <v>720.51007348999997</v>
      </c>
      <c r="J123" s="117">
        <v>3230.2339051899999</v>
      </c>
      <c r="K123" s="117">
        <v>11752.92078475</v>
      </c>
      <c r="L123" s="117">
        <v>372265.50252738001</v>
      </c>
      <c r="M123" s="117">
        <v>97128.232628860002</v>
      </c>
      <c r="N123" s="117"/>
      <c r="O123" s="117"/>
      <c r="P123" s="117"/>
      <c r="Q123" s="117"/>
      <c r="R123" s="117"/>
      <c r="S123" s="117"/>
      <c r="T123" s="117"/>
    </row>
    <row r="124" spans="1:20" hidden="1" outlineLevel="1">
      <c r="A124" s="9">
        <v>43983</v>
      </c>
      <c r="B124" s="117">
        <v>392131.01694294001</v>
      </c>
      <c r="C124" s="117">
        <v>21466.037506029999</v>
      </c>
      <c r="D124" s="117">
        <v>6243.9281186300004</v>
      </c>
      <c r="E124" s="117">
        <v>639.38949912999999</v>
      </c>
      <c r="F124" s="117">
        <v>1113.3720740199999</v>
      </c>
      <c r="G124" s="117">
        <v>4491.1665454800004</v>
      </c>
      <c r="H124" s="117">
        <v>15222.1093874</v>
      </c>
      <c r="I124" s="117">
        <v>715.20141134000005</v>
      </c>
      <c r="J124" s="117">
        <v>3230.8647400899999</v>
      </c>
      <c r="K124" s="117">
        <v>11276.043235970001</v>
      </c>
      <c r="L124" s="117">
        <v>370664.97943691001</v>
      </c>
      <c r="M124" s="117">
        <v>92798.044083389992</v>
      </c>
      <c r="N124" s="117"/>
      <c r="O124" s="117"/>
      <c r="P124" s="117"/>
      <c r="Q124" s="117"/>
      <c r="R124" s="117"/>
      <c r="S124" s="117"/>
      <c r="T124" s="117"/>
    </row>
    <row r="125" spans="1:20" hidden="1" outlineLevel="1">
      <c r="A125" s="9">
        <v>44013</v>
      </c>
      <c r="B125" s="117">
        <v>405333.95847113</v>
      </c>
      <c r="C125" s="117">
        <v>22013.872341480001</v>
      </c>
      <c r="D125" s="117">
        <v>6163.3585056100001</v>
      </c>
      <c r="E125" s="117">
        <v>425.77585531</v>
      </c>
      <c r="F125" s="117">
        <v>1036.8008970400001</v>
      </c>
      <c r="G125" s="117">
        <v>4700.7817532600002</v>
      </c>
      <c r="H125" s="117">
        <v>15850.513835870001</v>
      </c>
      <c r="I125" s="117">
        <v>738.36986495999997</v>
      </c>
      <c r="J125" s="117">
        <v>3398.4505327799998</v>
      </c>
      <c r="K125" s="117">
        <v>11713.69343813</v>
      </c>
      <c r="L125" s="117">
        <v>383320.08612965001</v>
      </c>
      <c r="M125" s="117">
        <v>94582.628047239996</v>
      </c>
      <c r="N125" s="117"/>
      <c r="O125" s="117"/>
      <c r="P125" s="117"/>
      <c r="Q125" s="117"/>
      <c r="R125" s="117"/>
      <c r="S125" s="117"/>
      <c r="T125" s="117"/>
    </row>
    <row r="126" spans="1:20" hidden="1" outlineLevel="1">
      <c r="A126" s="9">
        <v>44044</v>
      </c>
      <c r="B126" s="117">
        <v>404721.38426269998</v>
      </c>
      <c r="C126" s="117">
        <v>20992.27617148</v>
      </c>
      <c r="D126" s="117">
        <v>6098.4555107100005</v>
      </c>
      <c r="E126" s="117">
        <v>391.13931368999999</v>
      </c>
      <c r="F126" s="117">
        <v>973.65340148999996</v>
      </c>
      <c r="G126" s="117">
        <v>4733.66279553</v>
      </c>
      <c r="H126" s="117">
        <v>14893.820660769999</v>
      </c>
      <c r="I126" s="117">
        <v>26.109338860000001</v>
      </c>
      <c r="J126" s="117">
        <v>3342.6806018500001</v>
      </c>
      <c r="K126" s="117">
        <v>11525.03072006</v>
      </c>
      <c r="L126" s="117">
        <v>380504.99627047998</v>
      </c>
      <c r="M126" s="117">
        <v>95160.713182349995</v>
      </c>
      <c r="N126" s="117"/>
      <c r="O126" s="117"/>
      <c r="P126" s="117"/>
      <c r="Q126" s="117"/>
      <c r="R126" s="117"/>
      <c r="S126" s="117"/>
      <c r="T126" s="117"/>
    </row>
    <row r="127" spans="1:20" hidden="1" outlineLevel="1">
      <c r="A127" s="9">
        <v>44075</v>
      </c>
      <c r="B127" s="117">
        <v>371152.64139464998</v>
      </c>
      <c r="C127" s="117">
        <v>15587.334745800001</v>
      </c>
      <c r="D127" s="117">
        <v>5790.8319994000003</v>
      </c>
      <c r="E127" s="117">
        <v>233.73956629</v>
      </c>
      <c r="F127" s="117">
        <v>1007.27632475</v>
      </c>
      <c r="G127" s="117">
        <v>4549.8161083599998</v>
      </c>
      <c r="H127" s="117">
        <v>9796.5027463999995</v>
      </c>
      <c r="I127" s="117">
        <v>23.017904179999999</v>
      </c>
      <c r="J127" s="117">
        <v>2191.4567729099999</v>
      </c>
      <c r="K127" s="117">
        <v>7582.0280693100003</v>
      </c>
      <c r="L127" s="117">
        <v>355565.30664884998</v>
      </c>
      <c r="M127" s="117">
        <v>81906.374057920009</v>
      </c>
      <c r="N127" s="117"/>
      <c r="O127" s="117"/>
      <c r="P127" s="117"/>
      <c r="Q127" s="117"/>
      <c r="R127" s="117"/>
      <c r="S127" s="117"/>
      <c r="T127" s="117"/>
    </row>
    <row r="128" spans="1:20" hidden="1" outlineLevel="1">
      <c r="A128" s="9">
        <v>44105</v>
      </c>
      <c r="B128" s="117">
        <v>376955.66538581997</v>
      </c>
      <c r="C128" s="117">
        <v>16694.246478329998</v>
      </c>
      <c r="D128" s="117">
        <v>5805.9701958200003</v>
      </c>
      <c r="E128" s="117">
        <v>233.11182615999999</v>
      </c>
      <c r="F128" s="117">
        <v>1053.4780860599999</v>
      </c>
      <c r="G128" s="117">
        <v>4519.3802836000004</v>
      </c>
      <c r="H128" s="117">
        <v>10888.27628251</v>
      </c>
      <c r="I128" s="117">
        <v>1.79937485</v>
      </c>
      <c r="J128" s="117">
        <v>2211.4830796400001</v>
      </c>
      <c r="K128" s="117">
        <v>8674.9938280200004</v>
      </c>
      <c r="L128" s="117">
        <v>360261.41890748998</v>
      </c>
      <c r="M128" s="117">
        <v>82853.088466610003</v>
      </c>
      <c r="N128" s="117"/>
      <c r="O128" s="117"/>
      <c r="P128" s="117"/>
      <c r="Q128" s="117"/>
      <c r="R128" s="117"/>
      <c r="S128" s="117"/>
      <c r="T128" s="117"/>
    </row>
    <row r="129" spans="1:20" hidden="1" outlineLevel="1">
      <c r="A129" s="9">
        <v>44136</v>
      </c>
      <c r="B129" s="117">
        <v>540787.86268837005</v>
      </c>
      <c r="C129" s="117">
        <v>17038.427407349998</v>
      </c>
      <c r="D129" s="117">
        <v>6041.7237798899996</v>
      </c>
      <c r="E129" s="117">
        <v>190.86028539</v>
      </c>
      <c r="F129" s="117">
        <v>996.81526717999998</v>
      </c>
      <c r="G129" s="117">
        <v>4854.0482273199996</v>
      </c>
      <c r="H129" s="117">
        <v>10996.70362746</v>
      </c>
      <c r="I129" s="117">
        <v>1.7956812</v>
      </c>
      <c r="J129" s="117">
        <v>2276.3765675599998</v>
      </c>
      <c r="K129" s="117">
        <v>8718.5313786999996</v>
      </c>
      <c r="L129" s="117">
        <v>523749.43528102001</v>
      </c>
      <c r="M129" s="117">
        <v>92232.850624319995</v>
      </c>
      <c r="N129" s="117"/>
      <c r="O129" s="117"/>
      <c r="P129" s="117"/>
      <c r="Q129" s="117"/>
      <c r="R129" s="117"/>
      <c r="S129" s="117"/>
      <c r="T129" s="117"/>
    </row>
    <row r="130" spans="1:20" hidden="1" outlineLevel="1">
      <c r="A130" s="9">
        <v>44166</v>
      </c>
      <c r="B130" s="117">
        <v>527858.48650239001</v>
      </c>
      <c r="C130" s="117">
        <v>15935.56614004</v>
      </c>
      <c r="D130" s="117">
        <v>6125.7845863299999</v>
      </c>
      <c r="E130" s="117">
        <v>16.02837744</v>
      </c>
      <c r="F130" s="117">
        <v>1225.81197619</v>
      </c>
      <c r="G130" s="117">
        <v>4883.9442326999997</v>
      </c>
      <c r="H130" s="117">
        <v>9809.7815537099996</v>
      </c>
      <c r="I130" s="117">
        <v>1.77915036</v>
      </c>
      <c r="J130" s="117">
        <v>2476.8977705399998</v>
      </c>
      <c r="K130" s="117">
        <v>7331.1046328100001</v>
      </c>
      <c r="L130" s="117">
        <v>511922.92036235001</v>
      </c>
      <c r="M130" s="117">
        <v>90585.651125299992</v>
      </c>
      <c r="N130" s="117"/>
      <c r="O130" s="117"/>
      <c r="P130" s="117"/>
      <c r="Q130" s="117"/>
      <c r="R130" s="117"/>
      <c r="S130" s="117"/>
      <c r="T130" s="117"/>
    </row>
    <row r="131" spans="1:20" hidden="1" outlineLevel="1">
      <c r="A131" s="9">
        <v>44197</v>
      </c>
      <c r="B131" s="117">
        <v>521410.81520263001</v>
      </c>
      <c r="C131" s="117">
        <v>13582.02398783</v>
      </c>
      <c r="D131" s="117">
        <v>5989.8262362000005</v>
      </c>
      <c r="E131" s="117">
        <v>11.035262680000001</v>
      </c>
      <c r="F131" s="117">
        <v>1244.9818379199999</v>
      </c>
      <c r="G131" s="117">
        <v>4733.8091356000004</v>
      </c>
      <c r="H131" s="117">
        <v>7592.1977516300003</v>
      </c>
      <c r="I131" s="117">
        <v>1.7868606499999999</v>
      </c>
      <c r="J131" s="117">
        <v>2430.4681071800001</v>
      </c>
      <c r="K131" s="117">
        <v>5159.9427838000001</v>
      </c>
      <c r="L131" s="117">
        <v>507828.79121479997</v>
      </c>
      <c r="M131" s="117">
        <v>82426.438199190001</v>
      </c>
      <c r="N131" s="117"/>
      <c r="O131" s="117"/>
      <c r="P131" s="117"/>
      <c r="Q131" s="117"/>
      <c r="R131" s="117"/>
      <c r="S131" s="117"/>
      <c r="T131" s="117"/>
    </row>
    <row r="132" spans="1:20" hidden="1" outlineLevel="1">
      <c r="A132" s="9">
        <v>44228</v>
      </c>
      <c r="B132" s="117">
        <v>519512.94380258</v>
      </c>
      <c r="C132" s="117">
        <v>13912.43997395</v>
      </c>
      <c r="D132" s="117">
        <v>6166.4276248100005</v>
      </c>
      <c r="E132" s="117">
        <v>2.9171467799999999</v>
      </c>
      <c r="F132" s="117">
        <v>1375.81288094</v>
      </c>
      <c r="G132" s="117">
        <v>4787.6975970900003</v>
      </c>
      <c r="H132" s="117">
        <v>7746.01234914</v>
      </c>
      <c r="I132" s="117">
        <v>0</v>
      </c>
      <c r="J132" s="117">
        <v>2590.55205716</v>
      </c>
      <c r="K132" s="117">
        <v>5155.46029198</v>
      </c>
      <c r="L132" s="117">
        <v>505600.50382862997</v>
      </c>
      <c r="M132" s="117">
        <v>61253.454810529998</v>
      </c>
      <c r="N132" s="117"/>
      <c r="O132" s="117"/>
      <c r="P132" s="117"/>
      <c r="Q132" s="117"/>
      <c r="R132" s="117"/>
      <c r="S132" s="117"/>
      <c r="T132" s="117"/>
    </row>
    <row r="133" spans="1:20" hidden="1" outlineLevel="1">
      <c r="A133" s="9">
        <v>44256</v>
      </c>
      <c r="B133" s="117">
        <v>511785.72114715999</v>
      </c>
      <c r="C133" s="117">
        <v>13768.53620774</v>
      </c>
      <c r="D133" s="117">
        <v>6128.68645973</v>
      </c>
      <c r="E133" s="117">
        <v>2.6231285199999999</v>
      </c>
      <c r="F133" s="117">
        <v>1187.9605105099999</v>
      </c>
      <c r="G133" s="117">
        <v>4938.1028206999999</v>
      </c>
      <c r="H133" s="117">
        <v>7639.8497480100004</v>
      </c>
      <c r="I133" s="117">
        <v>2.5120814600000001</v>
      </c>
      <c r="J133" s="117">
        <v>2787.9754050299998</v>
      </c>
      <c r="K133" s="117">
        <v>4849.3622615200002</v>
      </c>
      <c r="L133" s="117">
        <v>498017.18493942003</v>
      </c>
      <c r="M133" s="117">
        <v>62612.869356299998</v>
      </c>
      <c r="N133" s="117"/>
      <c r="O133" s="117"/>
      <c r="P133" s="117"/>
      <c r="Q133" s="117"/>
      <c r="R133" s="117"/>
      <c r="S133" s="117"/>
      <c r="T133" s="117"/>
    </row>
    <row r="134" spans="1:20" hidden="1" outlineLevel="1">
      <c r="A134" s="9">
        <v>44287</v>
      </c>
      <c r="B134" s="117">
        <v>519378.41046216001</v>
      </c>
      <c r="C134" s="117">
        <v>13625.60731234</v>
      </c>
      <c r="D134" s="117">
        <v>6211.9500099299994</v>
      </c>
      <c r="E134" s="117">
        <v>2.3269021300000001</v>
      </c>
      <c r="F134" s="117">
        <v>1192.2846712599999</v>
      </c>
      <c r="G134" s="117">
        <v>5017.3384365399997</v>
      </c>
      <c r="H134" s="117">
        <v>7413.6573024099998</v>
      </c>
      <c r="I134" s="117">
        <v>2.5030425100000002</v>
      </c>
      <c r="J134" s="117">
        <v>2610.00783847</v>
      </c>
      <c r="K134" s="117">
        <v>4801.1464214300004</v>
      </c>
      <c r="L134" s="117">
        <v>505752.80314982001</v>
      </c>
      <c r="M134" s="117">
        <v>63456.755317700001</v>
      </c>
      <c r="N134" s="117"/>
      <c r="O134" s="117"/>
      <c r="P134" s="117"/>
      <c r="Q134" s="117"/>
      <c r="R134" s="117"/>
      <c r="S134" s="117"/>
      <c r="T134" s="117"/>
    </row>
    <row r="135" spans="1:20" hidden="1" outlineLevel="1">
      <c r="A135" s="9">
        <v>44317</v>
      </c>
      <c r="B135" s="117">
        <v>510600.79577154003</v>
      </c>
      <c r="C135" s="117">
        <v>13605.522281680001</v>
      </c>
      <c r="D135" s="117">
        <v>6196.6096659499999</v>
      </c>
      <c r="E135" s="117">
        <v>2.0319251299999999</v>
      </c>
      <c r="F135" s="117">
        <v>1203.5534053399999</v>
      </c>
      <c r="G135" s="117">
        <v>4991.0243354800004</v>
      </c>
      <c r="H135" s="117">
        <v>7408.9126157299997</v>
      </c>
      <c r="I135" s="117">
        <v>2.4807115300000002</v>
      </c>
      <c r="J135" s="117">
        <v>2715.5594722800001</v>
      </c>
      <c r="K135" s="117">
        <v>4690.8724319200001</v>
      </c>
      <c r="L135" s="117">
        <v>496995.27348986</v>
      </c>
      <c r="M135" s="117">
        <v>61700.003453999998</v>
      </c>
      <c r="N135" s="117"/>
      <c r="O135" s="117"/>
      <c r="P135" s="117"/>
      <c r="Q135" s="117"/>
      <c r="R135" s="117"/>
      <c r="S135" s="117"/>
      <c r="T135" s="117"/>
    </row>
    <row r="136" spans="1:20" hidden="1" outlineLevel="1">
      <c r="A136" s="9">
        <v>44348</v>
      </c>
      <c r="B136" s="117">
        <v>507347.19839462999</v>
      </c>
      <c r="C136" s="117">
        <v>13188.240541109999</v>
      </c>
      <c r="D136" s="117">
        <v>5890.5760363599993</v>
      </c>
      <c r="E136" s="117">
        <v>2.0340906799999998</v>
      </c>
      <c r="F136" s="117">
        <v>1211.0360219900001</v>
      </c>
      <c r="G136" s="117">
        <v>4677.5059236899997</v>
      </c>
      <c r="H136" s="117">
        <v>7297.6645047499997</v>
      </c>
      <c r="I136" s="117">
        <v>2.45129492</v>
      </c>
      <c r="J136" s="117">
        <v>2653.2450535399998</v>
      </c>
      <c r="K136" s="117">
        <v>4641.9681562899996</v>
      </c>
      <c r="L136" s="117">
        <v>494158.95785352</v>
      </c>
      <c r="M136" s="117">
        <v>60076.46496628</v>
      </c>
      <c r="N136" s="117"/>
      <c r="O136" s="117"/>
      <c r="P136" s="117"/>
      <c r="Q136" s="117"/>
      <c r="R136" s="117"/>
      <c r="S136" s="117"/>
      <c r="T136" s="117"/>
    </row>
    <row r="137" spans="1:20" hidden="1" outlineLevel="1">
      <c r="A137" s="9">
        <v>44378</v>
      </c>
      <c r="B137" s="117">
        <v>507018.77399009001</v>
      </c>
      <c r="C137" s="117">
        <v>13087.71602337</v>
      </c>
      <c r="D137" s="117">
        <v>6019.3011866100005</v>
      </c>
      <c r="E137" s="117">
        <v>1.7358665799999999</v>
      </c>
      <c r="F137" s="117">
        <v>1325.9628645199998</v>
      </c>
      <c r="G137" s="117">
        <v>4691.6024555100003</v>
      </c>
      <c r="H137" s="117">
        <v>7068.4148367600001</v>
      </c>
      <c r="I137" s="117">
        <v>2.42535188</v>
      </c>
      <c r="J137" s="117">
        <v>2554.1131418599998</v>
      </c>
      <c r="K137" s="117">
        <v>4511.8763430199997</v>
      </c>
      <c r="L137" s="117">
        <v>493931.05796671996</v>
      </c>
      <c r="M137" s="117">
        <v>59679.075758289997</v>
      </c>
      <c r="N137" s="117"/>
      <c r="O137" s="117"/>
      <c r="P137" s="117"/>
      <c r="Q137" s="117"/>
      <c r="R137" s="117"/>
      <c r="S137" s="117"/>
      <c r="T137" s="117"/>
    </row>
    <row r="138" spans="1:20" hidden="1" outlineLevel="1">
      <c r="A138" s="9">
        <v>44409</v>
      </c>
      <c r="B138" s="117">
        <v>522165.4574141</v>
      </c>
      <c r="C138" s="117">
        <v>13016.451071329999</v>
      </c>
      <c r="D138" s="117">
        <v>6087.8307528300002</v>
      </c>
      <c r="E138" s="117">
        <v>3.20653101</v>
      </c>
      <c r="F138" s="117">
        <v>1373.3276023200001</v>
      </c>
      <c r="G138" s="117">
        <v>4711.2966194999999</v>
      </c>
      <c r="H138" s="117">
        <v>6928.6203185000004</v>
      </c>
      <c r="I138" s="117">
        <v>1.7504565999999999</v>
      </c>
      <c r="J138" s="117">
        <v>2510.3441050400002</v>
      </c>
      <c r="K138" s="117">
        <v>4416.52575686</v>
      </c>
      <c r="L138" s="117">
        <v>509149.00634276995</v>
      </c>
      <c r="M138" s="117">
        <v>61902.624391110003</v>
      </c>
      <c r="N138" s="117"/>
      <c r="O138" s="117"/>
      <c r="P138" s="117"/>
      <c r="Q138" s="117"/>
      <c r="R138" s="117"/>
      <c r="S138" s="117"/>
      <c r="T138" s="117"/>
    </row>
    <row r="139" spans="1:20" hidden="1" outlineLevel="1">
      <c r="A139" s="9">
        <v>44440</v>
      </c>
      <c r="B139" s="117">
        <v>520447.46824343997</v>
      </c>
      <c r="C139" s="117">
        <v>12927.325158720001</v>
      </c>
      <c r="D139" s="117">
        <v>6203.06872002</v>
      </c>
      <c r="E139" s="117">
        <v>3.2068657200000001</v>
      </c>
      <c r="F139" s="117">
        <v>1494.9133891199999</v>
      </c>
      <c r="G139" s="117">
        <v>4704.9484651800003</v>
      </c>
      <c r="H139" s="117">
        <v>6724.2564387000002</v>
      </c>
      <c r="I139" s="117">
        <v>1.02238E-3</v>
      </c>
      <c r="J139" s="117">
        <v>2437.75428908</v>
      </c>
      <c r="K139" s="117">
        <v>4286.5011272399997</v>
      </c>
      <c r="L139" s="117">
        <v>507520.14308471995</v>
      </c>
      <c r="M139" s="117">
        <v>61063.210776079999</v>
      </c>
      <c r="N139" s="117"/>
      <c r="O139" s="117"/>
      <c r="P139" s="117"/>
      <c r="Q139" s="117"/>
      <c r="R139" s="117"/>
      <c r="S139" s="117"/>
      <c r="T139" s="117"/>
    </row>
    <row r="140" spans="1:20" hidden="1" outlineLevel="1">
      <c r="A140" s="9">
        <v>44470</v>
      </c>
      <c r="B140" s="117">
        <v>519905.83938058</v>
      </c>
      <c r="C140" s="117">
        <v>12807.18720425</v>
      </c>
      <c r="D140" s="117">
        <v>6255.29633122</v>
      </c>
      <c r="E140" s="117">
        <v>3.20706113</v>
      </c>
      <c r="F140" s="117">
        <v>1520.75089744</v>
      </c>
      <c r="G140" s="117">
        <v>4731.3383726499997</v>
      </c>
      <c r="H140" s="117">
        <v>6551.89087303</v>
      </c>
      <c r="I140" s="117">
        <v>0</v>
      </c>
      <c r="J140" s="117">
        <v>2335.3634059599999</v>
      </c>
      <c r="K140" s="117">
        <v>4216.5274670700001</v>
      </c>
      <c r="L140" s="117">
        <v>507098.65217632998</v>
      </c>
      <c r="M140" s="117">
        <v>62428.054974240004</v>
      </c>
      <c r="N140" s="117"/>
      <c r="O140" s="117"/>
      <c r="P140" s="117"/>
      <c r="Q140" s="117"/>
      <c r="R140" s="117"/>
      <c r="S140" s="117"/>
      <c r="T140" s="117"/>
    </row>
    <row r="141" spans="1:20" hidden="1" outlineLevel="1">
      <c r="A141" s="9">
        <v>44501</v>
      </c>
      <c r="B141" s="117">
        <v>520580.96585312003</v>
      </c>
      <c r="C141" s="117">
        <v>11479.89750667</v>
      </c>
      <c r="D141" s="117">
        <v>6354.5784372799999</v>
      </c>
      <c r="E141" s="117">
        <v>3.2072065300000001</v>
      </c>
      <c r="F141" s="117">
        <v>1573.76801413</v>
      </c>
      <c r="G141" s="117">
        <v>4777.6032166200002</v>
      </c>
      <c r="H141" s="117">
        <v>5125.3190693899996</v>
      </c>
      <c r="I141" s="117">
        <v>0</v>
      </c>
      <c r="J141" s="117">
        <v>2337.5640729900001</v>
      </c>
      <c r="K141" s="117">
        <v>2787.7549964</v>
      </c>
      <c r="L141" s="117">
        <v>509101.06834644999</v>
      </c>
      <c r="M141" s="117">
        <v>60434.825456719998</v>
      </c>
      <c r="N141" s="117"/>
      <c r="O141" s="117"/>
      <c r="P141" s="117"/>
      <c r="Q141" s="117"/>
      <c r="R141" s="117"/>
      <c r="S141" s="117"/>
      <c r="T141" s="117"/>
    </row>
    <row r="142" spans="1:20" hidden="1" outlineLevel="1">
      <c r="A142" s="9">
        <v>44531</v>
      </c>
      <c r="B142" s="117">
        <v>510664.55344107997</v>
      </c>
      <c r="C142" s="117">
        <v>11525.175882219999</v>
      </c>
      <c r="D142" s="117">
        <v>6259.8761993600001</v>
      </c>
      <c r="E142" s="117">
        <v>3.0928408699999999</v>
      </c>
      <c r="F142" s="117">
        <v>1672.82379023</v>
      </c>
      <c r="G142" s="117">
        <v>4583.9595682600002</v>
      </c>
      <c r="H142" s="117">
        <v>5265.2996828599998</v>
      </c>
      <c r="I142" s="117">
        <v>1.8274826799999999</v>
      </c>
      <c r="J142" s="117">
        <v>2462.0456345500002</v>
      </c>
      <c r="K142" s="117">
        <v>2801.4265656299999</v>
      </c>
      <c r="L142" s="117">
        <v>499139.37755886</v>
      </c>
      <c r="M142" s="117">
        <v>61708.757634529997</v>
      </c>
      <c r="N142" s="117"/>
      <c r="O142" s="117"/>
      <c r="P142" s="117"/>
      <c r="Q142" s="117"/>
      <c r="R142" s="117"/>
      <c r="S142" s="117"/>
      <c r="T142" s="117"/>
    </row>
    <row r="143" spans="1:20" hidden="1" outlineLevel="1">
      <c r="A143" s="9">
        <v>44562</v>
      </c>
      <c r="B143" s="117">
        <v>521810.01711918</v>
      </c>
      <c r="C143" s="117">
        <v>11981.708815239999</v>
      </c>
      <c r="D143" s="117">
        <v>6368.5058223400001</v>
      </c>
      <c r="E143" s="117">
        <v>5.8468234900000002</v>
      </c>
      <c r="F143" s="117">
        <v>1709.7574786799998</v>
      </c>
      <c r="G143" s="117">
        <v>4652.9015201700004</v>
      </c>
      <c r="H143" s="117">
        <v>5613.2029929</v>
      </c>
      <c r="I143" s="117">
        <v>1.73872881</v>
      </c>
      <c r="J143" s="117">
        <v>2553.7218663200001</v>
      </c>
      <c r="K143" s="117">
        <v>3057.74239777</v>
      </c>
      <c r="L143" s="117">
        <v>509828.30830393999</v>
      </c>
      <c r="M143" s="117">
        <v>63068.395047719998</v>
      </c>
      <c r="N143" s="117"/>
      <c r="O143" s="117"/>
      <c r="P143" s="117"/>
      <c r="Q143" s="117"/>
      <c r="R143" s="117"/>
      <c r="S143" s="117"/>
      <c r="T143" s="117"/>
    </row>
    <row r="144" spans="1:20" hidden="1" outlineLevel="1">
      <c r="A144" s="9">
        <v>44593</v>
      </c>
      <c r="B144" s="117">
        <v>508732.23857734998</v>
      </c>
      <c r="C144" s="117">
        <v>11355.740647500001</v>
      </c>
      <c r="D144" s="117">
        <v>6352.0170357099996</v>
      </c>
      <c r="E144" s="117">
        <v>5.9410134100000001</v>
      </c>
      <c r="F144" s="117">
        <v>1840.2697858399999</v>
      </c>
      <c r="G144" s="117">
        <v>4505.80623646</v>
      </c>
      <c r="H144" s="117">
        <v>5003.7236117900002</v>
      </c>
      <c r="I144" s="117">
        <v>1.64922166</v>
      </c>
      <c r="J144" s="117">
        <v>1897.3566343099999</v>
      </c>
      <c r="K144" s="117">
        <v>3104.7177558200001</v>
      </c>
      <c r="L144" s="117">
        <v>497376.49792985001</v>
      </c>
      <c r="M144" s="117">
        <v>58051.763031319999</v>
      </c>
      <c r="N144" s="117"/>
      <c r="O144" s="117"/>
      <c r="P144" s="117"/>
      <c r="Q144" s="117"/>
      <c r="R144" s="117"/>
      <c r="S144" s="117"/>
      <c r="T144" s="117"/>
    </row>
    <row r="145" spans="1:20" hidden="1" outlineLevel="1">
      <c r="A145" s="9">
        <v>44621</v>
      </c>
      <c r="B145" s="117">
        <v>509782.25674211001</v>
      </c>
      <c r="C145" s="117">
        <v>11255.85389357</v>
      </c>
      <c r="D145" s="117">
        <v>6329.7344909800004</v>
      </c>
      <c r="E145" s="117">
        <v>6.0452950999999997</v>
      </c>
      <c r="F145" s="117">
        <v>1852.2221278499999</v>
      </c>
      <c r="G145" s="117">
        <v>4471.4670680299996</v>
      </c>
      <c r="H145" s="117">
        <v>4926.1194025900004</v>
      </c>
      <c r="I145" s="117">
        <v>1.4724471400000001</v>
      </c>
      <c r="J145" s="117">
        <v>1853.3551811</v>
      </c>
      <c r="K145" s="117">
        <v>3071.2917743500002</v>
      </c>
      <c r="L145" s="117">
        <v>498526.40284853999</v>
      </c>
      <c r="M145" s="117">
        <v>60449.391501150007</v>
      </c>
      <c r="N145" s="117"/>
      <c r="O145" s="117"/>
      <c r="P145" s="117"/>
      <c r="Q145" s="117"/>
      <c r="R145" s="117"/>
      <c r="S145" s="117"/>
      <c r="T145" s="117"/>
    </row>
    <row r="146" spans="1:20" hidden="1" outlineLevel="1">
      <c r="A146" s="9">
        <v>44652</v>
      </c>
      <c r="B146" s="117">
        <v>507940.33700522</v>
      </c>
      <c r="C146" s="117">
        <v>11073.471639329999</v>
      </c>
      <c r="D146" s="117">
        <v>6327.0339327299998</v>
      </c>
      <c r="E146" s="117">
        <v>6.1462128900000002</v>
      </c>
      <c r="F146" s="117">
        <v>1820.0182766200001</v>
      </c>
      <c r="G146" s="117">
        <v>4500.86944322</v>
      </c>
      <c r="H146" s="117">
        <v>4746.4377065999997</v>
      </c>
      <c r="I146" s="117">
        <v>1.24839342</v>
      </c>
      <c r="J146" s="117">
        <v>1772.5494385300001</v>
      </c>
      <c r="K146" s="117">
        <v>2972.6398746499999</v>
      </c>
      <c r="L146" s="117">
        <v>496866.86536588997</v>
      </c>
      <c r="M146" s="117">
        <v>59185.90358274</v>
      </c>
      <c r="N146" s="117"/>
      <c r="O146" s="117"/>
      <c r="P146" s="117"/>
      <c r="Q146" s="117"/>
      <c r="R146" s="117"/>
      <c r="S146" s="117"/>
      <c r="T146" s="117"/>
    </row>
    <row r="147" spans="1:20" hidden="1" outlineLevel="1">
      <c r="A147" s="9">
        <v>44682</v>
      </c>
      <c r="B147" s="117">
        <v>508203.13590038999</v>
      </c>
      <c r="C147" s="117">
        <v>10791.605973489999</v>
      </c>
      <c r="D147" s="117">
        <v>5992.2419193399992</v>
      </c>
      <c r="E147" s="117">
        <v>6.2504945699999999</v>
      </c>
      <c r="F147" s="117">
        <v>1980.0362849800001</v>
      </c>
      <c r="G147" s="117">
        <v>4005.95513979</v>
      </c>
      <c r="H147" s="117">
        <v>4799.3640541499999</v>
      </c>
      <c r="I147" s="117">
        <v>1.1158857900000001</v>
      </c>
      <c r="J147" s="117">
        <v>1780.0773868799999</v>
      </c>
      <c r="K147" s="117">
        <v>3018.1707814800002</v>
      </c>
      <c r="L147" s="117">
        <v>497411.5299269</v>
      </c>
      <c r="M147" s="117">
        <v>39980.788489239996</v>
      </c>
      <c r="N147" s="117"/>
      <c r="O147" s="117"/>
      <c r="P147" s="117"/>
      <c r="Q147" s="117"/>
      <c r="R147" s="117"/>
      <c r="S147" s="117"/>
      <c r="T147" s="117"/>
    </row>
    <row r="148" spans="1:20" hidden="1" outlineLevel="1">
      <c r="A148" s="9">
        <v>44713</v>
      </c>
      <c r="B148" s="117">
        <v>501171.35508723999</v>
      </c>
      <c r="C148" s="117">
        <v>6857.6678232200002</v>
      </c>
      <c r="D148" s="117">
        <v>2299.2931972199999</v>
      </c>
      <c r="E148" s="117">
        <v>6.7887396799999999</v>
      </c>
      <c r="F148" s="117">
        <v>1763.3002293000002</v>
      </c>
      <c r="G148" s="117">
        <v>529.20422824000002</v>
      </c>
      <c r="H148" s="117">
        <v>4558.3746259999998</v>
      </c>
      <c r="I148" s="117">
        <v>0.93449380000000004</v>
      </c>
      <c r="J148" s="117">
        <v>1576.8757785499999</v>
      </c>
      <c r="K148" s="117">
        <v>2980.5643536500002</v>
      </c>
      <c r="L148" s="117">
        <v>494313.68726402003</v>
      </c>
      <c r="M148" s="117">
        <v>39543.771000889996</v>
      </c>
      <c r="N148" s="117"/>
      <c r="O148" s="117"/>
      <c r="P148" s="117"/>
      <c r="Q148" s="117"/>
      <c r="R148" s="117"/>
      <c r="S148" s="117"/>
      <c r="T148" s="117"/>
    </row>
    <row r="149" spans="1:20" hidden="1" outlineLevel="1">
      <c r="A149" s="9">
        <v>44743</v>
      </c>
      <c r="B149" s="117">
        <v>537335.43387644005</v>
      </c>
      <c r="C149" s="117">
        <v>10882.664718579999</v>
      </c>
      <c r="D149" s="117">
        <v>5393.84283426</v>
      </c>
      <c r="E149" s="117">
        <v>6.9219082900000002</v>
      </c>
      <c r="F149" s="117">
        <v>1802.8159405500001</v>
      </c>
      <c r="G149" s="117">
        <v>3584.10498542</v>
      </c>
      <c r="H149" s="117">
        <v>5488.8218843200002</v>
      </c>
      <c r="I149" s="117">
        <v>0</v>
      </c>
      <c r="J149" s="117">
        <v>1847.00085457</v>
      </c>
      <c r="K149" s="117">
        <v>3641.82102975</v>
      </c>
      <c r="L149" s="117">
        <v>526452.76915785996</v>
      </c>
      <c r="M149" s="117">
        <v>64077.910027940001</v>
      </c>
      <c r="N149" s="117"/>
      <c r="O149" s="117"/>
      <c r="P149" s="117"/>
      <c r="Q149" s="117"/>
      <c r="R149" s="117"/>
      <c r="S149" s="117"/>
      <c r="T149" s="117"/>
    </row>
    <row r="150" spans="1:20" hidden="1" outlineLevel="1">
      <c r="A150" s="9">
        <v>44774</v>
      </c>
      <c r="B150" s="117">
        <v>534949.00791088003</v>
      </c>
      <c r="C150" s="117">
        <v>10795.69137409</v>
      </c>
      <c r="D150" s="117">
        <v>5388.21432396</v>
      </c>
      <c r="E150" s="117">
        <v>19.513371859999999</v>
      </c>
      <c r="F150" s="117">
        <v>1836.91959243</v>
      </c>
      <c r="G150" s="117">
        <v>3531.7813596699998</v>
      </c>
      <c r="H150" s="117">
        <v>5407.47705013</v>
      </c>
      <c r="I150" s="117">
        <v>0</v>
      </c>
      <c r="J150" s="117">
        <v>1814.67167197</v>
      </c>
      <c r="K150" s="117">
        <v>3592.8053781600001</v>
      </c>
      <c r="L150" s="117">
        <v>524153.31653678999</v>
      </c>
      <c r="M150" s="117">
        <v>63098.543407489997</v>
      </c>
      <c r="N150" s="117"/>
      <c r="O150" s="117"/>
      <c r="P150" s="117"/>
      <c r="Q150" s="117"/>
      <c r="R150" s="117"/>
      <c r="S150" s="117"/>
      <c r="T150" s="117"/>
    </row>
    <row r="151" spans="1:20" hidden="1" outlineLevel="1">
      <c r="A151" s="9">
        <v>44805</v>
      </c>
      <c r="B151" s="117">
        <v>529803.93903462996</v>
      </c>
      <c r="C151" s="117">
        <v>10527.771043499999</v>
      </c>
      <c r="D151" s="117">
        <v>5390.0094618399999</v>
      </c>
      <c r="E151" s="117">
        <v>19.130355739999999</v>
      </c>
      <c r="F151" s="117">
        <v>1861.3707201</v>
      </c>
      <c r="G151" s="117">
        <v>3509.508386</v>
      </c>
      <c r="H151" s="117">
        <v>5137.76158166</v>
      </c>
      <c r="I151" s="117">
        <v>0</v>
      </c>
      <c r="J151" s="117">
        <v>1635.8780154000001</v>
      </c>
      <c r="K151" s="117">
        <v>3501.88356626</v>
      </c>
      <c r="L151" s="117">
        <v>519276.16799113003</v>
      </c>
      <c r="M151" s="117">
        <v>62606.688032270002</v>
      </c>
      <c r="N151" s="117"/>
      <c r="O151" s="117"/>
      <c r="P151" s="117"/>
      <c r="Q151" s="117"/>
      <c r="R151" s="117"/>
      <c r="S151" s="117"/>
      <c r="T151" s="117"/>
    </row>
    <row r="152" spans="1:20" hidden="1" outlineLevel="1">
      <c r="A152" s="9">
        <v>44835</v>
      </c>
      <c r="B152" s="117">
        <v>524799.47187196999</v>
      </c>
      <c r="C152" s="117">
        <v>10146.11231323</v>
      </c>
      <c r="D152" s="117">
        <v>5004.6357516800008</v>
      </c>
      <c r="E152" s="117">
        <v>18.73339825</v>
      </c>
      <c r="F152" s="117">
        <v>1863.0578531399999</v>
      </c>
      <c r="G152" s="117">
        <v>3122.8445002899998</v>
      </c>
      <c r="H152" s="117">
        <v>5141.47656155</v>
      </c>
      <c r="I152" s="117">
        <v>0</v>
      </c>
      <c r="J152" s="117">
        <v>1641.10091977</v>
      </c>
      <c r="K152" s="117">
        <v>3500.37564178</v>
      </c>
      <c r="L152" s="117">
        <v>514653.35955873999</v>
      </c>
      <c r="M152" s="117">
        <v>55299.940184489999</v>
      </c>
      <c r="N152" s="117"/>
      <c r="O152" s="117"/>
      <c r="P152" s="117"/>
      <c r="Q152" s="117"/>
      <c r="R152" s="117"/>
      <c r="S152" s="117"/>
      <c r="T152" s="117"/>
    </row>
    <row r="153" spans="1:20" hidden="1" outlineLevel="1">
      <c r="A153" s="9">
        <v>44866</v>
      </c>
      <c r="B153" s="117">
        <v>521750.32244311</v>
      </c>
      <c r="C153" s="117">
        <v>10256.908058409999</v>
      </c>
      <c r="D153" s="117">
        <v>5011.2488777400004</v>
      </c>
      <c r="E153" s="117">
        <v>18.789394640000001</v>
      </c>
      <c r="F153" s="117">
        <v>1860.7300613899999</v>
      </c>
      <c r="G153" s="117">
        <v>3131.7294217100002</v>
      </c>
      <c r="H153" s="117">
        <v>5245.6591806699998</v>
      </c>
      <c r="I153" s="117">
        <v>0</v>
      </c>
      <c r="J153" s="117">
        <v>1715.5628944699999</v>
      </c>
      <c r="K153" s="117">
        <v>3530.0962862000001</v>
      </c>
      <c r="L153" s="117">
        <v>511493.41438470001</v>
      </c>
      <c r="M153" s="117">
        <v>54886.748386669999</v>
      </c>
      <c r="N153" s="117"/>
      <c r="O153" s="117"/>
      <c r="P153" s="117"/>
      <c r="Q153" s="117"/>
      <c r="R153" s="117"/>
      <c r="S153" s="117"/>
      <c r="T153" s="117"/>
    </row>
    <row r="154" spans="1:20" hidden="1" outlineLevel="1">
      <c r="A154" s="9">
        <v>44896</v>
      </c>
      <c r="B154" s="117">
        <v>505486.39606210002</v>
      </c>
      <c r="C154" s="117">
        <v>10352.20750821</v>
      </c>
      <c r="D154" s="117">
        <v>5111.2588007800005</v>
      </c>
      <c r="E154" s="117">
        <v>14.545765980000001</v>
      </c>
      <c r="F154" s="117">
        <v>1913.3308637500002</v>
      </c>
      <c r="G154" s="117">
        <v>3183.3821710500001</v>
      </c>
      <c r="H154" s="117">
        <v>5240.9487074299996</v>
      </c>
      <c r="I154" s="117">
        <v>0</v>
      </c>
      <c r="J154" s="117">
        <v>1667.9034119299999</v>
      </c>
      <c r="K154" s="117">
        <v>3573.0452955000001</v>
      </c>
      <c r="L154" s="117">
        <v>495134.18855389004</v>
      </c>
      <c r="M154" s="117">
        <v>55285.967864750004</v>
      </c>
      <c r="N154" s="117"/>
      <c r="O154" s="117"/>
      <c r="P154" s="117"/>
      <c r="Q154" s="117"/>
      <c r="R154" s="117"/>
      <c r="S154" s="117"/>
      <c r="T154" s="117"/>
    </row>
    <row r="155" spans="1:20" hidden="1" outlineLevel="1">
      <c r="A155" s="9">
        <v>44927</v>
      </c>
      <c r="B155" s="117">
        <v>501351.77799153002</v>
      </c>
      <c r="C155" s="117">
        <v>10380.35252133</v>
      </c>
      <c r="D155" s="117">
        <v>5118.5770157500001</v>
      </c>
      <c r="E155" s="117">
        <v>13.20317183</v>
      </c>
      <c r="F155" s="117">
        <v>1905.9390697599999</v>
      </c>
      <c r="G155" s="117">
        <v>3199.43477416</v>
      </c>
      <c r="H155" s="117">
        <v>5261.7755055799998</v>
      </c>
      <c r="I155" s="117">
        <v>0</v>
      </c>
      <c r="J155" s="117">
        <v>1694.20431697</v>
      </c>
      <c r="K155" s="117">
        <v>3567.5711886099998</v>
      </c>
      <c r="L155" s="117">
        <v>490971.42547020002</v>
      </c>
      <c r="M155" s="117">
        <v>55069.25424355</v>
      </c>
      <c r="N155" s="117"/>
      <c r="O155" s="117"/>
      <c r="P155" s="117"/>
      <c r="Q155" s="117"/>
      <c r="R155" s="117"/>
      <c r="S155" s="117"/>
      <c r="T155" s="117"/>
    </row>
    <row r="156" spans="1:20">
      <c r="A156" s="9">
        <v>44958</v>
      </c>
      <c r="B156" s="117">
        <v>496727.11105016997</v>
      </c>
      <c r="C156" s="117">
        <v>10162.00360084</v>
      </c>
      <c r="D156" s="117">
        <v>5054.8443329199999</v>
      </c>
      <c r="E156" s="117">
        <v>13.22175054</v>
      </c>
      <c r="F156" s="117">
        <v>1881.5492483800001</v>
      </c>
      <c r="G156" s="117">
        <v>3160.0733340000002</v>
      </c>
      <c r="H156" s="117">
        <v>5107.1592679200003</v>
      </c>
      <c r="I156" s="117">
        <v>0</v>
      </c>
      <c r="J156" s="117">
        <v>1630.6996511499999</v>
      </c>
      <c r="K156" s="117">
        <v>3476.4596167700001</v>
      </c>
      <c r="L156" s="117">
        <v>486565.10744932998</v>
      </c>
      <c r="M156" s="117">
        <v>54290.001320049996</v>
      </c>
      <c r="N156" s="117"/>
      <c r="O156" s="117"/>
      <c r="P156" s="117"/>
      <c r="Q156" s="117"/>
      <c r="R156" s="117"/>
      <c r="S156" s="117"/>
      <c r="T156" s="117"/>
    </row>
    <row r="157" spans="1:20">
      <c r="A157" s="9">
        <v>44986</v>
      </c>
      <c r="B157" s="117">
        <v>497596.82404157001</v>
      </c>
      <c r="C157" s="117">
        <v>9939.67732617</v>
      </c>
      <c r="D157" s="117">
        <v>4982.5451703299996</v>
      </c>
      <c r="E157" s="117">
        <v>9.7146113799999991</v>
      </c>
      <c r="F157" s="117">
        <v>1852.43223188</v>
      </c>
      <c r="G157" s="117">
        <v>3120.3983270700001</v>
      </c>
      <c r="H157" s="117">
        <v>4957.1321558400005</v>
      </c>
      <c r="I157" s="117">
        <v>0</v>
      </c>
      <c r="J157" s="117">
        <v>1463.3094073499999</v>
      </c>
      <c r="K157" s="117">
        <v>3493.8227484899999</v>
      </c>
      <c r="L157" s="117">
        <v>487657.14671539998</v>
      </c>
      <c r="M157" s="117">
        <v>59157.604299890001</v>
      </c>
      <c r="N157" s="117"/>
      <c r="O157" s="117"/>
      <c r="P157" s="117"/>
      <c r="Q157" s="117"/>
      <c r="R157" s="117"/>
      <c r="S157" s="117"/>
      <c r="T157" s="117"/>
    </row>
    <row r="158" spans="1:20">
      <c r="A158" s="9">
        <v>45017</v>
      </c>
      <c r="B158" s="117">
        <v>491783.63495689997</v>
      </c>
      <c r="C158" s="117">
        <v>9707.0774582099984</v>
      </c>
      <c r="D158" s="117">
        <v>4769.5779420400004</v>
      </c>
      <c r="E158" s="117">
        <v>9.8274267900000005</v>
      </c>
      <c r="F158" s="117">
        <v>1627.1622712400001</v>
      </c>
      <c r="G158" s="117">
        <v>3132.5882440099999</v>
      </c>
      <c r="H158" s="117">
        <v>4937.4995161699999</v>
      </c>
      <c r="I158" s="117">
        <v>0</v>
      </c>
      <c r="J158" s="117">
        <v>1610.6200335799999</v>
      </c>
      <c r="K158" s="117">
        <v>3326.87948259</v>
      </c>
      <c r="L158" s="117">
        <v>482076.55749869003</v>
      </c>
      <c r="M158" s="117">
        <v>58468.33995034</v>
      </c>
      <c r="N158" s="117"/>
      <c r="O158" s="117"/>
      <c r="P158" s="117"/>
      <c r="Q158" s="117"/>
      <c r="R158" s="117"/>
      <c r="S158" s="117"/>
      <c r="T158" s="117"/>
    </row>
    <row r="159" spans="1:20">
      <c r="A159" s="9">
        <v>45047</v>
      </c>
      <c r="B159" s="117">
        <v>485951.87020208</v>
      </c>
      <c r="C159" s="117">
        <v>19167.063136510002</v>
      </c>
      <c r="D159" s="117">
        <v>14345.775445429999</v>
      </c>
      <c r="E159" s="117">
        <v>13.2563809</v>
      </c>
      <c r="F159" s="117">
        <v>2952.8664052000004</v>
      </c>
      <c r="G159" s="117">
        <v>11379.65265933</v>
      </c>
      <c r="H159" s="117">
        <v>4821.2876910799996</v>
      </c>
      <c r="I159" s="117">
        <v>0</v>
      </c>
      <c r="J159" s="117">
        <v>1555.05267968</v>
      </c>
      <c r="K159" s="117">
        <v>3266.2350114000001</v>
      </c>
      <c r="L159" s="117">
        <v>466784.80706557003</v>
      </c>
      <c r="M159" s="117">
        <v>57433.314001310006</v>
      </c>
      <c r="N159" s="117"/>
      <c r="O159" s="117"/>
      <c r="P159" s="117"/>
      <c r="Q159" s="117"/>
      <c r="R159" s="117"/>
      <c r="S159" s="117"/>
      <c r="T159" s="117"/>
    </row>
    <row r="160" spans="1:20">
      <c r="A160" s="9">
        <v>45078</v>
      </c>
      <c r="B160" s="117">
        <v>481443.78709711001</v>
      </c>
      <c r="C160" s="117">
        <v>19046.469294750001</v>
      </c>
      <c r="D160" s="117">
        <v>14230.69375862</v>
      </c>
      <c r="E160" s="117">
        <v>11.72225216</v>
      </c>
      <c r="F160" s="117">
        <v>2921.0592049399997</v>
      </c>
      <c r="G160" s="117">
        <v>11297.91230152</v>
      </c>
      <c r="H160" s="117">
        <v>4815.7755361299996</v>
      </c>
      <c r="I160" s="117">
        <v>0</v>
      </c>
      <c r="J160" s="117">
        <v>1563.2855359800001</v>
      </c>
      <c r="K160" s="117">
        <v>3252.49000015</v>
      </c>
      <c r="L160" s="117">
        <v>462397.31780235999</v>
      </c>
      <c r="M160" s="117">
        <v>56515.944848520005</v>
      </c>
      <c r="N160" s="117"/>
      <c r="O160" s="117"/>
      <c r="P160" s="117"/>
      <c r="Q160" s="117"/>
      <c r="R160" s="117"/>
      <c r="S160" s="117"/>
      <c r="T160" s="117"/>
    </row>
    <row r="161" spans="1:20">
      <c r="A161" s="9">
        <v>45108</v>
      </c>
      <c r="B161" s="117">
        <v>480785.91582585999</v>
      </c>
      <c r="C161" s="117">
        <v>19092.44263152</v>
      </c>
      <c r="D161" s="117">
        <v>14301.810654729999</v>
      </c>
      <c r="E161" s="117">
        <v>10.149428139999999</v>
      </c>
      <c r="F161" s="117">
        <v>2908.92589976</v>
      </c>
      <c r="G161" s="117">
        <v>11382.735326829999</v>
      </c>
      <c r="H161" s="117">
        <v>4790.6319767900004</v>
      </c>
      <c r="I161" s="117">
        <v>0</v>
      </c>
      <c r="J161" s="117">
        <v>1529.7469007499999</v>
      </c>
      <c r="K161" s="117">
        <v>3260.8850760400001</v>
      </c>
      <c r="L161" s="117">
        <v>461693.47319434001</v>
      </c>
      <c r="M161" s="117">
        <v>56485.972923600006</v>
      </c>
      <c r="N161" s="117"/>
      <c r="O161" s="117"/>
      <c r="P161" s="117"/>
      <c r="Q161" s="117"/>
      <c r="R161" s="117"/>
      <c r="S161" s="117"/>
      <c r="T161" s="117"/>
    </row>
    <row r="162" spans="1:20">
      <c r="A162" s="9">
        <v>45139</v>
      </c>
      <c r="B162" s="117">
        <v>480781.90616178</v>
      </c>
      <c r="C162" s="117">
        <v>19099.686871690003</v>
      </c>
      <c r="D162" s="117">
        <v>14322.694397129999</v>
      </c>
      <c r="E162" s="117">
        <v>12.770673179999999</v>
      </c>
      <c r="F162" s="117">
        <v>2888.7965798599998</v>
      </c>
      <c r="G162" s="117">
        <v>11421.12714409</v>
      </c>
      <c r="H162" s="117">
        <v>4776.9924745600001</v>
      </c>
      <c r="I162" s="117">
        <v>0</v>
      </c>
      <c r="J162" s="117">
        <v>1549.85851766</v>
      </c>
      <c r="K162" s="117">
        <v>3227.1339569000002</v>
      </c>
      <c r="L162" s="117">
        <v>461682.21929009003</v>
      </c>
      <c r="M162" s="117">
        <v>56590.687901999998</v>
      </c>
      <c r="N162" s="117"/>
      <c r="O162" s="117"/>
      <c r="P162" s="117"/>
      <c r="Q162" s="117"/>
      <c r="R162" s="117"/>
      <c r="S162" s="117"/>
      <c r="T162" s="117"/>
    </row>
    <row r="163" spans="1:20">
      <c r="A163" s="9">
        <v>45170</v>
      </c>
      <c r="B163" s="117">
        <v>482219.51638965</v>
      </c>
      <c r="C163" s="117">
        <v>18900.822406710002</v>
      </c>
      <c r="D163" s="117">
        <v>14279.513751349999</v>
      </c>
      <c r="E163" s="117">
        <v>10.87888835</v>
      </c>
      <c r="F163" s="117">
        <v>2820.2070172600002</v>
      </c>
      <c r="G163" s="117">
        <v>11448.42784574</v>
      </c>
      <c r="H163" s="117">
        <v>4621.3086553599996</v>
      </c>
      <c r="I163" s="117">
        <v>0</v>
      </c>
      <c r="J163" s="117">
        <v>1467.8067661299999</v>
      </c>
      <c r="K163" s="117">
        <v>3153.50188923</v>
      </c>
      <c r="L163" s="117">
        <v>463318.69398293999</v>
      </c>
      <c r="M163" s="117">
        <v>52865.545963999997</v>
      </c>
      <c r="N163" s="117"/>
      <c r="O163" s="117"/>
      <c r="P163" s="117"/>
      <c r="Q163" s="117"/>
      <c r="R163" s="117"/>
      <c r="S163" s="117"/>
      <c r="T163" s="117"/>
    </row>
    <row r="164" spans="1:20">
      <c r="A164" s="9">
        <v>45200</v>
      </c>
      <c r="B164" s="117">
        <v>481162.4246654</v>
      </c>
      <c r="C164" s="117">
        <v>18878.036873459998</v>
      </c>
      <c r="D164" s="117">
        <v>14322.489316570001</v>
      </c>
      <c r="E164" s="117">
        <v>8.9952522100000003</v>
      </c>
      <c r="F164" s="117">
        <v>2792.9401321400001</v>
      </c>
      <c r="G164" s="117">
        <v>11520.55393222</v>
      </c>
      <c r="H164" s="117">
        <v>4555.5475568900001</v>
      </c>
      <c r="I164" s="117">
        <v>0</v>
      </c>
      <c r="J164" s="117">
        <v>1439.49696406</v>
      </c>
      <c r="K164" s="117">
        <v>3116.0505928299999</v>
      </c>
      <c r="L164" s="117">
        <v>462284.38779194001</v>
      </c>
      <c r="M164" s="117">
        <v>52844.235260130001</v>
      </c>
      <c r="N164" s="117"/>
      <c r="O164" s="117"/>
      <c r="P164" s="117"/>
      <c r="Q164" s="117"/>
      <c r="R164" s="117"/>
      <c r="S164" s="117"/>
      <c r="T164" s="117"/>
    </row>
    <row r="165" spans="1:20">
      <c r="A165" s="9">
        <v>45231</v>
      </c>
      <c r="B165" s="117">
        <v>484914.04688015999</v>
      </c>
      <c r="C165" s="117">
        <v>19063.34545827</v>
      </c>
      <c r="D165" s="117">
        <v>14461.45432239</v>
      </c>
      <c r="E165" s="117">
        <v>7.2788242299999997</v>
      </c>
      <c r="F165" s="117">
        <v>2774.2199421800001</v>
      </c>
      <c r="G165" s="117">
        <v>11679.955555979999</v>
      </c>
      <c r="H165" s="117">
        <v>4601.8911358799996</v>
      </c>
      <c r="I165" s="117">
        <v>0</v>
      </c>
      <c r="J165" s="117">
        <v>1456.86908339</v>
      </c>
      <c r="K165" s="117">
        <v>3145.0220524900001</v>
      </c>
      <c r="L165" s="117">
        <v>465850.70142189</v>
      </c>
      <c r="M165" s="117">
        <v>53444.660600490002</v>
      </c>
      <c r="N165" s="117"/>
      <c r="O165" s="117"/>
      <c r="P165" s="117"/>
      <c r="Q165" s="117"/>
      <c r="R165" s="117"/>
      <c r="S165" s="117"/>
      <c r="T165" s="117"/>
    </row>
    <row r="166" spans="1:20">
      <c r="A166" s="9">
        <v>45261</v>
      </c>
      <c r="B166" s="117">
        <v>490334.47925917001</v>
      </c>
      <c r="C166" s="117">
        <v>18984.238889340002</v>
      </c>
      <c r="D166" s="117">
        <v>14418.494706580001</v>
      </c>
      <c r="E166" s="117">
        <v>6.1813714099999997</v>
      </c>
      <c r="F166" s="117">
        <v>2731.80206735</v>
      </c>
      <c r="G166" s="117">
        <v>11680.51126782</v>
      </c>
      <c r="H166" s="117">
        <v>4565.7441827599996</v>
      </c>
      <c r="I166" s="117">
        <v>0</v>
      </c>
      <c r="J166" s="117">
        <v>1307.4694818400001</v>
      </c>
      <c r="K166" s="117">
        <v>3258.2747009200002</v>
      </c>
      <c r="L166" s="117">
        <v>471350.24036982999</v>
      </c>
      <c r="M166" s="117">
        <v>53374.063800410004</v>
      </c>
      <c r="N166" s="117"/>
      <c r="O166" s="117"/>
      <c r="P166" s="117"/>
      <c r="Q166" s="117"/>
      <c r="R166" s="117"/>
      <c r="S166" s="117"/>
      <c r="T166" s="117"/>
    </row>
    <row r="167" spans="1:20">
      <c r="A167" s="9">
        <v>45292</v>
      </c>
      <c r="B167" s="117">
        <v>483713.36268675001</v>
      </c>
      <c r="C167" s="117">
        <v>18904.62798307</v>
      </c>
      <c r="D167" s="117">
        <v>14467.6991065</v>
      </c>
      <c r="E167" s="117">
        <v>6.1885438600000002</v>
      </c>
      <c r="F167" s="117">
        <v>2779.65386872</v>
      </c>
      <c r="G167" s="117">
        <v>11681.856693920001</v>
      </c>
      <c r="H167" s="117">
        <v>4436.9288765700003</v>
      </c>
      <c r="I167" s="117">
        <v>40.151273379999999</v>
      </c>
      <c r="J167" s="117">
        <v>1243.45024898</v>
      </c>
      <c r="K167" s="117">
        <v>3153.3273542100001</v>
      </c>
      <c r="L167" s="117">
        <v>464808.73470368003</v>
      </c>
      <c r="M167" s="117">
        <v>52071.516801029997</v>
      </c>
      <c r="N167" s="117"/>
      <c r="O167" s="117"/>
      <c r="P167" s="117"/>
      <c r="Q167" s="117"/>
      <c r="R167" s="117"/>
      <c r="S167" s="117"/>
      <c r="T167" s="117"/>
    </row>
    <row r="168" spans="1:20">
      <c r="A168" s="9">
        <v>45323</v>
      </c>
      <c r="B168" s="117">
        <v>484507.29072852002</v>
      </c>
      <c r="C168" s="117">
        <v>18837.515398469997</v>
      </c>
      <c r="D168" s="117">
        <v>14479.402328</v>
      </c>
      <c r="E168" s="117">
        <v>6.4844860300000002</v>
      </c>
      <c r="F168" s="117">
        <v>2815.31629875</v>
      </c>
      <c r="G168" s="117">
        <v>11657.60154322</v>
      </c>
      <c r="H168" s="117">
        <v>4358.1130704699999</v>
      </c>
      <c r="I168" s="117">
        <v>39.451851830000003</v>
      </c>
      <c r="J168" s="117">
        <v>2627.7304801499999</v>
      </c>
      <c r="K168" s="117">
        <v>1690.9307384900001</v>
      </c>
      <c r="L168" s="117">
        <v>465669.77533004998</v>
      </c>
      <c r="M168" s="117">
        <v>51866.873314559998</v>
      </c>
      <c r="N168" s="117"/>
      <c r="O168" s="117"/>
      <c r="P168" s="117"/>
      <c r="Q168" s="117"/>
      <c r="R168" s="117"/>
      <c r="S168" s="117"/>
      <c r="T168" s="117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0" customFormat="1" ht="14.4">
      <c r="A1" s="4" t="s">
        <v>129</v>
      </c>
    </row>
    <row r="2" spans="1:28" s="10" customFormat="1" ht="5.25" customHeight="1">
      <c r="A2" s="41"/>
    </row>
    <row r="3" spans="1:28" ht="26.25" customHeight="1">
      <c r="A3" s="220" t="s">
        <v>73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</row>
    <row r="4" spans="1:28" ht="12.75" customHeight="1">
      <c r="A4" s="214" t="s">
        <v>186</v>
      </c>
      <c r="B4" s="225"/>
      <c r="C4" s="225"/>
      <c r="L4" s="22"/>
      <c r="U4" s="22"/>
      <c r="V4" s="22"/>
    </row>
    <row r="5" spans="1:28" ht="12.75" customHeight="1">
      <c r="A5" s="22" t="s">
        <v>231</v>
      </c>
      <c r="B5" s="22"/>
      <c r="C5" s="22"/>
      <c r="L5" s="22"/>
      <c r="U5" s="22"/>
      <c r="V5" s="22"/>
    </row>
    <row r="6" spans="1:28" s="25" customFormat="1" ht="18" customHeight="1">
      <c r="A6" s="226" t="s">
        <v>0</v>
      </c>
      <c r="B6" s="212" t="s">
        <v>1</v>
      </c>
      <c r="C6" s="212" t="s">
        <v>58</v>
      </c>
      <c r="D6" s="200" t="s">
        <v>2</v>
      </c>
      <c r="E6" s="200"/>
      <c r="F6" s="200"/>
      <c r="G6" s="200"/>
      <c r="H6" s="200"/>
      <c r="I6" s="200"/>
      <c r="J6" s="200"/>
      <c r="K6" s="200"/>
      <c r="L6" s="212" t="s">
        <v>56</v>
      </c>
      <c r="M6" s="202" t="s">
        <v>2</v>
      </c>
      <c r="N6" s="203"/>
      <c r="O6" s="203"/>
      <c r="P6" s="203"/>
      <c r="Q6" s="203"/>
      <c r="R6" s="203"/>
      <c r="S6" s="203"/>
      <c r="T6" s="203"/>
      <c r="U6" s="212" t="s">
        <v>59</v>
      </c>
      <c r="V6" s="212" t="s">
        <v>54</v>
      </c>
    </row>
    <row r="7" spans="1:28" s="26" customFormat="1" ht="15" customHeight="1">
      <c r="A7" s="226"/>
      <c r="B7" s="212"/>
      <c r="C7" s="212"/>
      <c r="D7" s="200" t="s">
        <v>17</v>
      </c>
      <c r="E7" s="201"/>
      <c r="F7" s="201"/>
      <c r="G7" s="201"/>
      <c r="H7" s="200" t="s">
        <v>9</v>
      </c>
      <c r="I7" s="201"/>
      <c r="J7" s="201"/>
      <c r="K7" s="201"/>
      <c r="L7" s="212"/>
      <c r="M7" s="202" t="s">
        <v>17</v>
      </c>
      <c r="N7" s="203"/>
      <c r="O7" s="203"/>
      <c r="P7" s="203"/>
      <c r="Q7" s="202" t="s">
        <v>9</v>
      </c>
      <c r="R7" s="203"/>
      <c r="S7" s="203"/>
      <c r="T7" s="203"/>
      <c r="U7" s="212"/>
      <c r="V7" s="212"/>
    </row>
    <row r="8" spans="1:28" ht="55.2">
      <c r="A8" s="226"/>
      <c r="B8" s="212"/>
      <c r="C8" s="212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12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12"/>
      <c r="V8" s="212"/>
    </row>
    <row r="9" spans="1:28" hidden="1">
      <c r="A9" s="131"/>
      <c r="B9" s="128"/>
      <c r="C9" s="128"/>
      <c r="D9" s="127"/>
      <c r="E9" s="127"/>
      <c r="F9" s="127"/>
      <c r="G9" s="127"/>
      <c r="H9" s="127"/>
      <c r="I9" s="127"/>
      <c r="J9" s="127"/>
      <c r="K9" s="127"/>
      <c r="L9" s="128"/>
      <c r="M9" s="127"/>
      <c r="N9" s="127"/>
      <c r="O9" s="127"/>
      <c r="P9" s="127"/>
      <c r="Q9" s="127"/>
      <c r="R9" s="127"/>
      <c r="S9" s="127"/>
      <c r="T9" s="127"/>
      <c r="U9" s="128"/>
      <c r="V9" s="128"/>
    </row>
    <row r="10" spans="1:28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5">
        <v>14</v>
      </c>
      <c r="O10" s="46">
        <v>15</v>
      </c>
      <c r="P10" s="45">
        <v>16</v>
      </c>
      <c r="Q10" s="46">
        <v>17</v>
      </c>
      <c r="R10" s="45">
        <v>18</v>
      </c>
      <c r="S10" s="46">
        <v>19</v>
      </c>
      <c r="T10" s="45">
        <v>20</v>
      </c>
      <c r="U10" s="46">
        <v>21</v>
      </c>
      <c r="V10" s="45">
        <v>22</v>
      </c>
    </row>
    <row r="11" spans="1:28" hidden="1" outlineLevel="1">
      <c r="A11" s="9">
        <v>40544</v>
      </c>
      <c r="B11" s="117">
        <v>70913.526300390004</v>
      </c>
      <c r="C11" s="117">
        <v>45337.726169289999</v>
      </c>
      <c r="D11" s="117">
        <v>20536.55579676</v>
      </c>
      <c r="E11" s="117">
        <v>8470.9896260599999</v>
      </c>
      <c r="F11" s="117">
        <v>7244.4485509000006</v>
      </c>
      <c r="G11" s="117">
        <v>4821.1176197999994</v>
      </c>
      <c r="H11" s="117">
        <v>24801.170372529999</v>
      </c>
      <c r="I11" s="117">
        <v>1745.7215211700002</v>
      </c>
      <c r="J11" s="117">
        <v>5603.6843139699995</v>
      </c>
      <c r="K11" s="117">
        <v>17451.764537390001</v>
      </c>
      <c r="L11" s="117">
        <v>24972.114313940001</v>
      </c>
      <c r="M11" s="117">
        <v>3052.97018415</v>
      </c>
      <c r="N11" s="117">
        <v>229.18413436</v>
      </c>
      <c r="O11" s="117">
        <v>472.04453569999998</v>
      </c>
      <c r="P11" s="117">
        <v>2351.7415140900002</v>
      </c>
      <c r="Q11" s="117">
        <v>21919.144129790002</v>
      </c>
      <c r="R11" s="117">
        <v>1077.2415916699999</v>
      </c>
      <c r="S11" s="117">
        <v>925.37227710000002</v>
      </c>
      <c r="T11" s="117">
        <v>19916.530261019998</v>
      </c>
      <c r="U11" s="117">
        <v>603.68581715999994</v>
      </c>
      <c r="V11" s="117">
        <v>34733.592786540001</v>
      </c>
      <c r="W11" s="117"/>
      <c r="X11" s="117"/>
      <c r="Y11" s="117"/>
      <c r="Z11" s="117"/>
      <c r="AA11" s="117"/>
      <c r="AB11" s="117"/>
    </row>
    <row r="12" spans="1:28" hidden="1" outlineLevel="1">
      <c r="A12" s="9">
        <v>40575</v>
      </c>
      <c r="B12" s="117">
        <v>71169.285884640005</v>
      </c>
      <c r="C12" s="117">
        <v>45620.749792149996</v>
      </c>
      <c r="D12" s="117">
        <v>20514.73677236</v>
      </c>
      <c r="E12" s="117">
        <v>8187.5008012199996</v>
      </c>
      <c r="F12" s="117">
        <v>7375.2218764599993</v>
      </c>
      <c r="G12" s="117">
        <v>4952.0140946800002</v>
      </c>
      <c r="H12" s="117">
        <v>25106.01301979</v>
      </c>
      <c r="I12" s="117">
        <v>1752.43848374</v>
      </c>
      <c r="J12" s="117">
        <v>5551.1806925700002</v>
      </c>
      <c r="K12" s="117">
        <v>17802.39384348</v>
      </c>
      <c r="L12" s="117">
        <v>24921.596814419998</v>
      </c>
      <c r="M12" s="117">
        <v>3163.2304056999997</v>
      </c>
      <c r="N12" s="117">
        <v>235.43938886000001</v>
      </c>
      <c r="O12" s="117">
        <v>465.74297902000001</v>
      </c>
      <c r="P12" s="117">
        <v>2462.04803782</v>
      </c>
      <c r="Q12" s="117">
        <v>21758.366408720001</v>
      </c>
      <c r="R12" s="117">
        <v>1146.5564223000001</v>
      </c>
      <c r="S12" s="117">
        <v>907.56262114000003</v>
      </c>
      <c r="T12" s="117">
        <v>19704.24736528</v>
      </c>
      <c r="U12" s="117">
        <v>626.93927807</v>
      </c>
      <c r="V12" s="117">
        <v>35024.969095209999</v>
      </c>
      <c r="W12" s="117"/>
      <c r="X12" s="117"/>
      <c r="Y12" s="117"/>
      <c r="Z12" s="117"/>
      <c r="AA12" s="117"/>
      <c r="AB12" s="117"/>
    </row>
    <row r="13" spans="1:28" hidden="1" outlineLevel="1">
      <c r="A13" s="9">
        <v>40603</v>
      </c>
      <c r="B13" s="117">
        <v>71235.658989570002</v>
      </c>
      <c r="C13" s="117">
        <v>45262.016556139999</v>
      </c>
      <c r="D13" s="117">
        <v>20610.21328408</v>
      </c>
      <c r="E13" s="117">
        <v>8329.7802542099998</v>
      </c>
      <c r="F13" s="117">
        <v>7380.0577848000003</v>
      </c>
      <c r="G13" s="117">
        <v>4900.3752450699994</v>
      </c>
      <c r="H13" s="117">
        <v>24651.803272059999</v>
      </c>
      <c r="I13" s="117">
        <v>1842.9586545299999</v>
      </c>
      <c r="J13" s="117">
        <v>5212.6524813399992</v>
      </c>
      <c r="K13" s="117">
        <v>17596.192136189999</v>
      </c>
      <c r="L13" s="117">
        <v>24845.767407430001</v>
      </c>
      <c r="M13" s="117">
        <v>3228.0240675499999</v>
      </c>
      <c r="N13" s="117">
        <v>233.196291</v>
      </c>
      <c r="O13" s="117">
        <v>463.33963482999997</v>
      </c>
      <c r="P13" s="117">
        <v>2531.4881417199999</v>
      </c>
      <c r="Q13" s="117">
        <v>21617.743339880002</v>
      </c>
      <c r="R13" s="117">
        <v>790.81888428999991</v>
      </c>
      <c r="S13" s="117">
        <v>873.14537533999999</v>
      </c>
      <c r="T13" s="117">
        <v>19953.779080249999</v>
      </c>
      <c r="U13" s="117">
        <v>1127.8750259999999</v>
      </c>
      <c r="V13" s="117">
        <v>33941.279238430005</v>
      </c>
      <c r="W13" s="117"/>
      <c r="X13" s="117"/>
      <c r="Y13" s="117"/>
      <c r="Z13" s="117"/>
      <c r="AA13" s="117"/>
      <c r="AB13" s="117"/>
    </row>
    <row r="14" spans="1:28" hidden="1" outlineLevel="1">
      <c r="A14" s="9">
        <v>40634</v>
      </c>
      <c r="B14" s="117">
        <v>71129.000202340001</v>
      </c>
      <c r="C14" s="117">
        <v>45921.915766109996</v>
      </c>
      <c r="D14" s="117">
        <v>21268.954953030003</v>
      </c>
      <c r="E14" s="117">
        <v>8533.548249129999</v>
      </c>
      <c r="F14" s="117">
        <v>7792.24983918</v>
      </c>
      <c r="G14" s="117">
        <v>4943.1568647200002</v>
      </c>
      <c r="H14" s="117">
        <v>24652.960813080001</v>
      </c>
      <c r="I14" s="117">
        <v>1909.8034857499999</v>
      </c>
      <c r="J14" s="117">
        <v>5112.23513293</v>
      </c>
      <c r="K14" s="117">
        <v>17630.922194399998</v>
      </c>
      <c r="L14" s="117">
        <v>24531.78444838</v>
      </c>
      <c r="M14" s="117">
        <v>3233.7673849899998</v>
      </c>
      <c r="N14" s="117">
        <v>227.92408034000002</v>
      </c>
      <c r="O14" s="117">
        <v>467.39973291999996</v>
      </c>
      <c r="P14" s="117">
        <v>2538.4435717299998</v>
      </c>
      <c r="Q14" s="117">
        <v>21298.017063389998</v>
      </c>
      <c r="R14" s="117">
        <v>669.47012425000003</v>
      </c>
      <c r="S14" s="117">
        <v>851.38051014999996</v>
      </c>
      <c r="T14" s="117">
        <v>19777.16642899</v>
      </c>
      <c r="U14" s="117">
        <v>675.29998785000009</v>
      </c>
      <c r="V14" s="117">
        <v>33440.794887019998</v>
      </c>
      <c r="W14" s="117"/>
      <c r="X14" s="117"/>
      <c r="Y14" s="117"/>
      <c r="Z14" s="117"/>
      <c r="AA14" s="117"/>
      <c r="AB14" s="117"/>
    </row>
    <row r="15" spans="1:28" hidden="1" outlineLevel="1">
      <c r="A15" s="9">
        <v>40664</v>
      </c>
      <c r="B15" s="117">
        <v>71322.292901249995</v>
      </c>
      <c r="C15" s="117">
        <v>46256.576809829996</v>
      </c>
      <c r="D15" s="117">
        <v>21799.416390959999</v>
      </c>
      <c r="E15" s="117">
        <v>8642.022288350001</v>
      </c>
      <c r="F15" s="117">
        <v>8163.0127129399998</v>
      </c>
      <c r="G15" s="117">
        <v>4994.3813896699994</v>
      </c>
      <c r="H15" s="117">
        <v>24457.16041887</v>
      </c>
      <c r="I15" s="117">
        <v>1976.7098681</v>
      </c>
      <c r="J15" s="117">
        <v>5035.6844836800001</v>
      </c>
      <c r="K15" s="117">
        <v>17444.76606709</v>
      </c>
      <c r="L15" s="117">
        <v>24390.88695865</v>
      </c>
      <c r="M15" s="117">
        <v>3264.9129166700004</v>
      </c>
      <c r="N15" s="117">
        <v>233.64837524999999</v>
      </c>
      <c r="O15" s="117">
        <v>467.54985611999996</v>
      </c>
      <c r="P15" s="117">
        <v>2563.7146853000004</v>
      </c>
      <c r="Q15" s="117">
        <v>21125.97404198</v>
      </c>
      <c r="R15" s="117">
        <v>795.36353224999993</v>
      </c>
      <c r="S15" s="117">
        <v>865.41321293999999</v>
      </c>
      <c r="T15" s="117">
        <v>19465.19729679</v>
      </c>
      <c r="U15" s="117">
        <v>674.82913277</v>
      </c>
      <c r="V15" s="117">
        <v>33133.78727683</v>
      </c>
      <c r="W15" s="117"/>
      <c r="X15" s="117"/>
      <c r="Y15" s="117"/>
      <c r="Z15" s="117"/>
      <c r="AA15" s="117"/>
      <c r="AB15" s="117"/>
    </row>
    <row r="16" spans="1:28" hidden="1" outlineLevel="1">
      <c r="A16" s="9">
        <v>40695</v>
      </c>
      <c r="B16" s="117">
        <v>71480.340591960005</v>
      </c>
      <c r="C16" s="117">
        <v>46224.010131199997</v>
      </c>
      <c r="D16" s="117">
        <v>22128.162025930003</v>
      </c>
      <c r="E16" s="117">
        <v>8653.0545274699998</v>
      </c>
      <c r="F16" s="117">
        <v>8485.218461479999</v>
      </c>
      <c r="G16" s="117">
        <v>4989.8890369800001</v>
      </c>
      <c r="H16" s="117">
        <v>24095.848105270001</v>
      </c>
      <c r="I16" s="117">
        <v>1986.5865490199999</v>
      </c>
      <c r="J16" s="117">
        <v>4954.9915789799998</v>
      </c>
      <c r="K16" s="117">
        <v>17154.26997727</v>
      </c>
      <c r="L16" s="117">
        <v>24365.83713557</v>
      </c>
      <c r="M16" s="117">
        <v>3448.1165551399999</v>
      </c>
      <c r="N16" s="117">
        <v>274.51039796999999</v>
      </c>
      <c r="O16" s="117">
        <v>463.65215445000001</v>
      </c>
      <c r="P16" s="117">
        <v>2709.9540027200001</v>
      </c>
      <c r="Q16" s="117">
        <v>20917.720580430003</v>
      </c>
      <c r="R16" s="117">
        <v>837.12352355999997</v>
      </c>
      <c r="S16" s="117">
        <v>814.32965562000004</v>
      </c>
      <c r="T16" s="117">
        <v>19266.267401249999</v>
      </c>
      <c r="U16" s="117">
        <v>890.49332518999995</v>
      </c>
      <c r="V16" s="117">
        <v>33603.551057539997</v>
      </c>
      <c r="W16" s="117"/>
      <c r="X16" s="117"/>
      <c r="Y16" s="117"/>
      <c r="Z16" s="117"/>
      <c r="AA16" s="117"/>
      <c r="AB16" s="117"/>
    </row>
    <row r="17" spans="1:28" hidden="1" outlineLevel="1">
      <c r="A17" s="9">
        <v>40725</v>
      </c>
      <c r="B17" s="117">
        <v>71669.460990039996</v>
      </c>
      <c r="C17" s="117">
        <v>46489.862220249997</v>
      </c>
      <c r="D17" s="117">
        <v>22865.616462940001</v>
      </c>
      <c r="E17" s="117">
        <v>8974.78143886</v>
      </c>
      <c r="F17" s="117">
        <v>8943.3349467799999</v>
      </c>
      <c r="G17" s="117">
        <v>4947.5000773000002</v>
      </c>
      <c r="H17" s="117">
        <v>23624.24575731</v>
      </c>
      <c r="I17" s="117">
        <v>2064.8928328399998</v>
      </c>
      <c r="J17" s="117">
        <v>5000.0313424099995</v>
      </c>
      <c r="K17" s="117">
        <v>16559.321582059998</v>
      </c>
      <c r="L17" s="117">
        <v>24473.92652655</v>
      </c>
      <c r="M17" s="117">
        <v>3666.5340248400003</v>
      </c>
      <c r="N17" s="117">
        <v>273.65733182000002</v>
      </c>
      <c r="O17" s="117">
        <v>488.44758123000003</v>
      </c>
      <c r="P17" s="117">
        <v>2904.4291117899998</v>
      </c>
      <c r="Q17" s="117">
        <v>20807.392501710001</v>
      </c>
      <c r="R17" s="117">
        <v>861.41056256000002</v>
      </c>
      <c r="S17" s="117">
        <v>972.58382846000006</v>
      </c>
      <c r="T17" s="117">
        <v>18973.398110690003</v>
      </c>
      <c r="U17" s="117">
        <v>705.67224323999994</v>
      </c>
      <c r="V17" s="117">
        <v>33813.652946729999</v>
      </c>
      <c r="W17" s="117"/>
      <c r="X17" s="117"/>
      <c r="Y17" s="117"/>
      <c r="Z17" s="117"/>
      <c r="AA17" s="117"/>
      <c r="AB17" s="117"/>
    </row>
    <row r="18" spans="1:28" hidden="1" outlineLevel="1">
      <c r="A18" s="9">
        <v>40756</v>
      </c>
      <c r="B18" s="117">
        <v>72276.270934789994</v>
      </c>
      <c r="C18" s="117">
        <v>47253.23953685</v>
      </c>
      <c r="D18" s="117">
        <v>24224.187051179997</v>
      </c>
      <c r="E18" s="117">
        <v>9590.8341319600004</v>
      </c>
      <c r="F18" s="117">
        <v>9565.5589705999992</v>
      </c>
      <c r="G18" s="117">
        <v>5067.7939486200003</v>
      </c>
      <c r="H18" s="117">
        <v>23029.052485670003</v>
      </c>
      <c r="I18" s="117">
        <v>1953.67122997</v>
      </c>
      <c r="J18" s="117">
        <v>5274.5615852399997</v>
      </c>
      <c r="K18" s="117">
        <v>15800.819670460001</v>
      </c>
      <c r="L18" s="117">
        <v>24310.871488689998</v>
      </c>
      <c r="M18" s="117">
        <v>3839.1737496899996</v>
      </c>
      <c r="N18" s="117">
        <v>283.27866931</v>
      </c>
      <c r="O18" s="117">
        <v>490.77343141</v>
      </c>
      <c r="P18" s="117">
        <v>3065.12164897</v>
      </c>
      <c r="Q18" s="117">
        <v>20471.697738999999</v>
      </c>
      <c r="R18" s="117">
        <v>705.77289300000007</v>
      </c>
      <c r="S18" s="117">
        <v>786.54034745000001</v>
      </c>
      <c r="T18" s="117">
        <v>18979.38449855</v>
      </c>
      <c r="U18" s="117">
        <v>712.15990924999994</v>
      </c>
      <c r="V18" s="117">
        <v>32672.257379050003</v>
      </c>
      <c r="W18" s="117"/>
      <c r="X18" s="117"/>
      <c r="Y18" s="117"/>
      <c r="Z18" s="117"/>
      <c r="AA18" s="117"/>
      <c r="AB18" s="117"/>
    </row>
    <row r="19" spans="1:28" hidden="1" outlineLevel="1">
      <c r="A19" s="9">
        <v>40787</v>
      </c>
      <c r="B19" s="117">
        <v>72159.223174480008</v>
      </c>
      <c r="C19" s="117">
        <v>47601.086234610004</v>
      </c>
      <c r="D19" s="117">
        <v>25324.948786410001</v>
      </c>
      <c r="E19" s="117">
        <v>9909.8838914199987</v>
      </c>
      <c r="F19" s="117">
        <v>10251.89155332</v>
      </c>
      <c r="G19" s="117">
        <v>5163.1733416699999</v>
      </c>
      <c r="H19" s="117">
        <v>22276.137448199999</v>
      </c>
      <c r="I19" s="117">
        <v>1948.4395767999999</v>
      </c>
      <c r="J19" s="117">
        <v>4923.6801536599996</v>
      </c>
      <c r="K19" s="117">
        <v>15404.01771774</v>
      </c>
      <c r="L19" s="117">
        <v>23837.430633610002</v>
      </c>
      <c r="M19" s="117">
        <v>3976.3377321799999</v>
      </c>
      <c r="N19" s="117">
        <v>279.28214000999998</v>
      </c>
      <c r="O19" s="117">
        <v>505.70300854999999</v>
      </c>
      <c r="P19" s="117">
        <v>3191.3525836200001</v>
      </c>
      <c r="Q19" s="117">
        <v>19861.092901430002</v>
      </c>
      <c r="R19" s="117">
        <v>733.89260734000004</v>
      </c>
      <c r="S19" s="117">
        <v>769.46546935000003</v>
      </c>
      <c r="T19" s="117">
        <v>18357.734824739997</v>
      </c>
      <c r="U19" s="117">
        <v>720.70630626000002</v>
      </c>
      <c r="V19" s="117">
        <v>33156.973906629995</v>
      </c>
      <c r="W19" s="117"/>
      <c r="X19" s="117"/>
      <c r="Y19" s="117"/>
      <c r="Z19" s="117"/>
      <c r="AA19" s="117"/>
      <c r="AB19" s="117"/>
    </row>
    <row r="20" spans="1:28" hidden="1" outlineLevel="1">
      <c r="A20" s="9">
        <v>40817</v>
      </c>
      <c r="B20" s="117">
        <v>72429.259591649999</v>
      </c>
      <c r="C20" s="117">
        <v>48142.183465189999</v>
      </c>
      <c r="D20" s="117">
        <v>26318.08813348</v>
      </c>
      <c r="E20" s="117">
        <v>10269.101003010001</v>
      </c>
      <c r="F20" s="117">
        <v>10836.345748400001</v>
      </c>
      <c r="G20" s="117">
        <v>5212.64138207</v>
      </c>
      <c r="H20" s="117">
        <v>21824.095331709999</v>
      </c>
      <c r="I20" s="117">
        <v>1999.3845680499999</v>
      </c>
      <c r="J20" s="117">
        <v>4939.7059341200002</v>
      </c>
      <c r="K20" s="117">
        <v>14885.004829539999</v>
      </c>
      <c r="L20" s="117">
        <v>23558.90860947</v>
      </c>
      <c r="M20" s="117">
        <v>4165.1303794799996</v>
      </c>
      <c r="N20" s="117">
        <v>265.82534070999998</v>
      </c>
      <c r="O20" s="117">
        <v>523.50360996000006</v>
      </c>
      <c r="P20" s="117">
        <v>3375.8014288100003</v>
      </c>
      <c r="Q20" s="117">
        <v>19393.778229989999</v>
      </c>
      <c r="R20" s="117">
        <v>711.71841987000005</v>
      </c>
      <c r="S20" s="117">
        <v>788.22407860999999</v>
      </c>
      <c r="T20" s="117">
        <v>17893.83573151</v>
      </c>
      <c r="U20" s="117">
        <v>728.16751698999997</v>
      </c>
      <c r="V20" s="117">
        <v>33154.421366890005</v>
      </c>
      <c r="W20" s="117"/>
      <c r="X20" s="117"/>
      <c r="Y20" s="117"/>
      <c r="Z20" s="117"/>
      <c r="AA20" s="117"/>
      <c r="AB20" s="117"/>
    </row>
    <row r="21" spans="1:28" hidden="1" outlineLevel="1">
      <c r="A21" s="9">
        <v>40848</v>
      </c>
      <c r="B21" s="117">
        <v>72011.960403520003</v>
      </c>
      <c r="C21" s="117">
        <v>47737.947082259998</v>
      </c>
      <c r="D21" s="117">
        <v>27028.7377371</v>
      </c>
      <c r="E21" s="117">
        <v>10505.919259280001</v>
      </c>
      <c r="F21" s="117">
        <v>11235.486202170001</v>
      </c>
      <c r="G21" s="117">
        <v>5287.3322756500002</v>
      </c>
      <c r="H21" s="117">
        <v>20709.209345159998</v>
      </c>
      <c r="I21" s="117">
        <v>1950.5241665199999</v>
      </c>
      <c r="J21" s="117">
        <v>4786.2249369199999</v>
      </c>
      <c r="K21" s="117">
        <v>13972.46024172</v>
      </c>
      <c r="L21" s="117">
        <v>23538.49946368</v>
      </c>
      <c r="M21" s="117">
        <v>4425.0493020799995</v>
      </c>
      <c r="N21" s="117">
        <v>265.24761760000001</v>
      </c>
      <c r="O21" s="117">
        <v>606.25556211000003</v>
      </c>
      <c r="P21" s="117">
        <v>3553.5461223700004</v>
      </c>
      <c r="Q21" s="117">
        <v>19113.450161600002</v>
      </c>
      <c r="R21" s="117">
        <v>849.40004299999998</v>
      </c>
      <c r="S21" s="117">
        <v>799.3193071500001</v>
      </c>
      <c r="T21" s="117">
        <v>17464.730811450001</v>
      </c>
      <c r="U21" s="117">
        <v>735.51385757999992</v>
      </c>
      <c r="V21" s="117">
        <v>32878.963953140003</v>
      </c>
      <c r="W21" s="117"/>
      <c r="X21" s="117"/>
      <c r="Y21" s="117"/>
      <c r="Z21" s="117"/>
      <c r="AA21" s="117"/>
      <c r="AB21" s="117"/>
    </row>
    <row r="22" spans="1:28" hidden="1" outlineLevel="1">
      <c r="A22" s="9">
        <v>40878</v>
      </c>
      <c r="B22" s="117">
        <v>72958.603985059992</v>
      </c>
      <c r="C22" s="117">
        <v>48881.841844790004</v>
      </c>
      <c r="D22" s="117">
        <v>28273.504961620001</v>
      </c>
      <c r="E22" s="117">
        <v>11006.900563180001</v>
      </c>
      <c r="F22" s="117">
        <v>11835.93354159</v>
      </c>
      <c r="G22" s="117">
        <v>5430.6708568499998</v>
      </c>
      <c r="H22" s="117">
        <v>20608.336883169999</v>
      </c>
      <c r="I22" s="117">
        <v>1820.3728192600001</v>
      </c>
      <c r="J22" s="117">
        <v>4622.6055686099999</v>
      </c>
      <c r="K22" s="117">
        <v>14165.358495299999</v>
      </c>
      <c r="L22" s="117">
        <v>23328.21695876</v>
      </c>
      <c r="M22" s="117">
        <v>4492.3926855999998</v>
      </c>
      <c r="N22" s="117">
        <v>273.45732535000002</v>
      </c>
      <c r="O22" s="117">
        <v>607.16203654000003</v>
      </c>
      <c r="P22" s="117">
        <v>3611.7733237100001</v>
      </c>
      <c r="Q22" s="117">
        <v>18835.82427316</v>
      </c>
      <c r="R22" s="117">
        <v>760.59516474999998</v>
      </c>
      <c r="S22" s="117">
        <v>881.67292359999999</v>
      </c>
      <c r="T22" s="117">
        <v>17193.556184810001</v>
      </c>
      <c r="U22" s="117">
        <v>748.54518151000002</v>
      </c>
      <c r="V22" s="117">
        <v>34391.707029089994</v>
      </c>
      <c r="W22" s="117"/>
      <c r="X22" s="117"/>
      <c r="Y22" s="117"/>
      <c r="Z22" s="117"/>
      <c r="AA22" s="117"/>
      <c r="AB22" s="117"/>
    </row>
    <row r="23" spans="1:28" hidden="1" outlineLevel="1">
      <c r="A23" s="9">
        <v>40909</v>
      </c>
      <c r="B23" s="117">
        <v>72733.813915370003</v>
      </c>
      <c r="C23" s="117">
        <v>48765.0335309</v>
      </c>
      <c r="D23" s="117">
        <v>28515.311046989998</v>
      </c>
      <c r="E23" s="117">
        <v>11032.1366588</v>
      </c>
      <c r="F23" s="117">
        <v>11955.14020215</v>
      </c>
      <c r="G23" s="117">
        <v>5528.0341860400003</v>
      </c>
      <c r="H23" s="117">
        <v>20249.722483910002</v>
      </c>
      <c r="I23" s="117">
        <v>1820.8985591200001</v>
      </c>
      <c r="J23" s="117">
        <v>4447.5312781100001</v>
      </c>
      <c r="K23" s="117">
        <v>13981.29264668</v>
      </c>
      <c r="L23" s="117">
        <v>23259.239092440002</v>
      </c>
      <c r="M23" s="117">
        <v>4647.5501366399994</v>
      </c>
      <c r="N23" s="117">
        <v>283.57088625999995</v>
      </c>
      <c r="O23" s="117">
        <v>696.74982122000006</v>
      </c>
      <c r="P23" s="117">
        <v>3667.2294291600001</v>
      </c>
      <c r="Q23" s="117">
        <v>18611.6889558</v>
      </c>
      <c r="R23" s="117">
        <v>753.20716428999992</v>
      </c>
      <c r="S23" s="117">
        <v>865.03584140999999</v>
      </c>
      <c r="T23" s="117">
        <v>16993.445950100002</v>
      </c>
      <c r="U23" s="117">
        <v>709.54129203000002</v>
      </c>
      <c r="V23" s="117">
        <v>34064.171879890004</v>
      </c>
      <c r="W23" s="117"/>
      <c r="X23" s="117"/>
      <c r="Y23" s="117"/>
      <c r="Z23" s="117"/>
      <c r="AA23" s="117"/>
      <c r="AB23" s="117"/>
    </row>
    <row r="24" spans="1:28" hidden="1" outlineLevel="1">
      <c r="A24" s="9">
        <v>40940</v>
      </c>
      <c r="B24" s="117">
        <v>71946.074012490004</v>
      </c>
      <c r="C24" s="117">
        <v>47446.40203066</v>
      </c>
      <c r="D24" s="117">
        <v>28267.16139424</v>
      </c>
      <c r="E24" s="117">
        <v>10636.392172059999</v>
      </c>
      <c r="F24" s="117">
        <v>12102.995715699999</v>
      </c>
      <c r="G24" s="117">
        <v>5527.7735064799999</v>
      </c>
      <c r="H24" s="117">
        <v>19179.24063642</v>
      </c>
      <c r="I24" s="117">
        <v>1691.3170193799999</v>
      </c>
      <c r="J24" s="117">
        <v>4159.74462829</v>
      </c>
      <c r="K24" s="117">
        <v>13328.17898875</v>
      </c>
      <c r="L24" s="117">
        <v>23793.226634000002</v>
      </c>
      <c r="M24" s="117">
        <v>5043.9241063599993</v>
      </c>
      <c r="N24" s="117">
        <v>531.58725283000001</v>
      </c>
      <c r="O24" s="117">
        <v>794.16641325000001</v>
      </c>
      <c r="P24" s="117">
        <v>3718.1704402799996</v>
      </c>
      <c r="Q24" s="117">
        <v>18749.30252764</v>
      </c>
      <c r="R24" s="117">
        <v>848.65121878000002</v>
      </c>
      <c r="S24" s="117">
        <v>927.36913634999996</v>
      </c>
      <c r="T24" s="117">
        <v>16973.28217251</v>
      </c>
      <c r="U24" s="117">
        <v>706.44534782999995</v>
      </c>
      <c r="V24" s="117">
        <v>31710.996895690001</v>
      </c>
      <c r="W24" s="117"/>
      <c r="X24" s="117"/>
      <c r="Y24" s="117"/>
      <c r="Z24" s="117"/>
      <c r="AA24" s="117"/>
      <c r="AB24" s="117"/>
    </row>
    <row r="25" spans="1:28" hidden="1" outlineLevel="1">
      <c r="A25" s="9">
        <v>40969</v>
      </c>
      <c r="B25" s="117">
        <v>71564.599168400004</v>
      </c>
      <c r="C25" s="117">
        <v>47360.50905945</v>
      </c>
      <c r="D25" s="117">
        <v>28779.892969520002</v>
      </c>
      <c r="E25" s="117">
        <v>10851.853130560001</v>
      </c>
      <c r="F25" s="117">
        <v>12397.60604359</v>
      </c>
      <c r="G25" s="117">
        <v>5530.4337953699996</v>
      </c>
      <c r="H25" s="117">
        <v>18580.616089930001</v>
      </c>
      <c r="I25" s="117">
        <v>1591.9884414599999</v>
      </c>
      <c r="J25" s="117">
        <v>4038.1405429900001</v>
      </c>
      <c r="K25" s="117">
        <v>12950.487105480001</v>
      </c>
      <c r="L25" s="117">
        <v>23490.995399750002</v>
      </c>
      <c r="M25" s="117">
        <v>5111.5083747899998</v>
      </c>
      <c r="N25" s="117">
        <v>538.18135522</v>
      </c>
      <c r="O25" s="117">
        <v>992.23759246999998</v>
      </c>
      <c r="P25" s="117">
        <v>3581.0894271000002</v>
      </c>
      <c r="Q25" s="117">
        <v>18379.487024959999</v>
      </c>
      <c r="R25" s="117">
        <v>897.15191279999999</v>
      </c>
      <c r="S25" s="117">
        <v>3321.9212775399997</v>
      </c>
      <c r="T25" s="117">
        <v>14160.41383462</v>
      </c>
      <c r="U25" s="117">
        <v>713.0947091999999</v>
      </c>
      <c r="V25" s="117">
        <v>34273.213179900005</v>
      </c>
      <c r="W25" s="117"/>
      <c r="X25" s="117"/>
      <c r="Y25" s="117"/>
      <c r="Z25" s="117"/>
      <c r="AA25" s="117"/>
      <c r="AB25" s="117"/>
    </row>
    <row r="26" spans="1:28" hidden="1" outlineLevel="1">
      <c r="A26" s="9">
        <v>41000</v>
      </c>
      <c r="B26" s="117">
        <v>71110.838715510006</v>
      </c>
      <c r="C26" s="117">
        <v>47496.77491131</v>
      </c>
      <c r="D26" s="117">
        <v>29157.914824539999</v>
      </c>
      <c r="E26" s="117">
        <v>11033.405809579999</v>
      </c>
      <c r="F26" s="117">
        <v>12631.641693199999</v>
      </c>
      <c r="G26" s="117">
        <v>5492.8673217599999</v>
      </c>
      <c r="H26" s="117">
        <v>18338.860086770001</v>
      </c>
      <c r="I26" s="117">
        <v>1519.04463644</v>
      </c>
      <c r="J26" s="117">
        <v>4283.7938974400004</v>
      </c>
      <c r="K26" s="117">
        <v>12536.021552890001</v>
      </c>
      <c r="L26" s="117">
        <v>22912.421617669999</v>
      </c>
      <c r="M26" s="117">
        <v>5125.5528240100002</v>
      </c>
      <c r="N26" s="117">
        <v>342.5165394</v>
      </c>
      <c r="O26" s="117">
        <v>1038.8756031600001</v>
      </c>
      <c r="P26" s="117">
        <v>3744.1606814500001</v>
      </c>
      <c r="Q26" s="117">
        <v>17786.86879366</v>
      </c>
      <c r="R26" s="117">
        <v>267.61467091999998</v>
      </c>
      <c r="S26" s="117">
        <v>1219.88964633</v>
      </c>
      <c r="T26" s="117">
        <v>16299.364476409999</v>
      </c>
      <c r="U26" s="117">
        <v>701.64218653</v>
      </c>
      <c r="V26" s="117">
        <v>33161.854603059997</v>
      </c>
      <c r="W26" s="117"/>
      <c r="X26" s="117"/>
      <c r="Y26" s="117"/>
      <c r="Z26" s="117"/>
      <c r="AA26" s="117"/>
      <c r="AB26" s="117"/>
    </row>
    <row r="27" spans="1:28" hidden="1" outlineLevel="1">
      <c r="A27" s="9">
        <v>41030</v>
      </c>
      <c r="B27" s="117">
        <v>70631.77668404</v>
      </c>
      <c r="C27" s="117">
        <v>47431.623998290001</v>
      </c>
      <c r="D27" s="117">
        <v>29417.780525620001</v>
      </c>
      <c r="E27" s="117">
        <v>11116.326814279999</v>
      </c>
      <c r="F27" s="117">
        <v>12692.87598065</v>
      </c>
      <c r="G27" s="117">
        <v>5608.57773069</v>
      </c>
      <c r="H27" s="117">
        <v>18013.84347267</v>
      </c>
      <c r="I27" s="117">
        <v>1499.76373997</v>
      </c>
      <c r="J27" s="117">
        <v>3944.50535812</v>
      </c>
      <c r="K27" s="117">
        <v>12569.574374579999</v>
      </c>
      <c r="L27" s="117">
        <v>22491.89931045</v>
      </c>
      <c r="M27" s="117">
        <v>4997.5659235700005</v>
      </c>
      <c r="N27" s="117">
        <v>369.91921736</v>
      </c>
      <c r="O27" s="117">
        <v>809.84149954999998</v>
      </c>
      <c r="P27" s="117">
        <v>3817.8052066600003</v>
      </c>
      <c r="Q27" s="117">
        <v>17494.33338688</v>
      </c>
      <c r="R27" s="117">
        <v>265.30342489000003</v>
      </c>
      <c r="S27" s="117">
        <v>1361.14673004</v>
      </c>
      <c r="T27" s="117">
        <v>15867.88323195</v>
      </c>
      <c r="U27" s="117">
        <v>708.25337530000002</v>
      </c>
      <c r="V27" s="117">
        <v>32499.014610099999</v>
      </c>
      <c r="W27" s="117"/>
      <c r="X27" s="117"/>
      <c r="Y27" s="117"/>
      <c r="Z27" s="117"/>
      <c r="AA27" s="117"/>
      <c r="AB27" s="117"/>
    </row>
    <row r="28" spans="1:28" hidden="1" outlineLevel="1">
      <c r="A28" s="9">
        <v>41061</v>
      </c>
      <c r="B28" s="117">
        <v>69590.252675060008</v>
      </c>
      <c r="C28" s="117">
        <v>46734.52208337</v>
      </c>
      <c r="D28" s="117">
        <v>29496.08718807</v>
      </c>
      <c r="E28" s="117">
        <v>10650.6803015</v>
      </c>
      <c r="F28" s="117">
        <v>13051.201410399999</v>
      </c>
      <c r="G28" s="117">
        <v>5794.2054761700001</v>
      </c>
      <c r="H28" s="117">
        <v>17238.434895300001</v>
      </c>
      <c r="I28" s="117">
        <v>1355.4864818900001</v>
      </c>
      <c r="J28" s="117">
        <v>3577.2922805799999</v>
      </c>
      <c r="K28" s="117">
        <v>12305.656132830001</v>
      </c>
      <c r="L28" s="117">
        <v>22151.209027870002</v>
      </c>
      <c r="M28" s="117">
        <v>5011.1872491499998</v>
      </c>
      <c r="N28" s="117">
        <v>357.42415251</v>
      </c>
      <c r="O28" s="117">
        <v>817.76655512999992</v>
      </c>
      <c r="P28" s="117">
        <v>3835.99654151</v>
      </c>
      <c r="Q28" s="117">
        <v>17140.021778720002</v>
      </c>
      <c r="R28" s="117">
        <v>193.16863164999998</v>
      </c>
      <c r="S28" s="117">
        <v>1345.6660274400001</v>
      </c>
      <c r="T28" s="117">
        <v>15601.18711963</v>
      </c>
      <c r="U28" s="117">
        <v>704.52156381999998</v>
      </c>
      <c r="V28" s="117">
        <v>31395.653658390002</v>
      </c>
      <c r="W28" s="117"/>
      <c r="X28" s="117"/>
      <c r="Y28" s="117"/>
      <c r="Z28" s="117"/>
      <c r="AA28" s="117"/>
      <c r="AB28" s="117"/>
    </row>
    <row r="29" spans="1:28" hidden="1" outlineLevel="1">
      <c r="A29" s="9">
        <v>41091</v>
      </c>
      <c r="B29" s="117">
        <v>70117.293382949996</v>
      </c>
      <c r="C29" s="117">
        <v>47291.489360129999</v>
      </c>
      <c r="D29" s="117">
        <v>30275.425341080001</v>
      </c>
      <c r="E29" s="117">
        <v>11068.47078722</v>
      </c>
      <c r="F29" s="117">
        <v>13305.100924800001</v>
      </c>
      <c r="G29" s="117">
        <v>5901.8536290600005</v>
      </c>
      <c r="H29" s="117">
        <v>17016.064019050002</v>
      </c>
      <c r="I29" s="117">
        <v>1339.7687348699999</v>
      </c>
      <c r="J29" s="117">
        <v>3542.2327708899998</v>
      </c>
      <c r="K29" s="117">
        <v>12134.06251329</v>
      </c>
      <c r="L29" s="117">
        <v>22208.915278439999</v>
      </c>
      <c r="M29" s="117">
        <v>5314.35513111</v>
      </c>
      <c r="N29" s="117">
        <v>431.13992433000004</v>
      </c>
      <c r="O29" s="117">
        <v>939.32698154999991</v>
      </c>
      <c r="P29" s="117">
        <v>3943.88822523</v>
      </c>
      <c r="Q29" s="117">
        <v>16894.560147329998</v>
      </c>
      <c r="R29" s="117">
        <v>223.90208490999999</v>
      </c>
      <c r="S29" s="117">
        <v>1328.4533579599999</v>
      </c>
      <c r="T29" s="117">
        <v>15342.20470446</v>
      </c>
      <c r="U29" s="117">
        <v>616.88874437999993</v>
      </c>
      <c r="V29" s="117">
        <v>31237.967246759999</v>
      </c>
      <c r="W29" s="117"/>
      <c r="X29" s="117"/>
      <c r="Y29" s="117"/>
      <c r="Z29" s="117"/>
      <c r="AA29" s="117"/>
      <c r="AB29" s="117"/>
    </row>
    <row r="30" spans="1:28" hidden="1" outlineLevel="1">
      <c r="A30" s="9">
        <v>41122</v>
      </c>
      <c r="B30" s="117">
        <v>70304.595309870012</v>
      </c>
      <c r="C30" s="117">
        <v>48129.748968220003</v>
      </c>
      <c r="D30" s="117">
        <v>31877.926405819999</v>
      </c>
      <c r="E30" s="117">
        <v>11748.298714730001</v>
      </c>
      <c r="F30" s="117">
        <v>14124.209777059999</v>
      </c>
      <c r="G30" s="117">
        <v>6005.4179140300002</v>
      </c>
      <c r="H30" s="117">
        <v>16251.822562400001</v>
      </c>
      <c r="I30" s="117">
        <v>1348.8638008400001</v>
      </c>
      <c r="J30" s="117">
        <v>3418.6437451000002</v>
      </c>
      <c r="K30" s="117">
        <v>11484.315016460001</v>
      </c>
      <c r="L30" s="117">
        <v>21609.282895019998</v>
      </c>
      <c r="M30" s="117">
        <v>5486.6642558700005</v>
      </c>
      <c r="N30" s="117">
        <v>490.96936777000002</v>
      </c>
      <c r="O30" s="117">
        <v>1034.44461247</v>
      </c>
      <c r="P30" s="117">
        <v>3961.25027563</v>
      </c>
      <c r="Q30" s="117">
        <v>16122.618639150001</v>
      </c>
      <c r="R30" s="117">
        <v>220.29848827000001</v>
      </c>
      <c r="S30" s="117">
        <v>1332.9517627</v>
      </c>
      <c r="T30" s="117">
        <v>14569.368388179999</v>
      </c>
      <c r="U30" s="117">
        <v>565.56344663000004</v>
      </c>
      <c r="V30" s="117">
        <v>30529.54393448</v>
      </c>
      <c r="W30" s="117"/>
      <c r="X30" s="117"/>
      <c r="Y30" s="117"/>
      <c r="Z30" s="117"/>
      <c r="AA30" s="117"/>
      <c r="AB30" s="117"/>
    </row>
    <row r="31" spans="1:28" hidden="1" outlineLevel="1">
      <c r="A31" s="9">
        <v>41153</v>
      </c>
      <c r="B31" s="117">
        <v>70947.402560489994</v>
      </c>
      <c r="C31" s="117">
        <v>48783.453156900003</v>
      </c>
      <c r="D31" s="117">
        <v>32796.581183210001</v>
      </c>
      <c r="E31" s="117">
        <v>12264.301738130001</v>
      </c>
      <c r="F31" s="117">
        <v>14521.896086240002</v>
      </c>
      <c r="G31" s="117">
        <v>6010.3833588400003</v>
      </c>
      <c r="H31" s="117">
        <v>15986.871973689998</v>
      </c>
      <c r="I31" s="117">
        <v>1342.4255070700001</v>
      </c>
      <c r="J31" s="117">
        <v>3340.7986798799998</v>
      </c>
      <c r="K31" s="117">
        <v>11303.647786739999</v>
      </c>
      <c r="L31" s="117">
        <v>21589.992716299999</v>
      </c>
      <c r="M31" s="117">
        <v>5752.4436477299996</v>
      </c>
      <c r="N31" s="117">
        <v>523.85604807999994</v>
      </c>
      <c r="O31" s="117">
        <v>1143.5402610000001</v>
      </c>
      <c r="P31" s="117">
        <v>4085.0473386499998</v>
      </c>
      <c r="Q31" s="117">
        <v>15837.549068570001</v>
      </c>
      <c r="R31" s="117">
        <v>190.32721827999998</v>
      </c>
      <c r="S31" s="117">
        <v>1320.15603201</v>
      </c>
      <c r="T31" s="117">
        <v>14327.06581828</v>
      </c>
      <c r="U31" s="117">
        <v>573.95668728999999</v>
      </c>
      <c r="V31" s="117">
        <v>30761.096378540002</v>
      </c>
      <c r="W31" s="117"/>
      <c r="X31" s="117"/>
      <c r="Y31" s="117"/>
      <c r="Z31" s="117"/>
      <c r="AA31" s="117"/>
      <c r="AB31" s="117"/>
    </row>
    <row r="32" spans="1:28" hidden="1" outlineLevel="1">
      <c r="A32" s="9">
        <v>41183</v>
      </c>
      <c r="B32" s="117">
        <v>72110.331718069996</v>
      </c>
      <c r="C32" s="117">
        <v>49654.131861099995</v>
      </c>
      <c r="D32" s="117">
        <v>33986.887219119999</v>
      </c>
      <c r="E32" s="117">
        <v>12796.72647379</v>
      </c>
      <c r="F32" s="117">
        <v>15067.582051670001</v>
      </c>
      <c r="G32" s="117">
        <v>6122.5786936599998</v>
      </c>
      <c r="H32" s="117">
        <v>15667.24464198</v>
      </c>
      <c r="I32" s="117">
        <v>1359.1226319800001</v>
      </c>
      <c r="J32" s="117">
        <v>3259.8169346199998</v>
      </c>
      <c r="K32" s="117">
        <v>11048.30507538</v>
      </c>
      <c r="L32" s="117">
        <v>21907.971015560001</v>
      </c>
      <c r="M32" s="117">
        <v>6309.5212806399995</v>
      </c>
      <c r="N32" s="117">
        <v>695.17891498000006</v>
      </c>
      <c r="O32" s="117">
        <v>1451.13199287</v>
      </c>
      <c r="P32" s="117">
        <v>4163.2103727900003</v>
      </c>
      <c r="Q32" s="117">
        <v>15598.449734920001</v>
      </c>
      <c r="R32" s="117">
        <v>211.83499594999998</v>
      </c>
      <c r="S32" s="117">
        <v>1300.9332829999998</v>
      </c>
      <c r="T32" s="117">
        <v>14085.68145597</v>
      </c>
      <c r="U32" s="117">
        <v>548.22884140999997</v>
      </c>
      <c r="V32" s="117">
        <v>31157.626375</v>
      </c>
      <c r="W32" s="117"/>
      <c r="X32" s="117"/>
      <c r="Y32" s="117"/>
      <c r="Z32" s="117"/>
      <c r="AA32" s="117"/>
      <c r="AB32" s="117"/>
    </row>
    <row r="33" spans="1:28" hidden="1" outlineLevel="1">
      <c r="A33" s="9">
        <v>41214</v>
      </c>
      <c r="B33" s="117">
        <v>72169.437466849995</v>
      </c>
      <c r="C33" s="117">
        <v>50060.509233359997</v>
      </c>
      <c r="D33" s="117">
        <v>35068.94172078</v>
      </c>
      <c r="E33" s="117">
        <v>13223.891925080001</v>
      </c>
      <c r="F33" s="117">
        <v>15627.631485040001</v>
      </c>
      <c r="G33" s="117">
        <v>6217.4183106599994</v>
      </c>
      <c r="H33" s="117">
        <v>14991.567512579999</v>
      </c>
      <c r="I33" s="117">
        <v>1173.8239996899999</v>
      </c>
      <c r="J33" s="117">
        <v>3046.39300417</v>
      </c>
      <c r="K33" s="117">
        <v>10771.350508720001</v>
      </c>
      <c r="L33" s="117">
        <v>21553.409893389999</v>
      </c>
      <c r="M33" s="117">
        <v>6477.9744310400001</v>
      </c>
      <c r="N33" s="117">
        <v>691.28550498999994</v>
      </c>
      <c r="O33" s="117">
        <v>1587.0638268600001</v>
      </c>
      <c r="P33" s="117">
        <v>4199.6250991899997</v>
      </c>
      <c r="Q33" s="117">
        <v>15075.43546235</v>
      </c>
      <c r="R33" s="117">
        <v>187.07431276</v>
      </c>
      <c r="S33" s="117">
        <v>1205.7668600899999</v>
      </c>
      <c r="T33" s="117">
        <v>13682.594289499999</v>
      </c>
      <c r="U33" s="117">
        <v>555.51834010000005</v>
      </c>
      <c r="V33" s="117">
        <v>30795.782955340001</v>
      </c>
      <c r="W33" s="117"/>
      <c r="X33" s="117"/>
      <c r="Y33" s="117"/>
      <c r="Z33" s="117"/>
      <c r="AA33" s="117"/>
      <c r="AB33" s="117"/>
    </row>
    <row r="34" spans="1:28" hidden="1" outlineLevel="1">
      <c r="A34" s="9">
        <v>41244</v>
      </c>
      <c r="B34" s="117">
        <v>72199.472048700001</v>
      </c>
      <c r="C34" s="117">
        <v>51001.658901389994</v>
      </c>
      <c r="D34" s="117">
        <v>36503.968770129999</v>
      </c>
      <c r="E34" s="117">
        <v>13703.12571977</v>
      </c>
      <c r="F34" s="117">
        <v>16595.546604939998</v>
      </c>
      <c r="G34" s="117">
        <v>6205.2964454200001</v>
      </c>
      <c r="H34" s="117">
        <v>14497.690131259998</v>
      </c>
      <c r="I34" s="117">
        <v>1082.6162530600002</v>
      </c>
      <c r="J34" s="117">
        <v>2880.7827057300001</v>
      </c>
      <c r="K34" s="117">
        <v>10534.291172469999</v>
      </c>
      <c r="L34" s="117">
        <v>20640.721489610001</v>
      </c>
      <c r="M34" s="117">
        <v>6097.0865099500006</v>
      </c>
      <c r="N34" s="117">
        <v>577.33930701999998</v>
      </c>
      <c r="O34" s="117">
        <v>1029.8545705700001</v>
      </c>
      <c r="P34" s="117">
        <v>4489.8926323599999</v>
      </c>
      <c r="Q34" s="117">
        <v>14543.634979659999</v>
      </c>
      <c r="R34" s="117">
        <v>169.33394490000001</v>
      </c>
      <c r="S34" s="117">
        <v>1150.63397779</v>
      </c>
      <c r="T34" s="117">
        <v>13223.66705697</v>
      </c>
      <c r="U34" s="117">
        <v>557.09165770000004</v>
      </c>
      <c r="V34" s="117">
        <v>25401.665741479999</v>
      </c>
      <c r="W34" s="117"/>
      <c r="X34" s="117"/>
      <c r="Y34" s="117"/>
      <c r="Z34" s="117"/>
      <c r="AA34" s="117"/>
      <c r="AB34" s="117"/>
    </row>
    <row r="35" spans="1:28" hidden="1" outlineLevel="1">
      <c r="A35" s="9">
        <v>41275</v>
      </c>
      <c r="B35" s="117">
        <v>73352.828428420005</v>
      </c>
      <c r="C35" s="117">
        <v>52291.386718640002</v>
      </c>
      <c r="D35" s="117">
        <v>37981.678302619999</v>
      </c>
      <c r="E35" s="117">
        <v>14245.469296109999</v>
      </c>
      <c r="F35" s="117">
        <v>17376.357359810001</v>
      </c>
      <c r="G35" s="117">
        <v>6359.8516466999999</v>
      </c>
      <c r="H35" s="117">
        <v>14309.708416020001</v>
      </c>
      <c r="I35" s="117">
        <v>1092.55469109</v>
      </c>
      <c r="J35" s="117">
        <v>2689.23295302</v>
      </c>
      <c r="K35" s="117">
        <v>10527.92077191</v>
      </c>
      <c r="L35" s="117">
        <v>20504.353444829998</v>
      </c>
      <c r="M35" s="117">
        <v>6076.8910358100002</v>
      </c>
      <c r="N35" s="117">
        <v>593.62092008000002</v>
      </c>
      <c r="O35" s="117">
        <v>1028.0104347900001</v>
      </c>
      <c r="P35" s="117">
        <v>4455.2596809400002</v>
      </c>
      <c r="Q35" s="117">
        <v>14427.46240902</v>
      </c>
      <c r="R35" s="117">
        <v>198.98698934000001</v>
      </c>
      <c r="S35" s="117">
        <v>1128.59701836</v>
      </c>
      <c r="T35" s="117">
        <v>13099.87840132</v>
      </c>
      <c r="U35" s="117">
        <v>557.08826494999994</v>
      </c>
      <c r="V35" s="117">
        <v>24700.45700387</v>
      </c>
      <c r="W35" s="117"/>
      <c r="X35" s="117"/>
      <c r="Y35" s="117"/>
      <c r="Z35" s="117"/>
      <c r="AA35" s="117"/>
      <c r="AB35" s="117"/>
    </row>
    <row r="36" spans="1:28" hidden="1" outlineLevel="1">
      <c r="A36" s="9">
        <v>41306</v>
      </c>
      <c r="B36" s="117">
        <v>73711.730724830006</v>
      </c>
      <c r="C36" s="117">
        <v>53087.190786610001</v>
      </c>
      <c r="D36" s="117">
        <v>38956.924163290001</v>
      </c>
      <c r="E36" s="117">
        <v>14382.984558730001</v>
      </c>
      <c r="F36" s="117">
        <v>18158.000211900002</v>
      </c>
      <c r="G36" s="117">
        <v>6415.9393926599996</v>
      </c>
      <c r="H36" s="117">
        <v>14130.26662332</v>
      </c>
      <c r="I36" s="117">
        <v>1140.70587206</v>
      </c>
      <c r="J36" s="117">
        <v>2560.4197931899998</v>
      </c>
      <c r="K36" s="117">
        <v>10429.14095807</v>
      </c>
      <c r="L36" s="117">
        <v>20067.034373530001</v>
      </c>
      <c r="M36" s="117">
        <v>5787.7293685500008</v>
      </c>
      <c r="N36" s="117">
        <v>415.50911327999995</v>
      </c>
      <c r="O36" s="117">
        <v>939.67227260000004</v>
      </c>
      <c r="P36" s="117">
        <v>4432.5479826700002</v>
      </c>
      <c r="Q36" s="117">
        <v>14279.30500498</v>
      </c>
      <c r="R36" s="117">
        <v>308.50545015</v>
      </c>
      <c r="S36" s="117">
        <v>1184.6388599500001</v>
      </c>
      <c r="T36" s="117">
        <v>12786.160694880002</v>
      </c>
      <c r="U36" s="117">
        <v>557.50556469000003</v>
      </c>
      <c r="V36" s="117">
        <v>23859.671577650002</v>
      </c>
      <c r="W36" s="117"/>
      <c r="X36" s="117"/>
      <c r="Y36" s="117"/>
      <c r="Z36" s="117"/>
      <c r="AA36" s="117"/>
      <c r="AB36" s="117"/>
    </row>
    <row r="37" spans="1:28" hidden="1" outlineLevel="1">
      <c r="A37" s="9">
        <v>41334</v>
      </c>
      <c r="B37" s="117">
        <v>74154.060918760006</v>
      </c>
      <c r="C37" s="117">
        <v>53572.214490980004</v>
      </c>
      <c r="D37" s="117">
        <v>39778.962786370001</v>
      </c>
      <c r="E37" s="117">
        <v>14877.234085280001</v>
      </c>
      <c r="F37" s="117">
        <v>18485.02282065</v>
      </c>
      <c r="G37" s="117">
        <v>6416.7058804400003</v>
      </c>
      <c r="H37" s="117">
        <v>13793.251704609998</v>
      </c>
      <c r="I37" s="117">
        <v>1107.8937416600002</v>
      </c>
      <c r="J37" s="117">
        <v>2536.7085745700001</v>
      </c>
      <c r="K37" s="117">
        <v>10148.649388379999</v>
      </c>
      <c r="L37" s="117">
        <v>20016.256187539999</v>
      </c>
      <c r="M37" s="117">
        <v>5775.3690325200005</v>
      </c>
      <c r="N37" s="117">
        <v>406.89631867000003</v>
      </c>
      <c r="O37" s="117">
        <v>950.02841968000007</v>
      </c>
      <c r="P37" s="117">
        <v>4418.4442941699999</v>
      </c>
      <c r="Q37" s="117">
        <v>14240.88715502</v>
      </c>
      <c r="R37" s="117">
        <v>298.31718218999998</v>
      </c>
      <c r="S37" s="117">
        <v>1195.62954906</v>
      </c>
      <c r="T37" s="117">
        <v>12746.94042377</v>
      </c>
      <c r="U37" s="117">
        <v>565.59024023999996</v>
      </c>
      <c r="V37" s="117">
        <v>24055.763652080001</v>
      </c>
      <c r="W37" s="117"/>
      <c r="X37" s="117"/>
      <c r="Y37" s="117"/>
      <c r="Z37" s="117"/>
      <c r="AA37" s="117"/>
      <c r="AB37" s="117"/>
    </row>
    <row r="38" spans="1:28" hidden="1" outlineLevel="1">
      <c r="A38" s="9">
        <v>41365</v>
      </c>
      <c r="B38" s="117">
        <v>74995.223134600004</v>
      </c>
      <c r="C38" s="117">
        <v>54497.191934959999</v>
      </c>
      <c r="D38" s="117">
        <v>41216.909364970001</v>
      </c>
      <c r="E38" s="117">
        <v>16140.621494860001</v>
      </c>
      <c r="F38" s="117">
        <v>18696.855938909997</v>
      </c>
      <c r="G38" s="117">
        <v>6379.4319311999998</v>
      </c>
      <c r="H38" s="117">
        <v>13280.28256999</v>
      </c>
      <c r="I38" s="117">
        <v>1038.8285132800002</v>
      </c>
      <c r="J38" s="117">
        <v>2454.3199688600002</v>
      </c>
      <c r="K38" s="117">
        <v>9787.1340878499996</v>
      </c>
      <c r="L38" s="117">
        <v>19901.053022889999</v>
      </c>
      <c r="M38" s="117">
        <v>5812.0334873299998</v>
      </c>
      <c r="N38" s="117">
        <v>387.63078103999999</v>
      </c>
      <c r="O38" s="117">
        <v>999.24282109000001</v>
      </c>
      <c r="P38" s="117">
        <v>4425.1598851999997</v>
      </c>
      <c r="Q38" s="117">
        <v>14089.019535560001</v>
      </c>
      <c r="R38" s="117">
        <v>309.43761295999997</v>
      </c>
      <c r="S38" s="117">
        <v>1186.3921774600001</v>
      </c>
      <c r="T38" s="117">
        <v>12593.18974514</v>
      </c>
      <c r="U38" s="117">
        <v>596.97817674999999</v>
      </c>
      <c r="V38" s="117">
        <v>24378.200519059999</v>
      </c>
      <c r="W38" s="117"/>
      <c r="X38" s="117"/>
      <c r="Y38" s="117"/>
      <c r="Z38" s="117"/>
      <c r="AA38" s="117"/>
      <c r="AB38" s="117"/>
    </row>
    <row r="39" spans="1:28" hidden="1" outlineLevel="1">
      <c r="A39" s="9">
        <v>41395</v>
      </c>
      <c r="B39" s="117">
        <v>75978.070135059999</v>
      </c>
      <c r="C39" s="117">
        <v>55639.787997270003</v>
      </c>
      <c r="D39" s="117">
        <v>42541.46785696</v>
      </c>
      <c r="E39" s="117">
        <v>17644.775970659997</v>
      </c>
      <c r="F39" s="117">
        <v>18541.562818009999</v>
      </c>
      <c r="G39" s="117">
        <v>6355.1290682899999</v>
      </c>
      <c r="H39" s="117">
        <v>13098.320140310001</v>
      </c>
      <c r="I39" s="117">
        <v>1039.61399542</v>
      </c>
      <c r="J39" s="117">
        <v>2388.57442451</v>
      </c>
      <c r="K39" s="117">
        <v>9670.1317203800008</v>
      </c>
      <c r="L39" s="117">
        <v>19737.07287769</v>
      </c>
      <c r="M39" s="117">
        <v>5860.9747202899998</v>
      </c>
      <c r="N39" s="117">
        <v>403.32055785</v>
      </c>
      <c r="O39" s="117">
        <v>1047.14837373</v>
      </c>
      <c r="P39" s="117">
        <v>4410.5057887100002</v>
      </c>
      <c r="Q39" s="117">
        <v>13876.0981574</v>
      </c>
      <c r="R39" s="117">
        <v>316.8492182</v>
      </c>
      <c r="S39" s="117">
        <v>1184.9495229500001</v>
      </c>
      <c r="T39" s="117">
        <v>12374.29941625</v>
      </c>
      <c r="U39" s="117">
        <v>601.20926010000005</v>
      </c>
      <c r="V39" s="117">
        <v>24239.92891214</v>
      </c>
      <c r="W39" s="117"/>
      <c r="X39" s="117"/>
      <c r="Y39" s="117"/>
      <c r="Z39" s="117"/>
      <c r="AA39" s="117"/>
      <c r="AB39" s="117"/>
    </row>
    <row r="40" spans="1:28" hidden="1" outlineLevel="1">
      <c r="A40" s="9">
        <v>41426</v>
      </c>
      <c r="B40" s="117">
        <v>76654.916049460007</v>
      </c>
      <c r="C40" s="117">
        <v>56476.32607897</v>
      </c>
      <c r="D40" s="117">
        <v>43669.619364640006</v>
      </c>
      <c r="E40" s="117">
        <v>18711.367719469999</v>
      </c>
      <c r="F40" s="117">
        <v>18733.527707559999</v>
      </c>
      <c r="G40" s="117">
        <v>6224.7239376099997</v>
      </c>
      <c r="H40" s="117">
        <v>12806.706714329999</v>
      </c>
      <c r="I40" s="117">
        <v>1054.7011178600001</v>
      </c>
      <c r="J40" s="117">
        <v>2269.3205140999999</v>
      </c>
      <c r="K40" s="117">
        <v>9482.6850823700006</v>
      </c>
      <c r="L40" s="117">
        <v>19564.81255549</v>
      </c>
      <c r="M40" s="117">
        <v>5807.6332231300003</v>
      </c>
      <c r="N40" s="117">
        <v>358.66579495000002</v>
      </c>
      <c r="O40" s="117">
        <v>1017.37969546</v>
      </c>
      <c r="P40" s="117">
        <v>4431.5877327199996</v>
      </c>
      <c r="Q40" s="117">
        <v>13757.179332360001</v>
      </c>
      <c r="R40" s="117">
        <v>320.07125136999997</v>
      </c>
      <c r="S40" s="117">
        <v>1195.9542481899998</v>
      </c>
      <c r="T40" s="117">
        <v>12241.153832800001</v>
      </c>
      <c r="U40" s="117">
        <v>613.77741500000002</v>
      </c>
      <c r="V40" s="117">
        <v>23227.37560721</v>
      </c>
      <c r="W40" s="117"/>
      <c r="X40" s="117"/>
      <c r="Y40" s="117"/>
      <c r="Z40" s="117"/>
      <c r="AA40" s="117"/>
      <c r="AB40" s="117"/>
    </row>
    <row r="41" spans="1:28" hidden="1" outlineLevel="1">
      <c r="A41" s="9">
        <v>41456</v>
      </c>
      <c r="B41" s="117">
        <v>77191.208007239999</v>
      </c>
      <c r="C41" s="117">
        <v>56997.753867289997</v>
      </c>
      <c r="D41" s="117">
        <v>44789.035814629999</v>
      </c>
      <c r="E41" s="117">
        <v>19140.794475819999</v>
      </c>
      <c r="F41" s="117">
        <v>19443.818811290002</v>
      </c>
      <c r="G41" s="117">
        <v>6204.4225275199997</v>
      </c>
      <c r="H41" s="117">
        <v>12208.718052659999</v>
      </c>
      <c r="I41" s="117">
        <v>952.39959556999997</v>
      </c>
      <c r="J41" s="117">
        <v>2180.2418716399998</v>
      </c>
      <c r="K41" s="117">
        <v>9076.0765854500005</v>
      </c>
      <c r="L41" s="117">
        <v>19565.732351450002</v>
      </c>
      <c r="M41" s="117">
        <v>5936.8982076699995</v>
      </c>
      <c r="N41" s="117">
        <v>358.98320544999996</v>
      </c>
      <c r="O41" s="117">
        <v>1115.8076525199999</v>
      </c>
      <c r="P41" s="117">
        <v>4462.1073496999998</v>
      </c>
      <c r="Q41" s="117">
        <v>13628.834143779999</v>
      </c>
      <c r="R41" s="117">
        <v>328.65494931999996</v>
      </c>
      <c r="S41" s="117">
        <v>1186.9797946199999</v>
      </c>
      <c r="T41" s="117">
        <v>12113.199399839999</v>
      </c>
      <c r="U41" s="117">
        <v>627.7217885</v>
      </c>
      <c r="V41" s="117">
        <v>22893.296419570001</v>
      </c>
      <c r="W41" s="117"/>
      <c r="X41" s="117"/>
      <c r="Y41" s="117"/>
      <c r="Z41" s="117"/>
      <c r="AA41" s="117"/>
      <c r="AB41" s="117"/>
    </row>
    <row r="42" spans="1:28" hidden="1" outlineLevel="1">
      <c r="A42" s="9">
        <v>41487</v>
      </c>
      <c r="B42" s="117">
        <v>78236.283109659998</v>
      </c>
      <c r="C42" s="117">
        <v>58123.683842079998</v>
      </c>
      <c r="D42" s="117">
        <v>46111.215624030003</v>
      </c>
      <c r="E42" s="117">
        <v>19773.058955730001</v>
      </c>
      <c r="F42" s="117">
        <v>20135.992262900003</v>
      </c>
      <c r="G42" s="117">
        <v>6202.1644053999999</v>
      </c>
      <c r="H42" s="117">
        <v>12012.468218049999</v>
      </c>
      <c r="I42" s="117">
        <v>954.39387507999993</v>
      </c>
      <c r="J42" s="117">
        <v>2165.3781628000002</v>
      </c>
      <c r="K42" s="117">
        <v>8892.6961801699999</v>
      </c>
      <c r="L42" s="117">
        <v>19477.201622839999</v>
      </c>
      <c r="M42" s="117">
        <v>5978.98169977</v>
      </c>
      <c r="N42" s="117">
        <v>309.00777947</v>
      </c>
      <c r="O42" s="117">
        <v>1199.6234173299999</v>
      </c>
      <c r="P42" s="117">
        <v>4470.35050297</v>
      </c>
      <c r="Q42" s="117">
        <v>13498.219923070001</v>
      </c>
      <c r="R42" s="117">
        <v>329.66320399</v>
      </c>
      <c r="S42" s="117">
        <v>1192.57984042</v>
      </c>
      <c r="T42" s="117">
        <v>11975.97687866</v>
      </c>
      <c r="U42" s="117">
        <v>635.39764474000003</v>
      </c>
      <c r="V42" s="117">
        <v>22631.294811829997</v>
      </c>
      <c r="W42" s="117"/>
      <c r="X42" s="117"/>
      <c r="Y42" s="117"/>
      <c r="Z42" s="117"/>
      <c r="AA42" s="117"/>
      <c r="AB42" s="117"/>
    </row>
    <row r="43" spans="1:28" hidden="1" outlineLevel="1">
      <c r="A43" s="9">
        <v>41518</v>
      </c>
      <c r="B43" s="117">
        <v>79562.788540710011</v>
      </c>
      <c r="C43" s="117">
        <v>59691.864064430003</v>
      </c>
      <c r="D43" s="117">
        <v>47841.729736230001</v>
      </c>
      <c r="E43" s="117">
        <v>20649.864092029999</v>
      </c>
      <c r="F43" s="117">
        <v>20920.318989979998</v>
      </c>
      <c r="G43" s="117">
        <v>6271.5466542200002</v>
      </c>
      <c r="H43" s="117">
        <v>11850.1343282</v>
      </c>
      <c r="I43" s="117">
        <v>966.57066454000005</v>
      </c>
      <c r="J43" s="117">
        <v>2165.8612776599998</v>
      </c>
      <c r="K43" s="117">
        <v>8717.702385999999</v>
      </c>
      <c r="L43" s="117">
        <v>19211.017563419999</v>
      </c>
      <c r="M43" s="117">
        <v>5988.13444368</v>
      </c>
      <c r="N43" s="117">
        <v>295.98120353000002</v>
      </c>
      <c r="O43" s="117">
        <v>1210.85940637</v>
      </c>
      <c r="P43" s="117">
        <v>4481.2938337799997</v>
      </c>
      <c r="Q43" s="117">
        <v>13222.88311974</v>
      </c>
      <c r="R43" s="117">
        <v>310.40515199999999</v>
      </c>
      <c r="S43" s="117">
        <v>1200.08248073</v>
      </c>
      <c r="T43" s="117">
        <v>11712.395487009999</v>
      </c>
      <c r="U43" s="117">
        <v>659.90691285999992</v>
      </c>
      <c r="V43" s="117">
        <v>22358.440357619998</v>
      </c>
      <c r="W43" s="117"/>
      <c r="X43" s="117"/>
      <c r="Y43" s="117"/>
      <c r="Z43" s="117"/>
      <c r="AA43" s="117"/>
      <c r="AB43" s="117"/>
    </row>
    <row r="44" spans="1:28" hidden="1" outlineLevel="1">
      <c r="A44" s="9">
        <v>41548</v>
      </c>
      <c r="B44" s="117">
        <v>80183.640339059988</v>
      </c>
      <c r="C44" s="117">
        <v>60374.810888209999</v>
      </c>
      <c r="D44" s="117">
        <v>48883.358122550002</v>
      </c>
      <c r="E44" s="117">
        <v>21505.541733679998</v>
      </c>
      <c r="F44" s="117">
        <v>21160.70216158</v>
      </c>
      <c r="G44" s="117">
        <v>6217.1142272899997</v>
      </c>
      <c r="H44" s="117">
        <v>11491.45276566</v>
      </c>
      <c r="I44" s="117">
        <v>942.98216959000001</v>
      </c>
      <c r="J44" s="117">
        <v>2018.3902348699999</v>
      </c>
      <c r="K44" s="117">
        <v>8530.0803612</v>
      </c>
      <c r="L44" s="117">
        <v>19125.880223749999</v>
      </c>
      <c r="M44" s="117">
        <v>6025.8286487999994</v>
      </c>
      <c r="N44" s="117">
        <v>294.59571949000002</v>
      </c>
      <c r="O44" s="117">
        <v>1218.83047197</v>
      </c>
      <c r="P44" s="117">
        <v>4512.4024573400002</v>
      </c>
      <c r="Q44" s="117">
        <v>13100.051574950001</v>
      </c>
      <c r="R44" s="117">
        <v>305.63742769000004</v>
      </c>
      <c r="S44" s="117">
        <v>1213.8268543500001</v>
      </c>
      <c r="T44" s="117">
        <v>11580.587292909999</v>
      </c>
      <c r="U44" s="117">
        <v>682.94922709999992</v>
      </c>
      <c r="V44" s="117">
        <v>22929.82662797</v>
      </c>
      <c r="W44" s="117"/>
      <c r="X44" s="117"/>
      <c r="Y44" s="117"/>
      <c r="Z44" s="117"/>
      <c r="AA44" s="117"/>
      <c r="AB44" s="117"/>
    </row>
    <row r="45" spans="1:28" hidden="1" outlineLevel="1">
      <c r="A45" s="9">
        <v>41579</v>
      </c>
      <c r="B45" s="117">
        <v>81223.790194700006</v>
      </c>
      <c r="C45" s="117">
        <v>61592.832915589999</v>
      </c>
      <c r="D45" s="117">
        <v>50549.958470170001</v>
      </c>
      <c r="E45" s="117">
        <v>22277.989296560001</v>
      </c>
      <c r="F45" s="117">
        <v>21959.258808139999</v>
      </c>
      <c r="G45" s="117">
        <v>6312.7103654699995</v>
      </c>
      <c r="H45" s="117">
        <v>11042.87444542</v>
      </c>
      <c r="I45" s="117">
        <v>843.11197874999993</v>
      </c>
      <c r="J45" s="117">
        <v>1943.6088838799999</v>
      </c>
      <c r="K45" s="117">
        <v>8256.1535827900007</v>
      </c>
      <c r="L45" s="117">
        <v>18951.19420641</v>
      </c>
      <c r="M45" s="117">
        <v>6061.55696266</v>
      </c>
      <c r="N45" s="117">
        <v>293.96901391</v>
      </c>
      <c r="O45" s="117">
        <v>1245.7672378999998</v>
      </c>
      <c r="P45" s="117">
        <v>4521.8207108500001</v>
      </c>
      <c r="Q45" s="117">
        <v>12889.637243750001</v>
      </c>
      <c r="R45" s="117">
        <v>295.74187642999999</v>
      </c>
      <c r="S45" s="117">
        <v>1207.42248651</v>
      </c>
      <c r="T45" s="117">
        <v>11386.472880809999</v>
      </c>
      <c r="U45" s="117">
        <v>679.76307269999995</v>
      </c>
      <c r="V45" s="117">
        <v>21913.259029779998</v>
      </c>
      <c r="W45" s="117"/>
      <c r="X45" s="117"/>
      <c r="Y45" s="117"/>
      <c r="Z45" s="117"/>
      <c r="AA45" s="117"/>
      <c r="AB45" s="117"/>
    </row>
    <row r="46" spans="1:28" hidden="1" outlineLevel="1">
      <c r="A46" s="9">
        <v>41609</v>
      </c>
      <c r="B46" s="117">
        <v>82525.423755189986</v>
      </c>
      <c r="C46" s="117">
        <v>63210.307929149996</v>
      </c>
      <c r="D46" s="117">
        <v>52565.358961390004</v>
      </c>
      <c r="E46" s="117">
        <v>23357.39462508</v>
      </c>
      <c r="F46" s="117">
        <v>23122.585501850001</v>
      </c>
      <c r="G46" s="117">
        <v>6085.3788344599998</v>
      </c>
      <c r="H46" s="117">
        <v>10644.94896776</v>
      </c>
      <c r="I46" s="117">
        <v>818.04953780999995</v>
      </c>
      <c r="J46" s="117">
        <v>1863.0175242800001</v>
      </c>
      <c r="K46" s="117">
        <v>7963.8819056699995</v>
      </c>
      <c r="L46" s="117">
        <v>18640.348917930001</v>
      </c>
      <c r="M46" s="117">
        <v>6039.6209686399998</v>
      </c>
      <c r="N46" s="117">
        <v>302.31139949999999</v>
      </c>
      <c r="O46" s="117">
        <v>1244.0341138699998</v>
      </c>
      <c r="P46" s="117">
        <v>4493.2754552700007</v>
      </c>
      <c r="Q46" s="117">
        <v>12600.727949290002</v>
      </c>
      <c r="R46" s="117">
        <v>291.03170521999999</v>
      </c>
      <c r="S46" s="117">
        <v>1210.3676890600002</v>
      </c>
      <c r="T46" s="117">
        <v>11099.328555010001</v>
      </c>
      <c r="U46" s="117">
        <v>674.76690811000003</v>
      </c>
      <c r="V46" s="117">
        <v>21055.79587695</v>
      </c>
      <c r="W46" s="117"/>
      <c r="X46" s="117"/>
      <c r="Y46" s="117"/>
      <c r="Z46" s="117"/>
      <c r="AA46" s="117"/>
      <c r="AB46" s="117"/>
    </row>
    <row r="47" spans="1:28" hidden="1" outlineLevel="1">
      <c r="A47" s="9">
        <v>41640</v>
      </c>
      <c r="B47" s="117">
        <v>80968.213572370005</v>
      </c>
      <c r="C47" s="117">
        <v>61763.671826059996</v>
      </c>
      <c r="D47" s="117">
        <v>51751.181036599999</v>
      </c>
      <c r="E47" s="117">
        <v>23980.343676159999</v>
      </c>
      <c r="F47" s="117">
        <v>23242.758366169997</v>
      </c>
      <c r="G47" s="117">
        <v>4528.0789942700003</v>
      </c>
      <c r="H47" s="117">
        <v>10012.49078946</v>
      </c>
      <c r="I47" s="117">
        <v>780.69108456000004</v>
      </c>
      <c r="J47" s="117">
        <v>1849.52960186</v>
      </c>
      <c r="K47" s="117">
        <v>7382.2701030400003</v>
      </c>
      <c r="L47" s="117">
        <v>18530.822169439998</v>
      </c>
      <c r="M47" s="117">
        <v>6060.2040573200002</v>
      </c>
      <c r="N47" s="117">
        <v>311.41277513</v>
      </c>
      <c r="O47" s="117">
        <v>1276.4138425100002</v>
      </c>
      <c r="P47" s="117">
        <v>4472.37743968</v>
      </c>
      <c r="Q47" s="117">
        <v>12470.618112120001</v>
      </c>
      <c r="R47" s="117">
        <v>280.76910464000002</v>
      </c>
      <c r="S47" s="117">
        <v>1214.34707766</v>
      </c>
      <c r="T47" s="117">
        <v>10975.50192982</v>
      </c>
      <c r="U47" s="117">
        <v>673.71957686999997</v>
      </c>
      <c r="V47" s="117">
        <v>20731.434608330001</v>
      </c>
      <c r="W47" s="117"/>
      <c r="X47" s="117"/>
      <c r="Y47" s="117"/>
      <c r="Z47" s="117"/>
      <c r="AA47" s="117"/>
      <c r="AB47" s="117"/>
    </row>
    <row r="48" spans="1:28" hidden="1" outlineLevel="1">
      <c r="A48" s="9">
        <v>41671</v>
      </c>
      <c r="B48" s="117">
        <v>86698.356238640001</v>
      </c>
      <c r="C48" s="117">
        <v>64672.597288730001</v>
      </c>
      <c r="D48" s="117">
        <v>52368.286870510005</v>
      </c>
      <c r="E48" s="117">
        <v>24465.853120569998</v>
      </c>
      <c r="F48" s="117">
        <v>23428.382140509999</v>
      </c>
      <c r="G48" s="117">
        <v>4474.0516094300001</v>
      </c>
      <c r="H48" s="117">
        <v>12304.31041822</v>
      </c>
      <c r="I48" s="117">
        <v>968.30924814000002</v>
      </c>
      <c r="J48" s="117">
        <v>2252.0313387400001</v>
      </c>
      <c r="K48" s="117">
        <v>9083.9698313400004</v>
      </c>
      <c r="L48" s="117">
        <v>21322.452544100001</v>
      </c>
      <c r="M48" s="117">
        <v>5991.3843580900002</v>
      </c>
      <c r="N48" s="117">
        <v>283.40269746000001</v>
      </c>
      <c r="O48" s="117">
        <v>1349.5586772700001</v>
      </c>
      <c r="P48" s="117">
        <v>4358.4229833600002</v>
      </c>
      <c r="Q48" s="117">
        <v>15331.068186010001</v>
      </c>
      <c r="R48" s="117">
        <v>250.30961334</v>
      </c>
      <c r="S48" s="117">
        <v>1821.6726869900001</v>
      </c>
      <c r="T48" s="117">
        <v>13259.085885680001</v>
      </c>
      <c r="U48" s="117">
        <v>703.30640581</v>
      </c>
      <c r="V48" s="117">
        <v>23233.056094799998</v>
      </c>
      <c r="W48" s="117"/>
      <c r="X48" s="117"/>
      <c r="Y48" s="117"/>
      <c r="Z48" s="117"/>
      <c r="AA48" s="117"/>
      <c r="AB48" s="117"/>
    </row>
    <row r="49" spans="1:28" hidden="1" outlineLevel="1">
      <c r="A49" s="9">
        <v>41699</v>
      </c>
      <c r="B49" s="117">
        <v>88324.303828830001</v>
      </c>
      <c r="C49" s="117">
        <v>65466.04331927</v>
      </c>
      <c r="D49" s="117">
        <v>51970.270085459997</v>
      </c>
      <c r="E49" s="117">
        <v>24288.84511093</v>
      </c>
      <c r="F49" s="117">
        <v>23218.876727839997</v>
      </c>
      <c r="G49" s="117">
        <v>4462.5482466900003</v>
      </c>
      <c r="H49" s="117">
        <v>13495.77323381</v>
      </c>
      <c r="I49" s="117">
        <v>1171.42868972</v>
      </c>
      <c r="J49" s="117">
        <v>2435.2561424300002</v>
      </c>
      <c r="K49" s="117">
        <v>9889.0884016600012</v>
      </c>
      <c r="L49" s="117">
        <v>22148.084488369997</v>
      </c>
      <c r="M49" s="117">
        <v>5887.9274268699992</v>
      </c>
      <c r="N49" s="117">
        <v>240.84786366</v>
      </c>
      <c r="O49" s="117">
        <v>1305.7558186000001</v>
      </c>
      <c r="P49" s="117">
        <v>4341.3237446099993</v>
      </c>
      <c r="Q49" s="117">
        <v>16260.1570615</v>
      </c>
      <c r="R49" s="117">
        <v>276.07961137999996</v>
      </c>
      <c r="S49" s="117">
        <v>1652.0423611000001</v>
      </c>
      <c r="T49" s="117">
        <v>14332.035089019999</v>
      </c>
      <c r="U49" s="117">
        <v>710.17602119000003</v>
      </c>
      <c r="V49" s="117">
        <v>23662.18408399</v>
      </c>
      <c r="W49" s="117"/>
      <c r="X49" s="117"/>
      <c r="Y49" s="117"/>
      <c r="Z49" s="117"/>
      <c r="AA49" s="117"/>
      <c r="AB49" s="117"/>
    </row>
    <row r="50" spans="1:28" hidden="1" outlineLevel="1">
      <c r="A50" s="9">
        <v>41730</v>
      </c>
      <c r="B50" s="117">
        <v>88195.294123219996</v>
      </c>
      <c r="C50" s="117">
        <v>65812.105809490007</v>
      </c>
      <c r="D50" s="117">
        <v>52115.32806159</v>
      </c>
      <c r="E50" s="117">
        <v>24036.860062829997</v>
      </c>
      <c r="F50" s="117">
        <v>23639.19963721</v>
      </c>
      <c r="G50" s="117">
        <v>4439.26836155</v>
      </c>
      <c r="H50" s="117">
        <v>13696.7777479</v>
      </c>
      <c r="I50" s="117">
        <v>1173.99177143</v>
      </c>
      <c r="J50" s="117">
        <v>2453.7829309499998</v>
      </c>
      <c r="K50" s="117">
        <v>10069.003045519999</v>
      </c>
      <c r="L50" s="117">
        <v>21655.81286197</v>
      </c>
      <c r="M50" s="117">
        <v>4936.9852170899994</v>
      </c>
      <c r="N50" s="117">
        <v>156.59074053000001</v>
      </c>
      <c r="O50" s="117">
        <v>531.90822263999996</v>
      </c>
      <c r="P50" s="117">
        <v>4248.4862539200003</v>
      </c>
      <c r="Q50" s="117">
        <v>16718.827644879999</v>
      </c>
      <c r="R50" s="117">
        <v>168.17179769000001</v>
      </c>
      <c r="S50" s="117">
        <v>1836.7186349399999</v>
      </c>
      <c r="T50" s="117">
        <v>14713.937212250001</v>
      </c>
      <c r="U50" s="117">
        <v>727.37545176000003</v>
      </c>
      <c r="V50" s="117">
        <v>24136.768255019997</v>
      </c>
      <c r="W50" s="117"/>
      <c r="X50" s="117"/>
      <c r="Y50" s="117"/>
      <c r="Z50" s="117"/>
      <c r="AA50" s="117"/>
      <c r="AB50" s="117"/>
    </row>
    <row r="51" spans="1:28" hidden="1" outlineLevel="1">
      <c r="A51" s="9">
        <v>41760</v>
      </c>
      <c r="B51" s="117">
        <v>88774.163952039991</v>
      </c>
      <c r="C51" s="117">
        <v>64381.163529220001</v>
      </c>
      <c r="D51" s="117">
        <v>50600.497876369998</v>
      </c>
      <c r="E51" s="117">
        <v>24192.127412720001</v>
      </c>
      <c r="F51" s="117">
        <v>22057.8116505</v>
      </c>
      <c r="G51" s="117">
        <v>4350.5588131499999</v>
      </c>
      <c r="H51" s="117">
        <v>13780.665652850001</v>
      </c>
      <c r="I51" s="117">
        <v>1110.2242071799999</v>
      </c>
      <c r="J51" s="117">
        <v>2598.15612156</v>
      </c>
      <c r="K51" s="117">
        <v>10072.28532411</v>
      </c>
      <c r="L51" s="117">
        <v>23634.092735580001</v>
      </c>
      <c r="M51" s="117">
        <v>5797.4364099100003</v>
      </c>
      <c r="N51" s="117">
        <v>198.62318347999999</v>
      </c>
      <c r="O51" s="117">
        <v>1375.1661137799999</v>
      </c>
      <c r="P51" s="117">
        <v>4223.6471126500001</v>
      </c>
      <c r="Q51" s="117">
        <v>17836.656325669999</v>
      </c>
      <c r="R51" s="117">
        <v>283.79215068000002</v>
      </c>
      <c r="S51" s="117">
        <v>2156.0637814800002</v>
      </c>
      <c r="T51" s="117">
        <v>15396.800393510001</v>
      </c>
      <c r="U51" s="117">
        <v>758.90768723999997</v>
      </c>
      <c r="V51" s="117">
        <v>24454.384227140003</v>
      </c>
      <c r="W51" s="117"/>
      <c r="X51" s="117"/>
      <c r="Y51" s="117"/>
      <c r="Z51" s="117"/>
      <c r="AA51" s="117"/>
      <c r="AB51" s="117"/>
    </row>
    <row r="52" spans="1:28" hidden="1" outlineLevel="1">
      <c r="A52" s="9">
        <v>41791</v>
      </c>
      <c r="B52" s="117">
        <v>88229.986372960004</v>
      </c>
      <c r="C52" s="117">
        <v>63880.441404210003</v>
      </c>
      <c r="D52" s="117">
        <v>50672.630155979998</v>
      </c>
      <c r="E52" s="117">
        <v>24269.777320220001</v>
      </c>
      <c r="F52" s="117">
        <v>21894.553924490003</v>
      </c>
      <c r="G52" s="117">
        <v>4508.2989112699997</v>
      </c>
      <c r="H52" s="117">
        <v>13207.811248229998</v>
      </c>
      <c r="I52" s="117">
        <v>1060.62220856</v>
      </c>
      <c r="J52" s="117">
        <v>2396.3616476000002</v>
      </c>
      <c r="K52" s="117">
        <v>9750.8273920699994</v>
      </c>
      <c r="L52" s="117">
        <v>23520.48178735</v>
      </c>
      <c r="M52" s="117">
        <v>5856.2156807599995</v>
      </c>
      <c r="N52" s="117">
        <v>226.78079553999999</v>
      </c>
      <c r="O52" s="117">
        <v>1300.02026359</v>
      </c>
      <c r="P52" s="117">
        <v>4329.4146216300005</v>
      </c>
      <c r="Q52" s="117">
        <v>17664.266106589999</v>
      </c>
      <c r="R52" s="117">
        <v>416.95056425999996</v>
      </c>
      <c r="S52" s="117">
        <v>1786.7716057800001</v>
      </c>
      <c r="T52" s="117">
        <v>15460.543936550001</v>
      </c>
      <c r="U52" s="117">
        <v>829.06318139999996</v>
      </c>
      <c r="V52" s="117">
        <v>23589.234117610002</v>
      </c>
      <c r="W52" s="117"/>
      <c r="X52" s="117"/>
      <c r="Y52" s="117"/>
      <c r="Z52" s="117"/>
      <c r="AA52" s="117"/>
      <c r="AB52" s="117"/>
    </row>
    <row r="53" spans="1:28" hidden="1" outlineLevel="1">
      <c r="A53" s="9">
        <v>41821</v>
      </c>
      <c r="B53" s="117">
        <v>87673.229049629997</v>
      </c>
      <c r="C53" s="117">
        <v>63162.556077190005</v>
      </c>
      <c r="D53" s="117">
        <v>49960.180057940001</v>
      </c>
      <c r="E53" s="117">
        <v>24235.580155560001</v>
      </c>
      <c r="F53" s="117">
        <v>21187.685300839999</v>
      </c>
      <c r="G53" s="117">
        <v>4536.9146015400001</v>
      </c>
      <c r="H53" s="117">
        <v>13202.376019249999</v>
      </c>
      <c r="I53" s="117">
        <v>1149.5367370400002</v>
      </c>
      <c r="J53" s="117">
        <v>2390.3690215900001</v>
      </c>
      <c r="K53" s="117">
        <v>9662.470260619999</v>
      </c>
      <c r="L53" s="117">
        <v>23695.024374149998</v>
      </c>
      <c r="M53" s="117">
        <v>5773.3123249</v>
      </c>
      <c r="N53" s="117">
        <v>228.04831436999999</v>
      </c>
      <c r="O53" s="117">
        <v>1301.1597927399998</v>
      </c>
      <c r="P53" s="117">
        <v>4244.1042177899999</v>
      </c>
      <c r="Q53" s="117">
        <v>17921.71204925</v>
      </c>
      <c r="R53" s="117">
        <v>436.82319697999998</v>
      </c>
      <c r="S53" s="117">
        <v>1836.3270234399999</v>
      </c>
      <c r="T53" s="117">
        <v>15648.561828829999</v>
      </c>
      <c r="U53" s="117">
        <v>815.64859829</v>
      </c>
      <c r="V53" s="117">
        <v>23697.557394200001</v>
      </c>
      <c r="W53" s="117"/>
      <c r="X53" s="117"/>
      <c r="Y53" s="117"/>
      <c r="Z53" s="117"/>
      <c r="AA53" s="117"/>
      <c r="AB53" s="117"/>
    </row>
    <row r="54" spans="1:28" hidden="1" outlineLevel="1">
      <c r="A54" s="9">
        <v>41852</v>
      </c>
      <c r="B54" s="117">
        <v>91043.660368319994</v>
      </c>
      <c r="C54" s="117">
        <v>64665.934905529997</v>
      </c>
      <c r="D54" s="117">
        <v>49631.717203889995</v>
      </c>
      <c r="E54" s="117">
        <v>24320.631705719999</v>
      </c>
      <c r="F54" s="117">
        <v>20735.607325800003</v>
      </c>
      <c r="G54" s="117">
        <v>4575.4781723699998</v>
      </c>
      <c r="H54" s="117">
        <v>15034.21770164</v>
      </c>
      <c r="I54" s="117">
        <v>1278.0143235400001</v>
      </c>
      <c r="J54" s="117">
        <v>2750.69059479</v>
      </c>
      <c r="K54" s="117">
        <v>11005.51278331</v>
      </c>
      <c r="L54" s="117">
        <v>25531.725279089998</v>
      </c>
      <c r="M54" s="117">
        <v>5652.6861795100003</v>
      </c>
      <c r="N54" s="117">
        <v>226.40581493000002</v>
      </c>
      <c r="O54" s="117">
        <v>1218.4973661199999</v>
      </c>
      <c r="P54" s="117">
        <v>4207.7829984600003</v>
      </c>
      <c r="Q54" s="117">
        <v>19879.039099580001</v>
      </c>
      <c r="R54" s="117">
        <v>449.32763722999999</v>
      </c>
      <c r="S54" s="117">
        <v>1772.2270887300001</v>
      </c>
      <c r="T54" s="117">
        <v>17657.484373619998</v>
      </c>
      <c r="U54" s="117">
        <v>846.00018369999998</v>
      </c>
      <c r="V54" s="117">
        <v>25368.173971069999</v>
      </c>
      <c r="W54" s="117"/>
      <c r="X54" s="117"/>
      <c r="Y54" s="117"/>
      <c r="Z54" s="117"/>
      <c r="AA54" s="117"/>
      <c r="AB54" s="117"/>
    </row>
    <row r="55" spans="1:28" hidden="1" outlineLevel="1">
      <c r="A55" s="27">
        <v>41883</v>
      </c>
      <c r="B55" s="117">
        <v>88522.84967132</v>
      </c>
      <c r="C55" s="117">
        <v>63486.261783430004</v>
      </c>
      <c r="D55" s="117">
        <v>49469.431982449998</v>
      </c>
      <c r="E55" s="117">
        <v>24452.716759660001</v>
      </c>
      <c r="F55" s="117">
        <v>20483.747492189999</v>
      </c>
      <c r="G55" s="117">
        <v>4532.9677305999994</v>
      </c>
      <c r="H55" s="117">
        <v>14016.82980098</v>
      </c>
      <c r="I55" s="117">
        <v>1179.6424949300001</v>
      </c>
      <c r="J55" s="117">
        <v>2580.3443519900002</v>
      </c>
      <c r="K55" s="117">
        <v>10256.842954060001</v>
      </c>
      <c r="L55" s="117">
        <v>24209.989420190002</v>
      </c>
      <c r="M55" s="117">
        <v>5611.45647491</v>
      </c>
      <c r="N55" s="117">
        <v>197.62078395</v>
      </c>
      <c r="O55" s="117">
        <v>1214.6433728899999</v>
      </c>
      <c r="P55" s="117">
        <v>4199.1923180699996</v>
      </c>
      <c r="Q55" s="117">
        <v>18598.532945280003</v>
      </c>
      <c r="R55" s="117">
        <v>273.26253795999997</v>
      </c>
      <c r="S55" s="117">
        <v>1828.39787568</v>
      </c>
      <c r="T55" s="117">
        <v>16496.872531640001</v>
      </c>
      <c r="U55" s="117">
        <v>826.5984676999999</v>
      </c>
      <c r="V55" s="117">
        <v>24125.959774409999</v>
      </c>
      <c r="W55" s="117"/>
      <c r="X55" s="117"/>
      <c r="Y55" s="117"/>
      <c r="Z55" s="117"/>
      <c r="AA55" s="117"/>
      <c r="AB55" s="117"/>
    </row>
    <row r="56" spans="1:28" hidden="1" outlineLevel="1">
      <c r="A56" s="9">
        <v>41913</v>
      </c>
      <c r="B56" s="117">
        <v>87280.130823169995</v>
      </c>
      <c r="C56" s="117">
        <v>62404.897135139996</v>
      </c>
      <c r="D56" s="117">
        <v>48714.203664190005</v>
      </c>
      <c r="E56" s="117">
        <v>24354.08775364</v>
      </c>
      <c r="F56" s="117">
        <v>19933.397957000001</v>
      </c>
      <c r="G56" s="117">
        <v>4426.7179535499999</v>
      </c>
      <c r="H56" s="117">
        <v>13690.693470949998</v>
      </c>
      <c r="I56" s="117">
        <v>1154.7463327399998</v>
      </c>
      <c r="J56" s="117">
        <v>2592.1315173600001</v>
      </c>
      <c r="K56" s="117">
        <v>9943.8156208500004</v>
      </c>
      <c r="L56" s="117">
        <v>24047.384290890001</v>
      </c>
      <c r="M56" s="117">
        <v>5651.7754009700002</v>
      </c>
      <c r="N56" s="117">
        <v>227.99716681000001</v>
      </c>
      <c r="O56" s="117">
        <v>1197.8670068199999</v>
      </c>
      <c r="P56" s="117">
        <v>4225.9112273399996</v>
      </c>
      <c r="Q56" s="117">
        <v>18395.60888992</v>
      </c>
      <c r="R56" s="117">
        <v>425.29843740999996</v>
      </c>
      <c r="S56" s="117">
        <v>1679.08887355</v>
      </c>
      <c r="T56" s="117">
        <v>16291.221578960001</v>
      </c>
      <c r="U56" s="117">
        <v>827.84939713999995</v>
      </c>
      <c r="V56" s="117">
        <v>25929.315291079998</v>
      </c>
      <c r="W56" s="117"/>
      <c r="X56" s="117"/>
      <c r="Y56" s="117"/>
      <c r="Z56" s="117"/>
      <c r="AA56" s="117"/>
      <c r="AB56" s="117"/>
    </row>
    <row r="57" spans="1:28" hidden="1" outlineLevel="1">
      <c r="A57" s="9">
        <v>41944</v>
      </c>
      <c r="B57" s="117">
        <v>89649.190080190005</v>
      </c>
      <c r="C57" s="117">
        <v>63302.782313420001</v>
      </c>
      <c r="D57" s="117">
        <v>48282.10877888</v>
      </c>
      <c r="E57" s="117">
        <v>24117.235283599999</v>
      </c>
      <c r="F57" s="117">
        <v>19805.838696220002</v>
      </c>
      <c r="G57" s="117">
        <v>4359.0347990600003</v>
      </c>
      <c r="H57" s="117">
        <v>15020.673534540001</v>
      </c>
      <c r="I57" s="117">
        <v>1338.4472549900001</v>
      </c>
      <c r="J57" s="117">
        <v>2740.7971010199999</v>
      </c>
      <c r="K57" s="117">
        <v>10941.429178529999</v>
      </c>
      <c r="L57" s="117">
        <v>25545.31206842</v>
      </c>
      <c r="M57" s="117">
        <v>4827.4556021799999</v>
      </c>
      <c r="N57" s="117">
        <v>205.98565436000001</v>
      </c>
      <c r="O57" s="117">
        <v>315.35014691000003</v>
      </c>
      <c r="P57" s="117">
        <v>4306.1198009099999</v>
      </c>
      <c r="Q57" s="117">
        <v>20717.856466240002</v>
      </c>
      <c r="R57" s="117">
        <v>472.85657671000001</v>
      </c>
      <c r="S57" s="117">
        <v>1925.4585523000001</v>
      </c>
      <c r="T57" s="117">
        <v>18319.541337229999</v>
      </c>
      <c r="U57" s="117">
        <v>801.09569835000002</v>
      </c>
      <c r="V57" s="117">
        <v>27898.478590250001</v>
      </c>
      <c r="W57" s="117"/>
      <c r="X57" s="117"/>
      <c r="Y57" s="117"/>
      <c r="Z57" s="117"/>
      <c r="AA57" s="117"/>
      <c r="AB57" s="117"/>
    </row>
    <row r="58" spans="1:28" hidden="1" outlineLevel="1">
      <c r="A58" s="9">
        <v>41974</v>
      </c>
      <c r="B58" s="117">
        <v>88264.830023439994</v>
      </c>
      <c r="C58" s="117">
        <v>61160.85780292</v>
      </c>
      <c r="D58" s="117">
        <v>46108.078254419997</v>
      </c>
      <c r="E58" s="117">
        <v>23655.734215340002</v>
      </c>
      <c r="F58" s="117">
        <v>18202.140583159999</v>
      </c>
      <c r="G58" s="117">
        <v>4250.2034559200001</v>
      </c>
      <c r="H58" s="117">
        <v>15052.779548499999</v>
      </c>
      <c r="I58" s="117">
        <v>1249.5638550699998</v>
      </c>
      <c r="J58" s="117">
        <v>2680.3857987900001</v>
      </c>
      <c r="K58" s="117">
        <v>11122.829894640001</v>
      </c>
      <c r="L58" s="117">
        <v>26307.58315079</v>
      </c>
      <c r="M58" s="117">
        <v>4934.0320607899994</v>
      </c>
      <c r="N58" s="117">
        <v>206.63032651</v>
      </c>
      <c r="O58" s="117">
        <v>318.76569188999997</v>
      </c>
      <c r="P58" s="117">
        <v>4408.6360423899996</v>
      </c>
      <c r="Q58" s="117">
        <v>21373.551090000001</v>
      </c>
      <c r="R58" s="117">
        <v>522.2520346</v>
      </c>
      <c r="S58" s="117">
        <v>2039.33184308</v>
      </c>
      <c r="T58" s="117">
        <v>18811.96721232</v>
      </c>
      <c r="U58" s="117">
        <v>796.38906973000007</v>
      </c>
      <c r="V58" s="117">
        <v>28336.316918200002</v>
      </c>
      <c r="W58" s="117"/>
      <c r="X58" s="117"/>
      <c r="Y58" s="117"/>
      <c r="Z58" s="117"/>
      <c r="AA58" s="117"/>
      <c r="AB58" s="117"/>
    </row>
    <row r="59" spans="1:28" hidden="1" outlineLevel="1">
      <c r="A59" s="9">
        <v>42005</v>
      </c>
      <c r="B59" s="117">
        <v>88891.224540309995</v>
      </c>
      <c r="C59" s="117">
        <v>61505.813962419998</v>
      </c>
      <c r="D59" s="117">
        <v>46525.25346331</v>
      </c>
      <c r="E59" s="117">
        <v>24055.288014200003</v>
      </c>
      <c r="F59" s="117">
        <v>18260.107461989999</v>
      </c>
      <c r="G59" s="117">
        <v>4209.85798712</v>
      </c>
      <c r="H59" s="117">
        <v>14980.560499110001</v>
      </c>
      <c r="I59" s="117">
        <v>1171.17544367</v>
      </c>
      <c r="J59" s="117">
        <v>2708.3266944399998</v>
      </c>
      <c r="K59" s="117">
        <v>11101.058360999999</v>
      </c>
      <c r="L59" s="117">
        <v>26610.83978559</v>
      </c>
      <c r="M59" s="117">
        <v>4912.0481627500003</v>
      </c>
      <c r="N59" s="117">
        <v>196.64533928</v>
      </c>
      <c r="O59" s="117">
        <v>256.01101727999998</v>
      </c>
      <c r="P59" s="117">
        <v>4459.3918061900004</v>
      </c>
      <c r="Q59" s="117">
        <v>21698.791622839999</v>
      </c>
      <c r="R59" s="117">
        <v>490.78344188999995</v>
      </c>
      <c r="S59" s="117">
        <v>2066.46124216</v>
      </c>
      <c r="T59" s="117">
        <v>19141.546938790001</v>
      </c>
      <c r="U59" s="117">
        <v>774.57079229999999</v>
      </c>
      <c r="V59" s="117">
        <v>28472.77590715</v>
      </c>
      <c r="W59" s="117"/>
      <c r="X59" s="117"/>
      <c r="Y59" s="117"/>
      <c r="Z59" s="117"/>
      <c r="AA59" s="117"/>
      <c r="AB59" s="117"/>
    </row>
    <row r="60" spans="1:28" hidden="1" outlineLevel="1">
      <c r="A60" s="9">
        <v>42036</v>
      </c>
      <c r="B60" s="117">
        <v>116802.12030539001</v>
      </c>
      <c r="C60" s="117">
        <v>74368.152798530005</v>
      </c>
      <c r="D60" s="117">
        <v>48816.442868109996</v>
      </c>
      <c r="E60" s="117">
        <v>24273.385671690001</v>
      </c>
      <c r="F60" s="117">
        <v>20342.488270649999</v>
      </c>
      <c r="G60" s="117">
        <v>4200.5689257699996</v>
      </c>
      <c r="H60" s="117">
        <v>25551.709930420002</v>
      </c>
      <c r="I60" s="117">
        <v>2024.9871514900001</v>
      </c>
      <c r="J60" s="117">
        <v>4600.8732590399995</v>
      </c>
      <c r="K60" s="117">
        <v>18925.849519890002</v>
      </c>
      <c r="L60" s="117">
        <v>41498.764528970001</v>
      </c>
      <c r="M60" s="117">
        <v>4913.4505978999996</v>
      </c>
      <c r="N60" s="117">
        <v>147.63471372000001</v>
      </c>
      <c r="O60" s="117">
        <v>259.12457448000004</v>
      </c>
      <c r="P60" s="117">
        <v>4506.6913096999997</v>
      </c>
      <c r="Q60" s="117">
        <v>36585.313931069999</v>
      </c>
      <c r="R60" s="117">
        <v>780.96782572999996</v>
      </c>
      <c r="S60" s="117">
        <v>3544.4746719700001</v>
      </c>
      <c r="T60" s="117">
        <v>32259.871433370001</v>
      </c>
      <c r="U60" s="117">
        <v>935.20297789000006</v>
      </c>
      <c r="V60" s="117">
        <v>42543.003597900002</v>
      </c>
      <c r="W60" s="117"/>
      <c r="X60" s="117"/>
      <c r="Y60" s="117"/>
      <c r="Z60" s="117"/>
      <c r="AA60" s="117"/>
      <c r="AB60" s="117"/>
    </row>
    <row r="61" spans="1:28" hidden="1" outlineLevel="1">
      <c r="A61" s="9">
        <v>42064</v>
      </c>
      <c r="B61" s="117">
        <v>105389.32814416</v>
      </c>
      <c r="C61" s="117">
        <v>69231.593178220006</v>
      </c>
      <c r="D61" s="117">
        <v>48064.910397600004</v>
      </c>
      <c r="E61" s="117">
        <v>23937.453708280002</v>
      </c>
      <c r="F61" s="117">
        <v>19923.13848491</v>
      </c>
      <c r="G61" s="117">
        <v>4204.3182044100004</v>
      </c>
      <c r="H61" s="117">
        <v>21166.682780620002</v>
      </c>
      <c r="I61" s="117">
        <v>1673.9883658700001</v>
      </c>
      <c r="J61" s="117">
        <v>3852.36982347</v>
      </c>
      <c r="K61" s="117">
        <v>15640.324591280001</v>
      </c>
      <c r="L61" s="117">
        <v>35300.166305229999</v>
      </c>
      <c r="M61" s="117">
        <v>5003.5649840799997</v>
      </c>
      <c r="N61" s="117">
        <v>176.34510334000001</v>
      </c>
      <c r="O61" s="117">
        <v>251.24104505999998</v>
      </c>
      <c r="P61" s="117">
        <v>4575.97883568</v>
      </c>
      <c r="Q61" s="117">
        <v>30296.601321150003</v>
      </c>
      <c r="R61" s="117">
        <v>743.09207356999991</v>
      </c>
      <c r="S61" s="117">
        <v>3000.4112491699998</v>
      </c>
      <c r="T61" s="117">
        <v>26553.097998409998</v>
      </c>
      <c r="U61" s="117">
        <v>857.56866071000002</v>
      </c>
      <c r="V61" s="117">
        <v>36516.27433629</v>
      </c>
      <c r="W61" s="117"/>
      <c r="X61" s="117"/>
      <c r="Y61" s="117"/>
      <c r="Z61" s="117"/>
      <c r="AA61" s="117"/>
      <c r="AB61" s="117"/>
    </row>
    <row r="62" spans="1:28" hidden="1" outlineLevel="1">
      <c r="A62" s="9">
        <v>42095</v>
      </c>
      <c r="B62" s="117">
        <v>99909.571982139998</v>
      </c>
      <c r="C62" s="117">
        <v>66907.238315080001</v>
      </c>
      <c r="D62" s="117">
        <v>48044.506276489999</v>
      </c>
      <c r="E62" s="117">
        <v>24448.321720600001</v>
      </c>
      <c r="F62" s="117">
        <v>19293.02292924</v>
      </c>
      <c r="G62" s="117">
        <v>4303.1616266500005</v>
      </c>
      <c r="H62" s="117">
        <v>18862.732038589998</v>
      </c>
      <c r="I62" s="117">
        <v>1509.0380853200002</v>
      </c>
      <c r="J62" s="117">
        <v>3444.0240285</v>
      </c>
      <c r="K62" s="117">
        <v>13909.66992477</v>
      </c>
      <c r="L62" s="117">
        <v>32008.441561369997</v>
      </c>
      <c r="M62" s="117">
        <v>5031.5361600600008</v>
      </c>
      <c r="N62" s="117">
        <v>151.24732416000001</v>
      </c>
      <c r="O62" s="117">
        <v>248.85367388</v>
      </c>
      <c r="P62" s="117">
        <v>4631.4351620199996</v>
      </c>
      <c r="Q62" s="117">
        <v>26976.905401309999</v>
      </c>
      <c r="R62" s="117">
        <v>674.59859860000006</v>
      </c>
      <c r="S62" s="117">
        <v>2714.8448936899999</v>
      </c>
      <c r="T62" s="117">
        <v>23587.461909019999</v>
      </c>
      <c r="U62" s="117">
        <v>993.89210568999999</v>
      </c>
      <c r="V62" s="117">
        <v>33455.131695559998</v>
      </c>
      <c r="W62" s="117"/>
      <c r="X62" s="117"/>
      <c r="Y62" s="117"/>
      <c r="Z62" s="117"/>
      <c r="AA62" s="117"/>
      <c r="AB62" s="117"/>
    </row>
    <row r="63" spans="1:28" hidden="1" outlineLevel="1">
      <c r="A63" s="9">
        <v>42125</v>
      </c>
      <c r="B63" s="117">
        <v>88930.683261230006</v>
      </c>
      <c r="C63" s="117">
        <v>64098.258208250001</v>
      </c>
      <c r="D63" s="117">
        <v>46805.327642819997</v>
      </c>
      <c r="E63" s="117">
        <v>24182.496052269998</v>
      </c>
      <c r="F63" s="117">
        <v>18296.879510049999</v>
      </c>
      <c r="G63" s="117">
        <v>4325.9520805000002</v>
      </c>
      <c r="H63" s="117">
        <v>17292.930565430001</v>
      </c>
      <c r="I63" s="117">
        <v>1354.9995084500001</v>
      </c>
      <c r="J63" s="117">
        <v>2460.85049372</v>
      </c>
      <c r="K63" s="117">
        <v>13477.080563259999</v>
      </c>
      <c r="L63" s="117">
        <v>23857.67862517</v>
      </c>
      <c r="M63" s="117">
        <v>4449.8556793299995</v>
      </c>
      <c r="N63" s="117">
        <v>140.51590278999998</v>
      </c>
      <c r="O63" s="117">
        <v>179.16115268999999</v>
      </c>
      <c r="P63" s="117">
        <v>4130.1786238499999</v>
      </c>
      <c r="Q63" s="117">
        <v>19407.822945840002</v>
      </c>
      <c r="R63" s="117">
        <v>670.3290677</v>
      </c>
      <c r="S63" s="117">
        <v>433.68532541000002</v>
      </c>
      <c r="T63" s="117">
        <v>18303.808552729999</v>
      </c>
      <c r="U63" s="117">
        <v>974.74642781</v>
      </c>
      <c r="V63" s="117">
        <v>30180.493450939997</v>
      </c>
      <c r="W63" s="117"/>
      <c r="X63" s="117"/>
      <c r="Y63" s="117"/>
      <c r="Z63" s="117"/>
      <c r="AA63" s="117"/>
      <c r="AB63" s="117"/>
    </row>
    <row r="64" spans="1:28" hidden="1" outlineLevel="1">
      <c r="A64" s="9">
        <v>42156</v>
      </c>
      <c r="B64" s="117">
        <v>88559.718774000008</v>
      </c>
      <c r="C64" s="117">
        <v>63972.137235530005</v>
      </c>
      <c r="D64" s="117">
        <v>46532.342643149997</v>
      </c>
      <c r="E64" s="117">
        <v>24172.702443300001</v>
      </c>
      <c r="F64" s="117">
        <v>18001.24005773</v>
      </c>
      <c r="G64" s="117">
        <v>4358.4001421200001</v>
      </c>
      <c r="H64" s="117">
        <v>17439.79459238</v>
      </c>
      <c r="I64" s="117">
        <v>1363.1088002399999</v>
      </c>
      <c r="J64" s="117">
        <v>2535.2774551799998</v>
      </c>
      <c r="K64" s="117">
        <v>13541.408336959999</v>
      </c>
      <c r="L64" s="117">
        <v>23613.68678589</v>
      </c>
      <c r="M64" s="117">
        <v>4412.85621593</v>
      </c>
      <c r="N64" s="117">
        <v>169.75235136999999</v>
      </c>
      <c r="O64" s="117">
        <v>150.91636664000001</v>
      </c>
      <c r="P64" s="117">
        <v>4092.1874979199997</v>
      </c>
      <c r="Q64" s="117">
        <v>19200.830569960002</v>
      </c>
      <c r="R64" s="117">
        <v>670.06750373999989</v>
      </c>
      <c r="S64" s="117">
        <v>429.33990749999998</v>
      </c>
      <c r="T64" s="117">
        <v>18101.423158720001</v>
      </c>
      <c r="U64" s="117">
        <v>973.89475257999993</v>
      </c>
      <c r="V64" s="117">
        <v>30074.60808468</v>
      </c>
      <c r="W64" s="117"/>
      <c r="X64" s="117"/>
      <c r="Y64" s="117"/>
      <c r="Z64" s="117"/>
      <c r="AA64" s="117"/>
      <c r="AB64" s="117"/>
    </row>
    <row r="65" spans="1:28" hidden="1" outlineLevel="1">
      <c r="A65" s="9">
        <v>42186</v>
      </c>
      <c r="B65" s="117">
        <v>87922.256687870002</v>
      </c>
      <c r="C65" s="117">
        <v>63072.483233169994</v>
      </c>
      <c r="D65" s="117">
        <v>45369.751168410003</v>
      </c>
      <c r="E65" s="117">
        <v>23786.744447359997</v>
      </c>
      <c r="F65" s="117">
        <v>17210.572140029999</v>
      </c>
      <c r="G65" s="117">
        <v>4372.4345810200002</v>
      </c>
      <c r="H65" s="117">
        <v>17702.732064759999</v>
      </c>
      <c r="I65" s="117">
        <v>1391.89139832</v>
      </c>
      <c r="J65" s="117">
        <v>2557.2711585699999</v>
      </c>
      <c r="K65" s="117">
        <v>13753.569507870001</v>
      </c>
      <c r="L65" s="117">
        <v>23875.15600024</v>
      </c>
      <c r="M65" s="117">
        <v>4425.4226078800002</v>
      </c>
      <c r="N65" s="117">
        <v>169.63607191</v>
      </c>
      <c r="O65" s="117">
        <v>144.1007845</v>
      </c>
      <c r="P65" s="117">
        <v>4111.6857514700005</v>
      </c>
      <c r="Q65" s="117">
        <v>19449.733392360002</v>
      </c>
      <c r="R65" s="117">
        <v>685.37969881999993</v>
      </c>
      <c r="S65" s="117">
        <v>431.49712129</v>
      </c>
      <c r="T65" s="117">
        <v>18332.856572249999</v>
      </c>
      <c r="U65" s="117">
        <v>974.61745445999998</v>
      </c>
      <c r="V65" s="117">
        <v>29907.446368300003</v>
      </c>
      <c r="W65" s="117"/>
      <c r="X65" s="117"/>
      <c r="Y65" s="117"/>
      <c r="Z65" s="117"/>
      <c r="AA65" s="117"/>
      <c r="AB65" s="117"/>
    </row>
    <row r="66" spans="1:28" hidden="1" outlineLevel="1">
      <c r="A66" s="9">
        <v>42217</v>
      </c>
      <c r="B66" s="117">
        <v>87087.202662069991</v>
      </c>
      <c r="C66" s="117">
        <v>62853.18330199</v>
      </c>
      <c r="D66" s="117">
        <v>45602.233971410002</v>
      </c>
      <c r="E66" s="117">
        <v>24430.417776910002</v>
      </c>
      <c r="F66" s="117">
        <v>16953.270730149998</v>
      </c>
      <c r="G66" s="117">
        <v>4218.5454643499997</v>
      </c>
      <c r="H66" s="117">
        <v>17250.949330580002</v>
      </c>
      <c r="I66" s="117">
        <v>1375.0859768800001</v>
      </c>
      <c r="J66" s="117">
        <v>2509.2368657399998</v>
      </c>
      <c r="K66" s="117">
        <v>13366.626487959998</v>
      </c>
      <c r="L66" s="117">
        <v>23292.39407436</v>
      </c>
      <c r="M66" s="117">
        <v>4406.0666147400007</v>
      </c>
      <c r="N66" s="117">
        <v>162.08356688999999</v>
      </c>
      <c r="O66" s="117">
        <v>145.27830446000002</v>
      </c>
      <c r="P66" s="117">
        <v>4098.7047433899997</v>
      </c>
      <c r="Q66" s="117">
        <v>18886.327459619999</v>
      </c>
      <c r="R66" s="117">
        <v>686.09775864999995</v>
      </c>
      <c r="S66" s="117">
        <v>425.98690647000001</v>
      </c>
      <c r="T66" s="117">
        <v>17774.242794500002</v>
      </c>
      <c r="U66" s="117">
        <v>941.62528571999997</v>
      </c>
      <c r="V66" s="117">
        <v>29127.08751596</v>
      </c>
      <c r="W66" s="117"/>
      <c r="X66" s="117"/>
      <c r="Y66" s="117"/>
      <c r="Z66" s="117"/>
      <c r="AA66" s="117"/>
      <c r="AB66" s="117"/>
    </row>
    <row r="67" spans="1:28" hidden="1" outlineLevel="1">
      <c r="A67" s="9">
        <v>42248</v>
      </c>
      <c r="B67" s="117">
        <v>60730.333861999999</v>
      </c>
      <c r="C67" s="117">
        <v>40730.718242629999</v>
      </c>
      <c r="D67" s="117">
        <v>28334.659258560001</v>
      </c>
      <c r="E67" s="117">
        <v>9919.9532604199994</v>
      </c>
      <c r="F67" s="117">
        <v>14807.24140257</v>
      </c>
      <c r="G67" s="117">
        <v>3607.4645955700003</v>
      </c>
      <c r="H67" s="117">
        <v>12396.058984069999</v>
      </c>
      <c r="I67" s="117">
        <v>762.16933324000001</v>
      </c>
      <c r="J67" s="117">
        <v>2122.2960518700002</v>
      </c>
      <c r="K67" s="117">
        <v>9511.5935989599984</v>
      </c>
      <c r="L67" s="117">
        <v>19205.472936489998</v>
      </c>
      <c r="M67" s="117">
        <v>4001.3210550700001</v>
      </c>
      <c r="N67" s="117">
        <v>115.68629754999999</v>
      </c>
      <c r="O67" s="117">
        <v>136.97246593</v>
      </c>
      <c r="P67" s="117">
        <v>3748.6622915900002</v>
      </c>
      <c r="Q67" s="117">
        <v>15204.151881420001</v>
      </c>
      <c r="R67" s="117">
        <v>661.57981006</v>
      </c>
      <c r="S67" s="117">
        <v>387.08646694999999</v>
      </c>
      <c r="T67" s="117">
        <v>14155.485604410002</v>
      </c>
      <c r="U67" s="117">
        <v>794.14268288000005</v>
      </c>
      <c r="V67" s="117">
        <v>23135.762579800001</v>
      </c>
      <c r="W67" s="117"/>
      <c r="X67" s="117"/>
      <c r="Y67" s="117"/>
      <c r="Z67" s="117"/>
      <c r="AA67" s="117"/>
      <c r="AB67" s="117"/>
    </row>
    <row r="68" spans="1:28" hidden="1" outlineLevel="1">
      <c r="A68" s="9">
        <v>42278</v>
      </c>
      <c r="B68" s="117">
        <v>61582.3058446</v>
      </c>
      <c r="C68" s="117">
        <v>40871.46415711</v>
      </c>
      <c r="D68" s="117">
        <v>27907.662635549998</v>
      </c>
      <c r="E68" s="117">
        <v>9949.0447928100002</v>
      </c>
      <c r="F68" s="117">
        <v>14329.703373140001</v>
      </c>
      <c r="G68" s="117">
        <v>3628.9144695999998</v>
      </c>
      <c r="H68" s="117">
        <v>12963.801521560001</v>
      </c>
      <c r="I68" s="117">
        <v>761.28527255999995</v>
      </c>
      <c r="J68" s="117">
        <v>2222.34838859</v>
      </c>
      <c r="K68" s="117">
        <v>9980.1678604099998</v>
      </c>
      <c r="L68" s="117">
        <v>19905.34130951</v>
      </c>
      <c r="M68" s="117">
        <v>3988.4546096999998</v>
      </c>
      <c r="N68" s="117">
        <v>115.97226932000001</v>
      </c>
      <c r="O68" s="117">
        <v>125.03784086</v>
      </c>
      <c r="P68" s="117">
        <v>3747.4444995200001</v>
      </c>
      <c r="Q68" s="117">
        <v>15916.88669981</v>
      </c>
      <c r="R68" s="117">
        <v>714.20946543000002</v>
      </c>
      <c r="S68" s="117">
        <v>406.92246088000002</v>
      </c>
      <c r="T68" s="117">
        <v>14795.754773499999</v>
      </c>
      <c r="U68" s="117">
        <v>805.50037798000005</v>
      </c>
      <c r="V68" s="117">
        <v>24255.908248510001</v>
      </c>
      <c r="W68" s="117"/>
      <c r="X68" s="117"/>
      <c r="Y68" s="117"/>
      <c r="Z68" s="117"/>
      <c r="AA68" s="117"/>
      <c r="AB68" s="117"/>
    </row>
    <row r="69" spans="1:28" hidden="1" outlineLevel="1">
      <c r="A69" s="9">
        <v>42309</v>
      </c>
      <c r="B69" s="117">
        <v>63294.270775629993</v>
      </c>
      <c r="C69" s="117">
        <v>41761.709693910001</v>
      </c>
      <c r="D69" s="117">
        <v>28171.969948829999</v>
      </c>
      <c r="E69" s="117">
        <v>10095.54374331</v>
      </c>
      <c r="F69" s="117">
        <v>14255.4772435</v>
      </c>
      <c r="G69" s="117">
        <v>3820.9489620200002</v>
      </c>
      <c r="H69" s="117">
        <v>13589.73974508</v>
      </c>
      <c r="I69" s="117">
        <v>798.18294357000002</v>
      </c>
      <c r="J69" s="117">
        <v>2342.7393933099997</v>
      </c>
      <c r="K69" s="117">
        <v>10448.817408200001</v>
      </c>
      <c r="L69" s="117">
        <v>20707.148337129998</v>
      </c>
      <c r="M69" s="117">
        <v>3978.5696911</v>
      </c>
      <c r="N69" s="117">
        <v>115.26349599</v>
      </c>
      <c r="O69" s="117">
        <v>133.1580357</v>
      </c>
      <c r="P69" s="117">
        <v>3730.1481594100001</v>
      </c>
      <c r="Q69" s="117">
        <v>16728.578646030001</v>
      </c>
      <c r="R69" s="117">
        <v>814.59845179000001</v>
      </c>
      <c r="S69" s="117">
        <v>438.89031603000001</v>
      </c>
      <c r="T69" s="117">
        <v>15475.089878209999</v>
      </c>
      <c r="U69" s="117">
        <v>825.41274458999999</v>
      </c>
      <c r="V69" s="117">
        <v>25183.558368689999</v>
      </c>
      <c r="W69" s="117"/>
      <c r="X69" s="117"/>
      <c r="Y69" s="117"/>
      <c r="Z69" s="117"/>
      <c r="AA69" s="117"/>
      <c r="AB69" s="117"/>
    </row>
    <row r="70" spans="1:28" hidden="1" outlineLevel="1">
      <c r="A70" s="9">
        <v>42339</v>
      </c>
      <c r="B70" s="117">
        <v>64871.369735280001</v>
      </c>
      <c r="C70" s="117">
        <v>41030.440685709997</v>
      </c>
      <c r="D70" s="117">
        <v>26600.35798411</v>
      </c>
      <c r="E70" s="117">
        <v>8957.2731808300014</v>
      </c>
      <c r="F70" s="117">
        <v>13924.627311710001</v>
      </c>
      <c r="G70" s="117">
        <v>3718.45749157</v>
      </c>
      <c r="H70" s="117">
        <v>14430.0827016</v>
      </c>
      <c r="I70" s="117">
        <v>889.50473266999995</v>
      </c>
      <c r="J70" s="117">
        <v>3165.2816716399998</v>
      </c>
      <c r="K70" s="117">
        <v>10375.29629729</v>
      </c>
      <c r="L70" s="117">
        <v>22879.86390751</v>
      </c>
      <c r="M70" s="117">
        <v>4133.6295666100004</v>
      </c>
      <c r="N70" s="117">
        <v>101.75051354</v>
      </c>
      <c r="O70" s="117">
        <v>153.45196703000002</v>
      </c>
      <c r="P70" s="117">
        <v>3878.4270860399997</v>
      </c>
      <c r="Q70" s="117">
        <v>18746.234340900002</v>
      </c>
      <c r="R70" s="117">
        <v>1259.3486741400002</v>
      </c>
      <c r="S70" s="117">
        <v>2349.4662062399998</v>
      </c>
      <c r="T70" s="117">
        <v>15137.419460520001</v>
      </c>
      <c r="U70" s="117">
        <v>961.06514205999997</v>
      </c>
      <c r="V70" s="117">
        <v>22190.151066989998</v>
      </c>
      <c r="W70" s="117"/>
      <c r="X70" s="117"/>
      <c r="Y70" s="117"/>
      <c r="Z70" s="117"/>
      <c r="AA70" s="117"/>
      <c r="AB70" s="117"/>
    </row>
    <row r="71" spans="1:28" hidden="1" outlineLevel="1">
      <c r="A71" s="9">
        <v>42370</v>
      </c>
      <c r="B71" s="117">
        <v>66151.294219820003</v>
      </c>
      <c r="C71" s="117">
        <v>41640.733522210001</v>
      </c>
      <c r="D71" s="117">
        <v>26693.404338599998</v>
      </c>
      <c r="E71" s="117">
        <v>9056.8055657700006</v>
      </c>
      <c r="F71" s="117">
        <v>14007.146257490002</v>
      </c>
      <c r="G71" s="117">
        <v>3629.45251534</v>
      </c>
      <c r="H71" s="117">
        <v>14947.32918361</v>
      </c>
      <c r="I71" s="117">
        <v>929.95993841000006</v>
      </c>
      <c r="J71" s="117">
        <v>3216.3357656099997</v>
      </c>
      <c r="K71" s="117">
        <v>10801.03347959</v>
      </c>
      <c r="L71" s="117">
        <v>23538.267722099998</v>
      </c>
      <c r="M71" s="117">
        <v>4129.4950969400006</v>
      </c>
      <c r="N71" s="117">
        <v>105.05196825</v>
      </c>
      <c r="O71" s="117">
        <v>162.09008828</v>
      </c>
      <c r="P71" s="117">
        <v>3862.3530404100002</v>
      </c>
      <c r="Q71" s="117">
        <v>19408.772625160003</v>
      </c>
      <c r="R71" s="117">
        <v>1365.7739058100001</v>
      </c>
      <c r="S71" s="117">
        <v>2455.8687513899999</v>
      </c>
      <c r="T71" s="117">
        <v>15587.12996796</v>
      </c>
      <c r="U71" s="117">
        <v>972.29297551000002</v>
      </c>
      <c r="V71" s="117">
        <v>25899.053058130001</v>
      </c>
      <c r="W71" s="117"/>
      <c r="X71" s="117"/>
      <c r="Y71" s="117"/>
      <c r="Z71" s="117"/>
      <c r="AA71" s="117"/>
      <c r="AB71" s="117"/>
    </row>
    <row r="72" spans="1:28" hidden="1" outlineLevel="1">
      <c r="A72" s="9">
        <v>42401</v>
      </c>
      <c r="B72" s="117">
        <v>67877.030952019995</v>
      </c>
      <c r="C72" s="117">
        <v>42068.12555176</v>
      </c>
      <c r="D72" s="117">
        <v>26333.924026470002</v>
      </c>
      <c r="E72" s="117">
        <v>8958.60979253</v>
      </c>
      <c r="F72" s="117">
        <v>13922.664393069999</v>
      </c>
      <c r="G72" s="117">
        <v>3452.6498408699999</v>
      </c>
      <c r="H72" s="117">
        <v>15734.20152529</v>
      </c>
      <c r="I72" s="117">
        <v>1032.9873935599999</v>
      </c>
      <c r="J72" s="117">
        <v>3409.3028178099999</v>
      </c>
      <c r="K72" s="117">
        <v>11291.91131392</v>
      </c>
      <c r="L72" s="117">
        <v>24829.344018650001</v>
      </c>
      <c r="M72" s="117">
        <v>4143.0150524800001</v>
      </c>
      <c r="N72" s="117">
        <v>102.94174495</v>
      </c>
      <c r="O72" s="117">
        <v>166.66902310999998</v>
      </c>
      <c r="P72" s="117">
        <v>3873.4042844200003</v>
      </c>
      <c r="Q72" s="117">
        <v>20686.32896617</v>
      </c>
      <c r="R72" s="117">
        <v>1345.1647803200001</v>
      </c>
      <c r="S72" s="117">
        <v>2646.3031075899999</v>
      </c>
      <c r="T72" s="117">
        <v>16694.861078260001</v>
      </c>
      <c r="U72" s="117">
        <v>979.56138161000001</v>
      </c>
      <c r="V72" s="117">
        <v>26816.08164171</v>
      </c>
      <c r="W72" s="117"/>
      <c r="X72" s="117"/>
      <c r="Y72" s="117"/>
      <c r="Z72" s="117"/>
      <c r="AA72" s="117"/>
      <c r="AB72" s="117"/>
    </row>
    <row r="73" spans="1:28" hidden="1" outlineLevel="1">
      <c r="A73" s="9">
        <v>42430</v>
      </c>
      <c r="B73" s="117">
        <v>65346.756529619997</v>
      </c>
      <c r="C73" s="117">
        <v>40831.84210976</v>
      </c>
      <c r="D73" s="117">
        <v>25977.472019559998</v>
      </c>
      <c r="E73" s="117">
        <v>9037.7618776700001</v>
      </c>
      <c r="F73" s="117">
        <v>13480.782147010001</v>
      </c>
      <c r="G73" s="117">
        <v>3458.9279948799999</v>
      </c>
      <c r="H73" s="117">
        <v>14854.3700902</v>
      </c>
      <c r="I73" s="117">
        <v>950.04113480000001</v>
      </c>
      <c r="J73" s="117">
        <v>3194.33343272</v>
      </c>
      <c r="K73" s="117">
        <v>10709.995522679999</v>
      </c>
      <c r="L73" s="117">
        <v>23510.667974650001</v>
      </c>
      <c r="M73" s="117">
        <v>4130.5687464800003</v>
      </c>
      <c r="N73" s="117">
        <v>86.379769920000001</v>
      </c>
      <c r="O73" s="117">
        <v>160.06660740000001</v>
      </c>
      <c r="P73" s="117">
        <v>3884.1223691600003</v>
      </c>
      <c r="Q73" s="117">
        <v>19380.099228170002</v>
      </c>
      <c r="R73" s="117">
        <v>903.55618830999992</v>
      </c>
      <c r="S73" s="117">
        <v>2353.2707429900001</v>
      </c>
      <c r="T73" s="117">
        <v>16123.27229687</v>
      </c>
      <c r="U73" s="117">
        <v>1004.24644521</v>
      </c>
      <c r="V73" s="117">
        <v>23635.935202499997</v>
      </c>
      <c r="W73" s="117"/>
      <c r="X73" s="117"/>
      <c r="Y73" s="117"/>
      <c r="Z73" s="117"/>
      <c r="AA73" s="117"/>
      <c r="AB73" s="117"/>
    </row>
    <row r="74" spans="1:28" hidden="1" outlineLevel="1">
      <c r="A74" s="9">
        <v>42461</v>
      </c>
      <c r="B74" s="117">
        <v>63165.348522379994</v>
      </c>
      <c r="C74" s="117">
        <v>39575.908010310006</v>
      </c>
      <c r="D74" s="117">
        <v>25562.97099736</v>
      </c>
      <c r="E74" s="117">
        <v>8807.4619101700009</v>
      </c>
      <c r="F74" s="117">
        <v>13323.62114135</v>
      </c>
      <c r="G74" s="117">
        <v>3431.8879458400002</v>
      </c>
      <c r="H74" s="117">
        <v>14012.93701295</v>
      </c>
      <c r="I74" s="117">
        <v>886.88170077999996</v>
      </c>
      <c r="J74" s="117">
        <v>3049.4490372599998</v>
      </c>
      <c r="K74" s="117">
        <v>10076.60627491</v>
      </c>
      <c r="L74" s="117">
        <v>22677.912692099999</v>
      </c>
      <c r="M74" s="117">
        <v>4288.7303276899993</v>
      </c>
      <c r="N74" s="117">
        <v>87.489753469999997</v>
      </c>
      <c r="O74" s="117">
        <v>165.23136287</v>
      </c>
      <c r="P74" s="117">
        <v>4036.00921135</v>
      </c>
      <c r="Q74" s="117">
        <v>18389.18236441</v>
      </c>
      <c r="R74" s="117">
        <v>858.73303142999998</v>
      </c>
      <c r="S74" s="117">
        <v>2151.3200636000001</v>
      </c>
      <c r="T74" s="117">
        <v>15379.129269379999</v>
      </c>
      <c r="U74" s="117">
        <v>911.52781997</v>
      </c>
      <c r="V74" s="117">
        <v>23289.235434810002</v>
      </c>
      <c r="W74" s="117"/>
      <c r="X74" s="117"/>
      <c r="Y74" s="117"/>
      <c r="Z74" s="117"/>
      <c r="AA74" s="117"/>
      <c r="AB74" s="117"/>
    </row>
    <row r="75" spans="1:28" hidden="1" outlineLevel="1">
      <c r="A75" s="9">
        <v>42491</v>
      </c>
      <c r="B75" s="117">
        <v>62626.277643150002</v>
      </c>
      <c r="C75" s="117">
        <v>39264.17638338</v>
      </c>
      <c r="D75" s="117">
        <v>25371.723995400003</v>
      </c>
      <c r="E75" s="117">
        <v>8953.6784563400015</v>
      </c>
      <c r="F75" s="117">
        <v>12976.44826107</v>
      </c>
      <c r="G75" s="117">
        <v>3441.5972779899998</v>
      </c>
      <c r="H75" s="117">
        <v>13892.45238798</v>
      </c>
      <c r="I75" s="117">
        <v>882.29027922</v>
      </c>
      <c r="J75" s="117">
        <v>3023.8279506100002</v>
      </c>
      <c r="K75" s="117">
        <v>9986.334158149999</v>
      </c>
      <c r="L75" s="117">
        <v>22469.281674710001</v>
      </c>
      <c r="M75" s="117">
        <v>4340.9915859599996</v>
      </c>
      <c r="N75" s="117">
        <v>83.344765379999998</v>
      </c>
      <c r="O75" s="117">
        <v>159.62056199</v>
      </c>
      <c r="P75" s="117">
        <v>4098.02625859</v>
      </c>
      <c r="Q75" s="117">
        <v>18128.29008875</v>
      </c>
      <c r="R75" s="117">
        <v>832.74077980000004</v>
      </c>
      <c r="S75" s="117">
        <v>2123.3569392100003</v>
      </c>
      <c r="T75" s="117">
        <v>15172.19236974</v>
      </c>
      <c r="U75" s="117">
        <v>892.81958506000001</v>
      </c>
      <c r="V75" s="117">
        <v>23142.682488779999</v>
      </c>
      <c r="W75" s="117"/>
      <c r="X75" s="117"/>
      <c r="Y75" s="117"/>
      <c r="Z75" s="117"/>
      <c r="AA75" s="117"/>
      <c r="AB75" s="117"/>
    </row>
    <row r="76" spans="1:28" hidden="1" outlineLevel="1">
      <c r="A76" s="9">
        <v>42522</v>
      </c>
      <c r="B76" s="117">
        <v>60686.045843690001</v>
      </c>
      <c r="C76" s="117">
        <v>38089.765812340003</v>
      </c>
      <c r="D76" s="117">
        <v>24574.396889399999</v>
      </c>
      <c r="E76" s="117">
        <v>8752.1134286500001</v>
      </c>
      <c r="F76" s="117">
        <v>12418.472102399999</v>
      </c>
      <c r="G76" s="117">
        <v>3403.8113583499999</v>
      </c>
      <c r="H76" s="117">
        <v>13515.368922939999</v>
      </c>
      <c r="I76" s="117">
        <v>832.21182904</v>
      </c>
      <c r="J76" s="117">
        <v>2912.8472458199999</v>
      </c>
      <c r="K76" s="117">
        <v>9770.3098480799999</v>
      </c>
      <c r="L76" s="117">
        <v>21748.356774470001</v>
      </c>
      <c r="M76" s="117">
        <v>4183.9666825200002</v>
      </c>
      <c r="N76" s="117">
        <v>74.176245739999999</v>
      </c>
      <c r="O76" s="117">
        <v>152.79626382999999</v>
      </c>
      <c r="P76" s="117">
        <v>3956.9941729500001</v>
      </c>
      <c r="Q76" s="117">
        <v>17564.390091950001</v>
      </c>
      <c r="R76" s="117">
        <v>803.01795950000007</v>
      </c>
      <c r="S76" s="117">
        <v>2009.3392187899999</v>
      </c>
      <c r="T76" s="117">
        <v>14752.032913659999</v>
      </c>
      <c r="U76" s="117">
        <v>847.92325688000005</v>
      </c>
      <c r="V76" s="117">
        <v>22463.712506110001</v>
      </c>
      <c r="W76" s="117"/>
      <c r="X76" s="117"/>
      <c r="Y76" s="117"/>
      <c r="Z76" s="117"/>
      <c r="AA76" s="117"/>
      <c r="AB76" s="117"/>
    </row>
    <row r="77" spans="1:28" hidden="1" outlineLevel="1">
      <c r="A77" s="9">
        <v>42552</v>
      </c>
      <c r="B77" s="117">
        <v>59737.211142439999</v>
      </c>
      <c r="C77" s="117">
        <v>38045.665667469999</v>
      </c>
      <c r="D77" s="117">
        <v>24692.538185670001</v>
      </c>
      <c r="E77" s="117">
        <v>8901.2226483899994</v>
      </c>
      <c r="F77" s="117">
        <v>12407.98543185</v>
      </c>
      <c r="G77" s="117">
        <v>3383.33010543</v>
      </c>
      <c r="H77" s="117">
        <v>13353.1274818</v>
      </c>
      <c r="I77" s="117">
        <v>837.84299594999993</v>
      </c>
      <c r="J77" s="117">
        <v>2881.1179838599996</v>
      </c>
      <c r="K77" s="117">
        <v>9634.1665019900011</v>
      </c>
      <c r="L77" s="117">
        <v>20860.790468370004</v>
      </c>
      <c r="M77" s="117">
        <v>4014.0982399000004</v>
      </c>
      <c r="N77" s="117">
        <v>73.08170183</v>
      </c>
      <c r="O77" s="117">
        <v>142.13999996000001</v>
      </c>
      <c r="P77" s="117">
        <v>3798.8765381100002</v>
      </c>
      <c r="Q77" s="117">
        <v>16846.692228470001</v>
      </c>
      <c r="R77" s="117">
        <v>787.87401025999998</v>
      </c>
      <c r="S77" s="117">
        <v>1930.4780429799998</v>
      </c>
      <c r="T77" s="117">
        <v>14128.34017523</v>
      </c>
      <c r="U77" s="117">
        <v>830.7550066</v>
      </c>
      <c r="V77" s="117">
        <v>22053.271688959998</v>
      </c>
      <c r="W77" s="117"/>
      <c r="X77" s="117"/>
      <c r="Y77" s="117"/>
      <c r="Z77" s="117"/>
      <c r="AA77" s="117"/>
      <c r="AB77" s="117"/>
    </row>
    <row r="78" spans="1:28" hidden="1" outlineLevel="1">
      <c r="A78" s="9">
        <v>42583</v>
      </c>
      <c r="B78" s="117">
        <v>60153.070468420003</v>
      </c>
      <c r="C78" s="117">
        <v>38594.371137919996</v>
      </c>
      <c r="D78" s="117">
        <v>24932.68969897</v>
      </c>
      <c r="E78" s="117">
        <v>9465.5167793600012</v>
      </c>
      <c r="F78" s="117">
        <v>12073.16608107</v>
      </c>
      <c r="G78" s="117">
        <v>3394.00683854</v>
      </c>
      <c r="H78" s="117">
        <v>13661.68143895</v>
      </c>
      <c r="I78" s="117">
        <v>844.37204709000002</v>
      </c>
      <c r="J78" s="117">
        <v>2965.7370886600002</v>
      </c>
      <c r="K78" s="117">
        <v>9851.5723032000005</v>
      </c>
      <c r="L78" s="117">
        <v>20739.04907343</v>
      </c>
      <c r="M78" s="117">
        <v>3789.6098601099998</v>
      </c>
      <c r="N78" s="117">
        <v>65.955381639999999</v>
      </c>
      <c r="O78" s="117">
        <v>132.21137987</v>
      </c>
      <c r="P78" s="117">
        <v>3591.4430985999998</v>
      </c>
      <c r="Q78" s="117">
        <v>16949.439213319998</v>
      </c>
      <c r="R78" s="117">
        <v>786.95850724000002</v>
      </c>
      <c r="S78" s="117">
        <v>1725.33693552</v>
      </c>
      <c r="T78" s="117">
        <v>14437.14377056</v>
      </c>
      <c r="U78" s="117">
        <v>819.65025706999995</v>
      </c>
      <c r="V78" s="117">
        <v>22289.890566300001</v>
      </c>
      <c r="W78" s="117"/>
      <c r="X78" s="117"/>
      <c r="Y78" s="117"/>
      <c r="Z78" s="117"/>
      <c r="AA78" s="117"/>
      <c r="AB78" s="117"/>
    </row>
    <row r="79" spans="1:28" hidden="1" outlineLevel="1">
      <c r="A79" s="9">
        <v>42614</v>
      </c>
      <c r="B79" s="117">
        <v>60450.534002470005</v>
      </c>
      <c r="C79" s="117">
        <v>38704.205138429999</v>
      </c>
      <c r="D79" s="117">
        <v>24989.336220099998</v>
      </c>
      <c r="E79" s="117">
        <v>9777.1468672400006</v>
      </c>
      <c r="F79" s="117">
        <v>11805.96128944</v>
      </c>
      <c r="G79" s="117">
        <v>3406.2280634200001</v>
      </c>
      <c r="H79" s="117">
        <v>13714.868918329999</v>
      </c>
      <c r="I79" s="117">
        <v>850.49932103000003</v>
      </c>
      <c r="J79" s="117">
        <v>3000.9091844700001</v>
      </c>
      <c r="K79" s="117">
        <v>9863.4604128299998</v>
      </c>
      <c r="L79" s="117">
        <v>20927.959589599999</v>
      </c>
      <c r="M79" s="117">
        <v>3789.1012466100001</v>
      </c>
      <c r="N79" s="117">
        <v>69.916721249999995</v>
      </c>
      <c r="O79" s="117">
        <v>127.07063771</v>
      </c>
      <c r="P79" s="117">
        <v>3592.1138876499999</v>
      </c>
      <c r="Q79" s="117">
        <v>17138.858342989999</v>
      </c>
      <c r="R79" s="117">
        <v>780.99097629000005</v>
      </c>
      <c r="S79" s="117">
        <v>1726.7346747900001</v>
      </c>
      <c r="T79" s="117">
        <v>14631.132691910001</v>
      </c>
      <c r="U79" s="117">
        <v>818.36927444000003</v>
      </c>
      <c r="V79" s="117">
        <v>22341.5572832</v>
      </c>
      <c r="W79" s="117"/>
      <c r="X79" s="117"/>
      <c r="Y79" s="117"/>
      <c r="Z79" s="117"/>
      <c r="AA79" s="117"/>
      <c r="AB79" s="117"/>
    </row>
    <row r="80" spans="1:28" hidden="1" outlineLevel="1">
      <c r="A80" s="9">
        <v>42644</v>
      </c>
      <c r="B80" s="117">
        <v>58302.750195839995</v>
      </c>
      <c r="C80" s="117">
        <v>37190.31922533</v>
      </c>
      <c r="D80" s="117">
        <v>23866.8156624</v>
      </c>
      <c r="E80" s="117">
        <v>8503.5011135200002</v>
      </c>
      <c r="F80" s="117">
        <v>11958.86175717</v>
      </c>
      <c r="G80" s="117">
        <v>3404.4527917099999</v>
      </c>
      <c r="H80" s="117">
        <v>13323.50356293</v>
      </c>
      <c r="I80" s="117">
        <v>821.25820159</v>
      </c>
      <c r="J80" s="117">
        <v>2900.8277482100002</v>
      </c>
      <c r="K80" s="117">
        <v>9601.4176131299992</v>
      </c>
      <c r="L80" s="117">
        <v>20328.940864600001</v>
      </c>
      <c r="M80" s="117">
        <v>3783.52059345</v>
      </c>
      <c r="N80" s="117">
        <v>62.751047319999998</v>
      </c>
      <c r="O80" s="117">
        <v>127.39411156</v>
      </c>
      <c r="P80" s="117">
        <v>3593.3754345699999</v>
      </c>
      <c r="Q80" s="117">
        <v>16545.42027115</v>
      </c>
      <c r="R80" s="117">
        <v>757.21628762</v>
      </c>
      <c r="S80" s="117">
        <v>1614.81256495</v>
      </c>
      <c r="T80" s="117">
        <v>14173.391418579999</v>
      </c>
      <c r="U80" s="117">
        <v>783.4901059099999</v>
      </c>
      <c r="V80" s="117">
        <v>21749.309477620001</v>
      </c>
      <c r="W80" s="117"/>
      <c r="X80" s="117"/>
      <c r="Y80" s="117"/>
      <c r="Z80" s="117"/>
      <c r="AA80" s="117"/>
      <c r="AB80" s="117"/>
    </row>
    <row r="81" spans="1:28" hidden="1" outlineLevel="1">
      <c r="A81" s="9">
        <v>42675</v>
      </c>
      <c r="B81" s="117">
        <v>57802.164275069998</v>
      </c>
      <c r="C81" s="117">
        <v>36950.26277478</v>
      </c>
      <c r="D81" s="117">
        <v>23704.366743270002</v>
      </c>
      <c r="E81" s="117">
        <v>8636.4765266499999</v>
      </c>
      <c r="F81" s="117">
        <v>11671.3576505</v>
      </c>
      <c r="G81" s="117">
        <v>3396.53256612</v>
      </c>
      <c r="H81" s="117">
        <v>13245.896031510001</v>
      </c>
      <c r="I81" s="117">
        <v>790.56439383999998</v>
      </c>
      <c r="J81" s="117">
        <v>2895.1235028599999</v>
      </c>
      <c r="K81" s="117">
        <v>9560.20813481</v>
      </c>
      <c r="L81" s="117">
        <v>20119.487216059999</v>
      </c>
      <c r="M81" s="117">
        <v>3793.56737462</v>
      </c>
      <c r="N81" s="117">
        <v>67.548564200000001</v>
      </c>
      <c r="O81" s="117">
        <v>128.00445815999998</v>
      </c>
      <c r="P81" s="117">
        <v>3598.0143522600001</v>
      </c>
      <c r="Q81" s="117">
        <v>16325.919841440002</v>
      </c>
      <c r="R81" s="117">
        <v>738.41293297999994</v>
      </c>
      <c r="S81" s="117">
        <v>1549.4940165400001</v>
      </c>
      <c r="T81" s="117">
        <v>14038.01289192</v>
      </c>
      <c r="U81" s="117">
        <v>732.41428422999991</v>
      </c>
      <c r="V81" s="117">
        <v>21776.92381457</v>
      </c>
      <c r="W81" s="117"/>
      <c r="X81" s="117"/>
      <c r="Y81" s="117"/>
      <c r="Z81" s="117"/>
      <c r="AA81" s="117"/>
      <c r="AB81" s="117"/>
    </row>
    <row r="82" spans="1:28" hidden="1" outlineLevel="1">
      <c r="A82" s="9">
        <v>42705</v>
      </c>
      <c r="B82" s="117">
        <v>58784.400211939996</v>
      </c>
      <c r="C82" s="117">
        <v>37308.350334820003</v>
      </c>
      <c r="D82" s="117">
        <v>23430.930910700001</v>
      </c>
      <c r="E82" s="117">
        <v>8489.9492255599998</v>
      </c>
      <c r="F82" s="117">
        <v>11556.001407950002</v>
      </c>
      <c r="G82" s="117">
        <v>3384.9802771899999</v>
      </c>
      <c r="H82" s="117">
        <v>13877.41942412</v>
      </c>
      <c r="I82" s="117">
        <v>818.18366043000003</v>
      </c>
      <c r="J82" s="117">
        <v>3088.3179600399999</v>
      </c>
      <c r="K82" s="117">
        <v>9970.9178036499998</v>
      </c>
      <c r="L82" s="117">
        <v>20735.609952390001</v>
      </c>
      <c r="M82" s="117">
        <v>3811.6590676299998</v>
      </c>
      <c r="N82" s="117">
        <v>73.791967209999996</v>
      </c>
      <c r="O82" s="117">
        <v>124.23622655</v>
      </c>
      <c r="P82" s="117">
        <v>3613.63087387</v>
      </c>
      <c r="Q82" s="117">
        <v>16923.950884760001</v>
      </c>
      <c r="R82" s="117">
        <v>807.77000090000001</v>
      </c>
      <c r="S82" s="117">
        <v>1575.0983968800001</v>
      </c>
      <c r="T82" s="117">
        <v>14541.08248698</v>
      </c>
      <c r="U82" s="117">
        <v>740.43992473000003</v>
      </c>
      <c r="V82" s="117">
        <v>22430.257578929999</v>
      </c>
      <c r="W82" s="117"/>
      <c r="X82" s="117"/>
      <c r="Y82" s="117"/>
      <c r="Z82" s="117"/>
      <c r="AA82" s="117"/>
      <c r="AB82" s="117"/>
    </row>
    <row r="83" spans="1:28" hidden="1" outlineLevel="1">
      <c r="A83" s="9">
        <v>42736</v>
      </c>
      <c r="B83" s="117">
        <v>58994.944439449995</v>
      </c>
      <c r="C83" s="117">
        <v>37768.06479266</v>
      </c>
      <c r="D83" s="117">
        <v>23972.772981120001</v>
      </c>
      <c r="E83" s="117">
        <v>8808.6499139200005</v>
      </c>
      <c r="F83" s="117">
        <v>11799.751884860001</v>
      </c>
      <c r="G83" s="117">
        <v>3364.3711823399999</v>
      </c>
      <c r="H83" s="117">
        <v>13795.291811539999</v>
      </c>
      <c r="I83" s="117">
        <v>789.06218419000004</v>
      </c>
      <c r="J83" s="117">
        <v>3079.8798795900002</v>
      </c>
      <c r="K83" s="117">
        <v>9926.3497477599994</v>
      </c>
      <c r="L83" s="117">
        <v>20495.594768949999</v>
      </c>
      <c r="M83" s="117">
        <v>3792.8614328399999</v>
      </c>
      <c r="N83" s="117">
        <v>74.546634049999994</v>
      </c>
      <c r="O83" s="117">
        <v>116.22875956999999</v>
      </c>
      <c r="P83" s="117">
        <v>3602.0860392200002</v>
      </c>
      <c r="Q83" s="117">
        <v>16702.733336109999</v>
      </c>
      <c r="R83" s="117">
        <v>784.56143343999997</v>
      </c>
      <c r="S83" s="117">
        <v>1529.4432892</v>
      </c>
      <c r="T83" s="117">
        <v>14388.728613470001</v>
      </c>
      <c r="U83" s="117">
        <v>731.28487784000004</v>
      </c>
      <c r="V83" s="117">
        <v>19505.945516799999</v>
      </c>
      <c r="W83" s="117"/>
      <c r="X83" s="117"/>
      <c r="Y83" s="117"/>
      <c r="Z83" s="117"/>
      <c r="AA83" s="117"/>
      <c r="AB83" s="117"/>
    </row>
    <row r="84" spans="1:28" hidden="1" outlineLevel="1">
      <c r="A84" s="9">
        <v>42767</v>
      </c>
      <c r="B84" s="117">
        <v>55754.150634309997</v>
      </c>
      <c r="C84" s="117">
        <v>35386.711782049999</v>
      </c>
      <c r="D84" s="117">
        <v>22068.893617350001</v>
      </c>
      <c r="E84" s="117">
        <v>9006.8788380900005</v>
      </c>
      <c r="F84" s="117">
        <v>10081.303969659999</v>
      </c>
      <c r="G84" s="117">
        <v>2980.7108096000002</v>
      </c>
      <c r="H84" s="117">
        <v>13317.8181647</v>
      </c>
      <c r="I84" s="117">
        <v>781.27432742000008</v>
      </c>
      <c r="J84" s="117">
        <v>2988.35678422</v>
      </c>
      <c r="K84" s="117">
        <v>9548.1870530600008</v>
      </c>
      <c r="L84" s="117">
        <v>19694.604229209999</v>
      </c>
      <c r="M84" s="117">
        <v>3776.0169610399998</v>
      </c>
      <c r="N84" s="117">
        <v>74.169158359999997</v>
      </c>
      <c r="O84" s="117">
        <v>110.37645345</v>
      </c>
      <c r="P84" s="117">
        <v>3591.4713492299998</v>
      </c>
      <c r="Q84" s="117">
        <v>15918.58726817</v>
      </c>
      <c r="R84" s="117">
        <v>784.53375073999996</v>
      </c>
      <c r="S84" s="117">
        <v>1481.30832278</v>
      </c>
      <c r="T84" s="117">
        <v>13652.745194649999</v>
      </c>
      <c r="U84" s="117">
        <v>672.83462305</v>
      </c>
      <c r="V84" s="117">
        <v>18680.50425206</v>
      </c>
      <c r="W84" s="117"/>
      <c r="X84" s="117"/>
      <c r="Y84" s="117"/>
      <c r="Z84" s="117"/>
      <c r="AA84" s="117"/>
      <c r="AB84" s="117"/>
    </row>
    <row r="85" spans="1:28" hidden="1" outlineLevel="1">
      <c r="A85" s="9">
        <v>42795</v>
      </c>
      <c r="B85" s="117">
        <v>54765.790288920005</v>
      </c>
      <c r="C85" s="117">
        <v>35168.282737850001</v>
      </c>
      <c r="D85" s="117">
        <v>22415.15721881</v>
      </c>
      <c r="E85" s="117">
        <v>9397.0990295600004</v>
      </c>
      <c r="F85" s="117">
        <v>10102.709990900001</v>
      </c>
      <c r="G85" s="117">
        <v>2915.3481983500001</v>
      </c>
      <c r="H85" s="117">
        <v>12753.125519040001</v>
      </c>
      <c r="I85" s="117">
        <v>692.18965661000004</v>
      </c>
      <c r="J85" s="117">
        <v>2886.5378168499997</v>
      </c>
      <c r="K85" s="117">
        <v>9174.3980455800011</v>
      </c>
      <c r="L85" s="117">
        <v>19132.16561425</v>
      </c>
      <c r="M85" s="117">
        <v>3776.49914962</v>
      </c>
      <c r="N85" s="117">
        <v>59.038088889999997</v>
      </c>
      <c r="O85" s="117">
        <v>112.23348750999999</v>
      </c>
      <c r="P85" s="117">
        <v>3605.2275732200001</v>
      </c>
      <c r="Q85" s="117">
        <v>15355.66646463</v>
      </c>
      <c r="R85" s="117">
        <v>533.90213904999996</v>
      </c>
      <c r="S85" s="117">
        <v>1460.0501482899999</v>
      </c>
      <c r="T85" s="117">
        <v>13361.714177289999</v>
      </c>
      <c r="U85" s="117">
        <v>465.34193682</v>
      </c>
      <c r="V85" s="117">
        <v>17971.334046580003</v>
      </c>
      <c r="W85" s="117"/>
      <c r="X85" s="117"/>
      <c r="Y85" s="117"/>
      <c r="Z85" s="117"/>
      <c r="AA85" s="117"/>
      <c r="AB85" s="117"/>
    </row>
    <row r="86" spans="1:28" hidden="1" outlineLevel="1">
      <c r="A86" s="9">
        <v>42826</v>
      </c>
      <c r="B86" s="117">
        <v>54299.822510520004</v>
      </c>
      <c r="C86" s="117">
        <v>35066.153280059996</v>
      </c>
      <c r="D86" s="117">
        <v>22656.556323519999</v>
      </c>
      <c r="E86" s="117">
        <v>9417.6280053300015</v>
      </c>
      <c r="F86" s="117">
        <v>10313.65572649</v>
      </c>
      <c r="G86" s="117">
        <v>2925.2725917000002</v>
      </c>
      <c r="H86" s="117">
        <v>12409.596956540001</v>
      </c>
      <c r="I86" s="117">
        <v>742.44590081999991</v>
      </c>
      <c r="J86" s="117">
        <v>2769.8940098399999</v>
      </c>
      <c r="K86" s="117">
        <v>8897.2570458800001</v>
      </c>
      <c r="L86" s="117">
        <v>18777.317287810001</v>
      </c>
      <c r="M86" s="117">
        <v>3785.4965439999996</v>
      </c>
      <c r="N86" s="117">
        <v>67.584739040000002</v>
      </c>
      <c r="O86" s="117">
        <v>118.27479625000001</v>
      </c>
      <c r="P86" s="117">
        <v>3599.6370087099999</v>
      </c>
      <c r="Q86" s="117">
        <v>14991.82074381</v>
      </c>
      <c r="R86" s="117">
        <v>605.10412639999993</v>
      </c>
      <c r="S86" s="117">
        <v>1404.4252804599998</v>
      </c>
      <c r="T86" s="117">
        <v>12982.29133695</v>
      </c>
      <c r="U86" s="117">
        <v>456.35194264999996</v>
      </c>
      <c r="V86" s="117">
        <v>17262.952400600003</v>
      </c>
      <c r="W86" s="117"/>
      <c r="X86" s="117"/>
      <c r="Y86" s="117"/>
      <c r="Z86" s="117"/>
      <c r="AA86" s="117"/>
      <c r="AB86" s="117"/>
    </row>
    <row r="87" spans="1:28" hidden="1" outlineLevel="1">
      <c r="A87" s="9">
        <v>42856</v>
      </c>
      <c r="B87" s="117">
        <v>53909.21222678</v>
      </c>
      <c r="C87" s="117">
        <v>35173.144873450001</v>
      </c>
      <c r="D87" s="117">
        <v>23266.706710589999</v>
      </c>
      <c r="E87" s="117">
        <v>9824.3143054800003</v>
      </c>
      <c r="F87" s="117">
        <v>10601.99832513</v>
      </c>
      <c r="G87" s="117">
        <v>2840.3940799800002</v>
      </c>
      <c r="H87" s="117">
        <v>11906.43816286</v>
      </c>
      <c r="I87" s="117">
        <v>628.27423131</v>
      </c>
      <c r="J87" s="117">
        <v>2688.58989535</v>
      </c>
      <c r="K87" s="117">
        <v>8589.5740361999997</v>
      </c>
      <c r="L87" s="117">
        <v>18341.946707949999</v>
      </c>
      <c r="M87" s="117">
        <v>3766.7504917299998</v>
      </c>
      <c r="N87" s="117">
        <v>68.370214589999989</v>
      </c>
      <c r="O87" s="117">
        <v>113.09569145</v>
      </c>
      <c r="P87" s="117">
        <v>3585.2845856899999</v>
      </c>
      <c r="Q87" s="117">
        <v>14575.19621622</v>
      </c>
      <c r="R87" s="117">
        <v>582.28099179000003</v>
      </c>
      <c r="S87" s="117">
        <v>1367.35705936</v>
      </c>
      <c r="T87" s="117">
        <v>12625.558165070001</v>
      </c>
      <c r="U87" s="117">
        <v>394.12064537999998</v>
      </c>
      <c r="V87" s="117">
        <v>16472.17885479</v>
      </c>
      <c r="W87" s="117"/>
      <c r="X87" s="117"/>
      <c r="Y87" s="117"/>
      <c r="Z87" s="117"/>
      <c r="AA87" s="117"/>
      <c r="AB87" s="117"/>
    </row>
    <row r="88" spans="1:28" hidden="1" outlineLevel="1">
      <c r="A88" s="9">
        <v>42887</v>
      </c>
      <c r="B88" s="117">
        <v>53473.492601810001</v>
      </c>
      <c r="C88" s="117">
        <v>35243.785824399994</v>
      </c>
      <c r="D88" s="117">
        <v>23616.938829310002</v>
      </c>
      <c r="E88" s="117">
        <v>9596.55310766</v>
      </c>
      <c r="F88" s="117">
        <v>11174.722183599999</v>
      </c>
      <c r="G88" s="117">
        <v>2845.6635380500002</v>
      </c>
      <c r="H88" s="117">
        <v>11626.84699509</v>
      </c>
      <c r="I88" s="117">
        <v>605.73334725999996</v>
      </c>
      <c r="J88" s="117">
        <v>2636.2250626500004</v>
      </c>
      <c r="K88" s="117">
        <v>8384.8885851800005</v>
      </c>
      <c r="L88" s="117">
        <v>17826.122490229998</v>
      </c>
      <c r="M88" s="117">
        <v>3789.04132445</v>
      </c>
      <c r="N88" s="117">
        <v>72.031081150000006</v>
      </c>
      <c r="O88" s="117">
        <v>105.82804342</v>
      </c>
      <c r="P88" s="117">
        <v>3611.1821998800001</v>
      </c>
      <c r="Q88" s="117">
        <v>14037.08116578</v>
      </c>
      <c r="R88" s="117">
        <v>559.45471612000006</v>
      </c>
      <c r="S88" s="117">
        <v>1243.94908117</v>
      </c>
      <c r="T88" s="117">
        <v>12233.67736849</v>
      </c>
      <c r="U88" s="117">
        <v>403.58428717999999</v>
      </c>
      <c r="V88" s="117">
        <v>15725.043637659999</v>
      </c>
      <c r="W88" s="117"/>
      <c r="X88" s="117"/>
      <c r="Y88" s="117"/>
      <c r="Z88" s="117"/>
      <c r="AA88" s="117"/>
      <c r="AB88" s="117"/>
    </row>
    <row r="89" spans="1:28" hidden="1" outlineLevel="1">
      <c r="A89" s="9">
        <v>42917</v>
      </c>
      <c r="B89" s="117">
        <v>53706.442046829994</v>
      </c>
      <c r="C89" s="117">
        <v>36135.467678829998</v>
      </c>
      <c r="D89" s="117">
        <v>24545.07880485</v>
      </c>
      <c r="E89" s="117">
        <v>10223.868821550001</v>
      </c>
      <c r="F89" s="117">
        <v>11466.83935215</v>
      </c>
      <c r="G89" s="117">
        <v>2854.37063115</v>
      </c>
      <c r="H89" s="117">
        <v>11590.38887398</v>
      </c>
      <c r="I89" s="117">
        <v>541.61741911000001</v>
      </c>
      <c r="J89" s="117">
        <v>2563.7683362199996</v>
      </c>
      <c r="K89" s="117">
        <v>8485.00311865</v>
      </c>
      <c r="L89" s="117">
        <v>17164.487196190003</v>
      </c>
      <c r="M89" s="117">
        <v>3798.5279574700003</v>
      </c>
      <c r="N89" s="117">
        <v>58.822049579999998</v>
      </c>
      <c r="O89" s="117">
        <v>102.74544540000001</v>
      </c>
      <c r="P89" s="117">
        <v>3636.9604624899998</v>
      </c>
      <c r="Q89" s="117">
        <v>13365.959238719999</v>
      </c>
      <c r="R89" s="117">
        <v>461.01058359000001</v>
      </c>
      <c r="S89" s="117">
        <v>1192.0184824100002</v>
      </c>
      <c r="T89" s="117">
        <v>11712.93017272</v>
      </c>
      <c r="U89" s="117">
        <v>406.48717181000001</v>
      </c>
      <c r="V89" s="117">
        <v>15810.512860880001</v>
      </c>
      <c r="W89" s="117"/>
      <c r="X89" s="117"/>
      <c r="Y89" s="117"/>
      <c r="Z89" s="117"/>
      <c r="AA89" s="117"/>
      <c r="AB89" s="117"/>
    </row>
    <row r="90" spans="1:28" hidden="1" outlineLevel="1">
      <c r="A90" s="9">
        <v>42948</v>
      </c>
      <c r="B90" s="117">
        <v>54239.250730480002</v>
      </c>
      <c r="C90" s="117">
        <v>37124.420002729996</v>
      </c>
      <c r="D90" s="117">
        <v>25894.220295629999</v>
      </c>
      <c r="E90" s="117">
        <v>10896.15594153</v>
      </c>
      <c r="F90" s="117">
        <v>12154.75726282</v>
      </c>
      <c r="G90" s="117">
        <v>2843.3070912799999</v>
      </c>
      <c r="H90" s="117">
        <v>11230.199707100001</v>
      </c>
      <c r="I90" s="117">
        <v>532.63426167</v>
      </c>
      <c r="J90" s="117">
        <v>2423.7406250700001</v>
      </c>
      <c r="K90" s="117">
        <v>8273.8248203599996</v>
      </c>
      <c r="L90" s="117">
        <v>16695.52343863</v>
      </c>
      <c r="M90" s="117">
        <v>3893.6411297999998</v>
      </c>
      <c r="N90" s="117">
        <v>59.541474190000002</v>
      </c>
      <c r="O90" s="117">
        <v>118.81375318000001</v>
      </c>
      <c r="P90" s="117">
        <v>3715.2859024300001</v>
      </c>
      <c r="Q90" s="117">
        <v>12801.88230883</v>
      </c>
      <c r="R90" s="117">
        <v>418.45194988999998</v>
      </c>
      <c r="S90" s="117">
        <v>1049.97092404</v>
      </c>
      <c r="T90" s="117">
        <v>11333.4594349</v>
      </c>
      <c r="U90" s="117">
        <v>419.30728912000001</v>
      </c>
      <c r="V90" s="117">
        <v>14719.54295352</v>
      </c>
      <c r="W90" s="117"/>
      <c r="X90" s="117"/>
      <c r="Y90" s="117"/>
      <c r="Z90" s="117"/>
      <c r="AA90" s="117"/>
      <c r="AB90" s="117"/>
    </row>
    <row r="91" spans="1:28" hidden="1" outlineLevel="1">
      <c r="A91" s="9">
        <v>42979</v>
      </c>
      <c r="B91" s="117">
        <v>55580.204899409997</v>
      </c>
      <c r="C91" s="117">
        <v>38268.75293196</v>
      </c>
      <c r="D91" s="117">
        <v>26974.11883154</v>
      </c>
      <c r="E91" s="117">
        <v>11342.368645349999</v>
      </c>
      <c r="F91" s="117">
        <v>12808.83280634</v>
      </c>
      <c r="G91" s="117">
        <v>2822.9173798499996</v>
      </c>
      <c r="H91" s="117">
        <v>11294.634100419999</v>
      </c>
      <c r="I91" s="117">
        <v>531.60815546000003</v>
      </c>
      <c r="J91" s="117">
        <v>2475.2057483399999</v>
      </c>
      <c r="K91" s="117">
        <v>8287.8201966199995</v>
      </c>
      <c r="L91" s="117">
        <v>16843.840308569997</v>
      </c>
      <c r="M91" s="117">
        <v>3900.5339254400001</v>
      </c>
      <c r="N91" s="117">
        <v>52.401241980000002</v>
      </c>
      <c r="O91" s="117">
        <v>124.42581688</v>
      </c>
      <c r="P91" s="117">
        <v>3723.7068665800002</v>
      </c>
      <c r="Q91" s="117">
        <v>12943.306383130001</v>
      </c>
      <c r="R91" s="117">
        <v>417.35833637000002</v>
      </c>
      <c r="S91" s="117">
        <v>1113.8751594299999</v>
      </c>
      <c r="T91" s="117">
        <v>11412.07288733</v>
      </c>
      <c r="U91" s="117">
        <v>467.61165887999999</v>
      </c>
      <c r="V91" s="117">
        <v>14783.99067322</v>
      </c>
      <c r="W91" s="117"/>
      <c r="X91" s="117"/>
      <c r="Y91" s="117"/>
      <c r="Z91" s="117"/>
      <c r="AA91" s="117"/>
      <c r="AB91" s="117"/>
    </row>
    <row r="92" spans="1:28" hidden="1" outlineLevel="1">
      <c r="A92" s="9">
        <v>43009</v>
      </c>
      <c r="B92" s="117">
        <v>56562.058257980003</v>
      </c>
      <c r="C92" s="117">
        <v>39305.498587169997</v>
      </c>
      <c r="D92" s="117">
        <v>28270.837982450001</v>
      </c>
      <c r="E92" s="117">
        <v>11999.448533320001</v>
      </c>
      <c r="F92" s="117">
        <v>13438.60320989</v>
      </c>
      <c r="G92" s="117">
        <v>2832.7862392399998</v>
      </c>
      <c r="H92" s="117">
        <v>11034.66060472</v>
      </c>
      <c r="I92" s="117">
        <v>485.58471193000003</v>
      </c>
      <c r="J92" s="117">
        <v>2311.7382685000002</v>
      </c>
      <c r="K92" s="117">
        <v>8237.3376242899994</v>
      </c>
      <c r="L92" s="117">
        <v>16790.395326829999</v>
      </c>
      <c r="M92" s="117">
        <v>3920.56423116</v>
      </c>
      <c r="N92" s="117">
        <v>52.684798890000003</v>
      </c>
      <c r="O92" s="117">
        <v>124.03162542999999</v>
      </c>
      <c r="P92" s="117">
        <v>3743.84780684</v>
      </c>
      <c r="Q92" s="117">
        <v>12869.831095670001</v>
      </c>
      <c r="R92" s="117">
        <v>352.79875389</v>
      </c>
      <c r="S92" s="117">
        <v>1113.3055659000001</v>
      </c>
      <c r="T92" s="117">
        <v>11403.726775880001</v>
      </c>
      <c r="U92" s="117">
        <v>466.16434398000001</v>
      </c>
      <c r="V92" s="117">
        <v>14404.06683967</v>
      </c>
      <c r="W92" s="117"/>
      <c r="X92" s="117"/>
      <c r="Y92" s="117"/>
      <c r="Z92" s="117"/>
      <c r="AA92" s="117"/>
      <c r="AB92" s="117"/>
    </row>
    <row r="93" spans="1:28" hidden="1" outlineLevel="1">
      <c r="A93" s="9">
        <v>43040</v>
      </c>
      <c r="B93" s="117">
        <v>55962.274594529998</v>
      </c>
      <c r="C93" s="117">
        <v>39935.25897599</v>
      </c>
      <c r="D93" s="117">
        <v>29623.443974960002</v>
      </c>
      <c r="E93" s="117">
        <v>12714.07961891</v>
      </c>
      <c r="F93" s="117">
        <v>14082.12929275</v>
      </c>
      <c r="G93" s="117">
        <v>2827.2350633000001</v>
      </c>
      <c r="H93" s="117">
        <v>10311.81500103</v>
      </c>
      <c r="I93" s="117">
        <v>482.06976924000003</v>
      </c>
      <c r="J93" s="117">
        <v>2049.91231346</v>
      </c>
      <c r="K93" s="117">
        <v>7779.8329183300002</v>
      </c>
      <c r="L93" s="117">
        <v>15523.51575246</v>
      </c>
      <c r="M93" s="117">
        <v>3937.7069229399999</v>
      </c>
      <c r="N93" s="117">
        <v>52.336910850000002</v>
      </c>
      <c r="O93" s="117">
        <v>128.08730846</v>
      </c>
      <c r="P93" s="117">
        <v>3757.28270363</v>
      </c>
      <c r="Q93" s="117">
        <v>11585.80882952</v>
      </c>
      <c r="R93" s="117">
        <v>325.22838915</v>
      </c>
      <c r="S93" s="117">
        <v>629.51641677999999</v>
      </c>
      <c r="T93" s="117">
        <v>10631.064023589999</v>
      </c>
      <c r="U93" s="117">
        <v>503.49986607999995</v>
      </c>
      <c r="V93" s="117">
        <v>14432.579110390001</v>
      </c>
      <c r="W93" s="117"/>
      <c r="X93" s="117"/>
      <c r="Y93" s="117"/>
      <c r="Z93" s="117"/>
      <c r="AA93" s="117"/>
      <c r="AB93" s="117"/>
    </row>
    <row r="94" spans="1:28" hidden="1" outlineLevel="1">
      <c r="A94" s="9">
        <v>43070</v>
      </c>
      <c r="B94" s="117">
        <v>55300.425369100005</v>
      </c>
      <c r="C94" s="117">
        <v>39419.555113009999</v>
      </c>
      <c r="D94" s="117">
        <v>31070.902056850002</v>
      </c>
      <c r="E94" s="117">
        <v>12550.27750172</v>
      </c>
      <c r="F94" s="117">
        <v>15679.285935069998</v>
      </c>
      <c r="G94" s="117">
        <v>2841.3386200599998</v>
      </c>
      <c r="H94" s="117">
        <v>8348.6530561599993</v>
      </c>
      <c r="I94" s="117">
        <v>382.74785366999998</v>
      </c>
      <c r="J94" s="117">
        <v>910.50452657999995</v>
      </c>
      <c r="K94" s="117">
        <v>7055.4006759100002</v>
      </c>
      <c r="L94" s="117">
        <v>15373.96819333</v>
      </c>
      <c r="M94" s="117">
        <v>3978.2083023299997</v>
      </c>
      <c r="N94" s="117">
        <v>52.19912137</v>
      </c>
      <c r="O94" s="117">
        <v>137.51831736</v>
      </c>
      <c r="P94" s="117">
        <v>3788.4908636</v>
      </c>
      <c r="Q94" s="117">
        <v>11395.759891</v>
      </c>
      <c r="R94" s="117">
        <v>319.39481146000003</v>
      </c>
      <c r="S94" s="117">
        <v>547.81024385000001</v>
      </c>
      <c r="T94" s="117">
        <v>10528.55483569</v>
      </c>
      <c r="U94" s="117">
        <v>506.90206275999998</v>
      </c>
      <c r="V94" s="117">
        <v>12352.70988575</v>
      </c>
      <c r="W94" s="117"/>
      <c r="X94" s="117"/>
      <c r="Y94" s="117"/>
      <c r="Z94" s="117"/>
      <c r="AA94" s="117"/>
      <c r="AB94" s="117"/>
    </row>
    <row r="95" spans="1:28" hidden="1" outlineLevel="1">
      <c r="A95" s="9">
        <v>43101</v>
      </c>
      <c r="B95" s="117">
        <v>58824.751652859995</v>
      </c>
      <c r="C95" s="117">
        <v>42639.813217510004</v>
      </c>
      <c r="D95" s="117">
        <v>32844.390296090001</v>
      </c>
      <c r="E95" s="117">
        <v>14243.38401371</v>
      </c>
      <c r="F95" s="117">
        <v>15495.43139329</v>
      </c>
      <c r="G95" s="117">
        <v>3105.5748890900004</v>
      </c>
      <c r="H95" s="117">
        <v>9795.4229214200004</v>
      </c>
      <c r="I95" s="117">
        <v>413.06170023999999</v>
      </c>
      <c r="J95" s="117">
        <v>1278.98465693</v>
      </c>
      <c r="K95" s="117">
        <v>8103.3765642500002</v>
      </c>
      <c r="L95" s="117">
        <v>15629.42640178</v>
      </c>
      <c r="M95" s="117">
        <v>3857.93271241</v>
      </c>
      <c r="N95" s="117">
        <v>61.093671570000005</v>
      </c>
      <c r="O95" s="117">
        <v>128.21220628</v>
      </c>
      <c r="P95" s="117">
        <v>3668.6268345599997</v>
      </c>
      <c r="Q95" s="117">
        <v>11771.49368937</v>
      </c>
      <c r="R95" s="117">
        <v>350.52428524000004</v>
      </c>
      <c r="S95" s="117">
        <v>617.66102567000007</v>
      </c>
      <c r="T95" s="117">
        <v>10803.308378459998</v>
      </c>
      <c r="U95" s="117">
        <v>555.51203356999997</v>
      </c>
      <c r="V95" s="117">
        <v>15306.19794489</v>
      </c>
      <c r="W95" s="117"/>
      <c r="X95" s="117"/>
      <c r="Y95" s="117"/>
      <c r="Z95" s="117"/>
      <c r="AA95" s="117"/>
      <c r="AB95" s="117"/>
    </row>
    <row r="96" spans="1:28" hidden="1" outlineLevel="1">
      <c r="A96" s="9">
        <v>43132</v>
      </c>
      <c r="B96" s="117">
        <v>58696.932049679999</v>
      </c>
      <c r="C96" s="117">
        <v>42629.240074820002</v>
      </c>
      <c r="D96" s="117">
        <v>33247.64778531</v>
      </c>
      <c r="E96" s="117">
        <v>14530.999783630001</v>
      </c>
      <c r="F96" s="117">
        <v>15812.85342234</v>
      </c>
      <c r="G96" s="117">
        <v>2903.7945793399999</v>
      </c>
      <c r="H96" s="117">
        <v>9381.5922895100011</v>
      </c>
      <c r="I96" s="117">
        <v>388.60476037000001</v>
      </c>
      <c r="J96" s="117">
        <v>1235.3178444</v>
      </c>
      <c r="K96" s="117">
        <v>7757.6696847399999</v>
      </c>
      <c r="L96" s="117">
        <v>15500.67603434</v>
      </c>
      <c r="M96" s="117">
        <v>4120.0999305099995</v>
      </c>
      <c r="N96" s="117">
        <v>61.027476369999995</v>
      </c>
      <c r="O96" s="117">
        <v>134.26189277</v>
      </c>
      <c r="P96" s="117">
        <v>3924.81056137</v>
      </c>
      <c r="Q96" s="117">
        <v>11380.576103830001</v>
      </c>
      <c r="R96" s="117">
        <v>325.51042524000002</v>
      </c>
      <c r="S96" s="117">
        <v>602.33463151000001</v>
      </c>
      <c r="T96" s="117">
        <v>10452.73104708</v>
      </c>
      <c r="U96" s="117">
        <v>567.01594051999996</v>
      </c>
      <c r="V96" s="117">
        <v>15512.2259882</v>
      </c>
      <c r="W96" s="117"/>
      <c r="X96" s="117"/>
      <c r="Y96" s="117"/>
      <c r="Z96" s="117"/>
      <c r="AA96" s="117"/>
      <c r="AB96" s="117"/>
    </row>
    <row r="97" spans="1:28" hidden="1" outlineLevel="1">
      <c r="A97" s="9">
        <v>43160</v>
      </c>
      <c r="B97" s="117">
        <v>59638.518034560002</v>
      </c>
      <c r="C97" s="117">
        <v>43765.208669250002</v>
      </c>
      <c r="D97" s="117">
        <v>34490.896396000004</v>
      </c>
      <c r="E97" s="117">
        <v>15263.37785843</v>
      </c>
      <c r="F97" s="117">
        <v>16277.81453718</v>
      </c>
      <c r="G97" s="117">
        <v>2949.7040003900001</v>
      </c>
      <c r="H97" s="117">
        <v>9274.3122732499996</v>
      </c>
      <c r="I97" s="117">
        <v>383.03750152999999</v>
      </c>
      <c r="J97" s="117">
        <v>1202.9043662900001</v>
      </c>
      <c r="K97" s="117">
        <v>7688.3704054299997</v>
      </c>
      <c r="L97" s="117">
        <v>15285.445755389999</v>
      </c>
      <c r="M97" s="117">
        <v>4181.2233594500003</v>
      </c>
      <c r="N97" s="117">
        <v>60.791451850000001</v>
      </c>
      <c r="O97" s="117">
        <v>131.51609644000001</v>
      </c>
      <c r="P97" s="117">
        <v>3988.91581116</v>
      </c>
      <c r="Q97" s="117">
        <v>11104.22239594</v>
      </c>
      <c r="R97" s="117">
        <v>321.80860753999997</v>
      </c>
      <c r="S97" s="117">
        <v>568.19327256999998</v>
      </c>
      <c r="T97" s="117">
        <v>10214.22051583</v>
      </c>
      <c r="U97" s="117">
        <v>587.86360992000004</v>
      </c>
      <c r="V97" s="117">
        <v>15254.40758526</v>
      </c>
      <c r="W97" s="117"/>
      <c r="X97" s="117"/>
      <c r="Y97" s="117"/>
      <c r="Z97" s="117"/>
      <c r="AA97" s="117"/>
      <c r="AB97" s="117"/>
    </row>
    <row r="98" spans="1:28" hidden="1" outlineLevel="1">
      <c r="A98" s="9">
        <v>43191</v>
      </c>
      <c r="B98" s="117">
        <v>60346.244018829995</v>
      </c>
      <c r="C98" s="117">
        <v>44657.267202299998</v>
      </c>
      <c r="D98" s="117">
        <v>35443.822299909996</v>
      </c>
      <c r="E98" s="117">
        <v>15629.870835770002</v>
      </c>
      <c r="F98" s="117">
        <v>16805.20533764</v>
      </c>
      <c r="G98" s="117">
        <v>3008.7461264999997</v>
      </c>
      <c r="H98" s="117">
        <v>9213.4449023899997</v>
      </c>
      <c r="I98" s="117">
        <v>375.19327921000001</v>
      </c>
      <c r="J98" s="117">
        <v>1185.7527956499998</v>
      </c>
      <c r="K98" s="117">
        <v>7652.4988275300002</v>
      </c>
      <c r="L98" s="117">
        <v>15139.163854570001</v>
      </c>
      <c r="M98" s="117">
        <v>4164.93393449</v>
      </c>
      <c r="N98" s="117">
        <v>60.296848760000003</v>
      </c>
      <c r="O98" s="117">
        <v>133.63822415999999</v>
      </c>
      <c r="P98" s="117">
        <v>3970.9988615699999</v>
      </c>
      <c r="Q98" s="117">
        <v>10974.229920080001</v>
      </c>
      <c r="R98" s="117">
        <v>316.86254950999995</v>
      </c>
      <c r="S98" s="117">
        <v>565.02630599999998</v>
      </c>
      <c r="T98" s="117">
        <v>10092.341064570001</v>
      </c>
      <c r="U98" s="117">
        <v>549.81296195999994</v>
      </c>
      <c r="V98" s="117">
        <v>15094.110429099999</v>
      </c>
      <c r="W98" s="117"/>
      <c r="X98" s="117"/>
      <c r="Y98" s="117"/>
      <c r="Z98" s="117"/>
      <c r="AA98" s="117"/>
      <c r="AB98" s="117"/>
    </row>
    <row r="99" spans="1:28" hidden="1" outlineLevel="1">
      <c r="A99" s="9">
        <v>43221</v>
      </c>
      <c r="B99" s="117">
        <v>61601.3932633</v>
      </c>
      <c r="C99" s="117">
        <v>46097.226795389994</v>
      </c>
      <c r="D99" s="117">
        <v>37058.833685749996</v>
      </c>
      <c r="E99" s="117">
        <v>16450.408425149999</v>
      </c>
      <c r="F99" s="117">
        <v>17573.85169019</v>
      </c>
      <c r="G99" s="117">
        <v>3034.5735704100002</v>
      </c>
      <c r="H99" s="117">
        <v>9038.3931096399992</v>
      </c>
      <c r="I99" s="117">
        <v>372.62388223000005</v>
      </c>
      <c r="J99" s="117">
        <v>1122.5528629</v>
      </c>
      <c r="K99" s="117">
        <v>7543.2163645099999</v>
      </c>
      <c r="L99" s="117">
        <v>14950.534480440001</v>
      </c>
      <c r="M99" s="117">
        <v>4187.2317689000001</v>
      </c>
      <c r="N99" s="117">
        <v>58.233393430000007</v>
      </c>
      <c r="O99" s="117">
        <v>144.03748996000002</v>
      </c>
      <c r="P99" s="117">
        <v>3984.96088551</v>
      </c>
      <c r="Q99" s="117">
        <v>10763.30271154</v>
      </c>
      <c r="R99" s="117">
        <v>316.05780792999997</v>
      </c>
      <c r="S99" s="117">
        <v>520.27703736000001</v>
      </c>
      <c r="T99" s="117">
        <v>9926.967866250001</v>
      </c>
      <c r="U99" s="117">
        <v>553.63198747000001</v>
      </c>
      <c r="V99" s="117">
        <v>14830.07343873</v>
      </c>
      <c r="W99" s="117"/>
      <c r="X99" s="117"/>
      <c r="Y99" s="117"/>
      <c r="Z99" s="117"/>
      <c r="AA99" s="117"/>
      <c r="AB99" s="117"/>
    </row>
    <row r="100" spans="1:28" hidden="1" outlineLevel="1">
      <c r="A100" s="9">
        <v>43252</v>
      </c>
      <c r="B100" s="117">
        <v>62266.380152980004</v>
      </c>
      <c r="C100" s="117">
        <v>46999.271268930002</v>
      </c>
      <c r="D100" s="117">
        <v>38055.913800570001</v>
      </c>
      <c r="E100" s="117">
        <v>16772.784149759998</v>
      </c>
      <c r="F100" s="117">
        <v>18273.269963659997</v>
      </c>
      <c r="G100" s="117">
        <v>3009.8596871499999</v>
      </c>
      <c r="H100" s="117">
        <v>8943.35746836</v>
      </c>
      <c r="I100" s="117">
        <v>373.95199644000002</v>
      </c>
      <c r="J100" s="117">
        <v>1128.7987240500001</v>
      </c>
      <c r="K100" s="117">
        <v>7440.6067478699997</v>
      </c>
      <c r="L100" s="117">
        <v>14688.618993730001</v>
      </c>
      <c r="M100" s="117">
        <v>4131.6705574600001</v>
      </c>
      <c r="N100" s="117">
        <v>55.900556620000003</v>
      </c>
      <c r="O100" s="117">
        <v>144.93037597</v>
      </c>
      <c r="P100" s="117">
        <v>3930.8396248700001</v>
      </c>
      <c r="Q100" s="117">
        <v>10556.948436269999</v>
      </c>
      <c r="R100" s="117">
        <v>304.89272347000002</v>
      </c>
      <c r="S100" s="117">
        <v>519.89536751000003</v>
      </c>
      <c r="T100" s="117">
        <v>9732.1603452900017</v>
      </c>
      <c r="U100" s="117">
        <v>578.48989031999997</v>
      </c>
      <c r="V100" s="117">
        <v>14377.497504970001</v>
      </c>
      <c r="W100" s="117"/>
      <c r="X100" s="117"/>
      <c r="Y100" s="117"/>
      <c r="Z100" s="117"/>
      <c r="AA100" s="117"/>
      <c r="AB100" s="117"/>
    </row>
    <row r="101" spans="1:28" hidden="1" outlineLevel="1">
      <c r="A101" s="9">
        <v>43282</v>
      </c>
      <c r="B101" s="117">
        <v>64144.239022099995</v>
      </c>
      <c r="C101" s="117">
        <v>48978.138004960005</v>
      </c>
      <c r="D101" s="117">
        <v>39969.003256889999</v>
      </c>
      <c r="E101" s="117">
        <v>17595.36101117</v>
      </c>
      <c r="F101" s="117">
        <v>19325.963805990003</v>
      </c>
      <c r="G101" s="117">
        <v>3047.6784397299998</v>
      </c>
      <c r="H101" s="117">
        <v>9009.1347480699987</v>
      </c>
      <c r="I101" s="117">
        <v>380.31264891000001</v>
      </c>
      <c r="J101" s="117">
        <v>1053.57757324</v>
      </c>
      <c r="K101" s="117">
        <v>7575.2445259199994</v>
      </c>
      <c r="L101" s="117">
        <v>14598.970289299999</v>
      </c>
      <c r="M101" s="117">
        <v>4179.9346132700002</v>
      </c>
      <c r="N101" s="117">
        <v>57.76608032</v>
      </c>
      <c r="O101" s="117">
        <v>157.08128110999999</v>
      </c>
      <c r="P101" s="117">
        <v>3965.0872518400001</v>
      </c>
      <c r="Q101" s="117">
        <v>10419.03567603</v>
      </c>
      <c r="R101" s="117">
        <v>291.05315286000001</v>
      </c>
      <c r="S101" s="117">
        <v>337.87754532000002</v>
      </c>
      <c r="T101" s="117">
        <v>9790.1049778500001</v>
      </c>
      <c r="U101" s="117">
        <v>567.13072783999996</v>
      </c>
      <c r="V101" s="117">
        <v>14511.23490369</v>
      </c>
      <c r="W101" s="117"/>
      <c r="X101" s="117"/>
      <c r="Y101" s="117"/>
      <c r="Z101" s="117"/>
      <c r="AA101" s="117"/>
      <c r="AB101" s="117"/>
    </row>
    <row r="102" spans="1:28" hidden="1" outlineLevel="1">
      <c r="A102" s="9">
        <v>43313</v>
      </c>
      <c r="B102" s="117">
        <v>68581.624698190004</v>
      </c>
      <c r="C102" s="117">
        <v>51561.601524490005</v>
      </c>
      <c r="D102" s="117">
        <v>42085.056179849998</v>
      </c>
      <c r="E102" s="117">
        <v>18550.38816074</v>
      </c>
      <c r="F102" s="117">
        <v>20419.839188510003</v>
      </c>
      <c r="G102" s="117">
        <v>3114.8288305999999</v>
      </c>
      <c r="H102" s="117">
        <v>9476.5453446399988</v>
      </c>
      <c r="I102" s="117">
        <v>395.26971233</v>
      </c>
      <c r="J102" s="117">
        <v>1125.4216438400001</v>
      </c>
      <c r="K102" s="117">
        <v>7955.8539884699994</v>
      </c>
      <c r="L102" s="117">
        <v>16413.967127079999</v>
      </c>
      <c r="M102" s="117">
        <v>4256.3318388300004</v>
      </c>
      <c r="N102" s="117">
        <v>57.446852389999997</v>
      </c>
      <c r="O102" s="117">
        <v>164.07343250000002</v>
      </c>
      <c r="P102" s="117">
        <v>4034.8115539400001</v>
      </c>
      <c r="Q102" s="117">
        <v>12157.63528825</v>
      </c>
      <c r="R102" s="117">
        <v>300.91926476999998</v>
      </c>
      <c r="S102" s="117">
        <v>474.18063675000002</v>
      </c>
      <c r="T102" s="117">
        <v>11382.53538673</v>
      </c>
      <c r="U102" s="117">
        <v>606.05604661999996</v>
      </c>
      <c r="V102" s="117">
        <v>15680.033641759999</v>
      </c>
      <c r="W102" s="117"/>
      <c r="X102" s="117"/>
      <c r="Y102" s="117"/>
      <c r="Z102" s="117"/>
      <c r="AA102" s="117"/>
      <c r="AB102" s="117"/>
    </row>
    <row r="103" spans="1:28" hidden="1" outlineLevel="1">
      <c r="A103" s="9">
        <v>43344</v>
      </c>
      <c r="B103" s="117">
        <v>69771.358367959998</v>
      </c>
      <c r="C103" s="117">
        <v>52913.231588840004</v>
      </c>
      <c r="D103" s="117">
        <v>43619.472678209997</v>
      </c>
      <c r="E103" s="117">
        <v>19145.676635469998</v>
      </c>
      <c r="F103" s="117">
        <v>21304.11648647</v>
      </c>
      <c r="G103" s="117">
        <v>3169.6795562699999</v>
      </c>
      <c r="H103" s="117">
        <v>9293.7589106300002</v>
      </c>
      <c r="I103" s="117">
        <v>399.94405210000002</v>
      </c>
      <c r="J103" s="117">
        <v>1116.3478543399999</v>
      </c>
      <c r="K103" s="117">
        <v>7777.4670041900008</v>
      </c>
      <c r="L103" s="117">
        <v>16239.108183029999</v>
      </c>
      <c r="M103" s="117">
        <v>4320.7386577500001</v>
      </c>
      <c r="N103" s="117">
        <v>51.463742380000006</v>
      </c>
      <c r="O103" s="117">
        <v>172.21672916</v>
      </c>
      <c r="P103" s="117">
        <v>4097.0581862099998</v>
      </c>
      <c r="Q103" s="117">
        <v>11918.369525280001</v>
      </c>
      <c r="R103" s="117">
        <v>285.49571912000005</v>
      </c>
      <c r="S103" s="117">
        <v>475.70698898999996</v>
      </c>
      <c r="T103" s="117">
        <v>11157.16681717</v>
      </c>
      <c r="U103" s="117">
        <v>619.01859608999996</v>
      </c>
      <c r="V103" s="117">
        <v>15598.632315749999</v>
      </c>
      <c r="W103" s="117"/>
      <c r="X103" s="117"/>
      <c r="Y103" s="117"/>
      <c r="Z103" s="117"/>
      <c r="AA103" s="117"/>
      <c r="AB103" s="117"/>
    </row>
    <row r="104" spans="1:28" hidden="1" outlineLevel="1">
      <c r="A104" s="9">
        <v>43374</v>
      </c>
      <c r="B104" s="117">
        <v>70578.354275229998</v>
      </c>
      <c r="C104" s="117">
        <v>53928.527287229997</v>
      </c>
      <c r="D104" s="117">
        <v>44911.94456774</v>
      </c>
      <c r="E104" s="117">
        <v>19850.03913329</v>
      </c>
      <c r="F104" s="117">
        <v>21962.641490270002</v>
      </c>
      <c r="G104" s="117">
        <v>3099.2639441800002</v>
      </c>
      <c r="H104" s="117">
        <v>9016.5827194899994</v>
      </c>
      <c r="I104" s="117">
        <v>210.9018623</v>
      </c>
      <c r="J104" s="117">
        <v>1098.1969664000001</v>
      </c>
      <c r="K104" s="117">
        <v>7707.4838907899994</v>
      </c>
      <c r="L104" s="117">
        <v>16009.38279308</v>
      </c>
      <c r="M104" s="117">
        <v>4301.5333090000004</v>
      </c>
      <c r="N104" s="117">
        <v>12.62229604</v>
      </c>
      <c r="O104" s="117">
        <v>189.80122228000002</v>
      </c>
      <c r="P104" s="117">
        <v>4099.1097906800005</v>
      </c>
      <c r="Q104" s="117">
        <v>11707.849484080001</v>
      </c>
      <c r="R104" s="117">
        <v>424.65995556000001</v>
      </c>
      <c r="S104" s="117">
        <v>464.67445518</v>
      </c>
      <c r="T104" s="117">
        <v>10818.515073340001</v>
      </c>
      <c r="U104" s="117">
        <v>640.44419491999997</v>
      </c>
      <c r="V104" s="117">
        <v>15303.561724319999</v>
      </c>
      <c r="W104" s="117"/>
      <c r="X104" s="117"/>
      <c r="Y104" s="117"/>
      <c r="Z104" s="117"/>
      <c r="AA104" s="117"/>
      <c r="AB104" s="117"/>
    </row>
    <row r="105" spans="1:28" hidden="1" outlineLevel="1">
      <c r="A105" s="9">
        <v>43405</v>
      </c>
      <c r="B105" s="117">
        <v>72080.620498739998</v>
      </c>
      <c r="C105" s="117">
        <v>55514.007818849997</v>
      </c>
      <c r="D105" s="117">
        <v>46722.18610662</v>
      </c>
      <c r="E105" s="117">
        <v>20476.67007195</v>
      </c>
      <c r="F105" s="117">
        <v>23099.26307257</v>
      </c>
      <c r="G105" s="117">
        <v>3146.2529620999999</v>
      </c>
      <c r="H105" s="117">
        <v>8791.8217122299993</v>
      </c>
      <c r="I105" s="117">
        <v>177.57215836</v>
      </c>
      <c r="J105" s="117">
        <v>1008.3618028300001</v>
      </c>
      <c r="K105" s="117">
        <v>7605.8877510400007</v>
      </c>
      <c r="L105" s="117">
        <v>15902.757345010001</v>
      </c>
      <c r="M105" s="117">
        <v>4355.7150348700006</v>
      </c>
      <c r="N105" s="117">
        <v>10.114764940000001</v>
      </c>
      <c r="O105" s="117">
        <v>192.76654603</v>
      </c>
      <c r="P105" s="117">
        <v>4152.8337239000002</v>
      </c>
      <c r="Q105" s="117">
        <v>11547.042310140001</v>
      </c>
      <c r="R105" s="117">
        <v>428.14950478999998</v>
      </c>
      <c r="S105" s="117">
        <v>437.61874839999996</v>
      </c>
      <c r="T105" s="117">
        <v>10681.27405695</v>
      </c>
      <c r="U105" s="117">
        <v>663.85533487999999</v>
      </c>
      <c r="V105" s="117">
        <v>15251.71703971</v>
      </c>
      <c r="W105" s="117"/>
      <c r="X105" s="117"/>
      <c r="Y105" s="117"/>
      <c r="Z105" s="117"/>
      <c r="AA105" s="117"/>
      <c r="AB105" s="117"/>
    </row>
    <row r="106" spans="1:28" hidden="1" outlineLevel="1">
      <c r="A106" s="9">
        <v>43435</v>
      </c>
      <c r="B106" s="117">
        <v>70705.065280690003</v>
      </c>
      <c r="C106" s="117">
        <v>55521.296233109999</v>
      </c>
      <c r="D106" s="117">
        <v>47514.567413249999</v>
      </c>
      <c r="E106" s="117">
        <v>20633.313645480001</v>
      </c>
      <c r="F106" s="117">
        <v>23795.865646950002</v>
      </c>
      <c r="G106" s="117">
        <v>3085.38812082</v>
      </c>
      <c r="H106" s="117">
        <v>8006.7288198599999</v>
      </c>
      <c r="I106" s="117">
        <v>173.57909776</v>
      </c>
      <c r="J106" s="117">
        <v>932.05341972999997</v>
      </c>
      <c r="K106" s="117">
        <v>6901.0963023699996</v>
      </c>
      <c r="L106" s="117">
        <v>14508.948499800001</v>
      </c>
      <c r="M106" s="117">
        <v>4302.3330735</v>
      </c>
      <c r="N106" s="117">
        <v>9.8717324800000004</v>
      </c>
      <c r="O106" s="117">
        <v>195.81928517</v>
      </c>
      <c r="P106" s="117">
        <v>4096.6420558500004</v>
      </c>
      <c r="Q106" s="117">
        <v>10206.615426299999</v>
      </c>
      <c r="R106" s="117">
        <v>383.57730858000002</v>
      </c>
      <c r="S106" s="117">
        <v>302.69811686000003</v>
      </c>
      <c r="T106" s="117">
        <v>9520.3400008599983</v>
      </c>
      <c r="U106" s="117">
        <v>674.82054777999997</v>
      </c>
      <c r="V106" s="117">
        <v>14214.306305849999</v>
      </c>
      <c r="W106" s="117"/>
      <c r="X106" s="117"/>
      <c r="Y106" s="117"/>
      <c r="Z106" s="117"/>
      <c r="AA106" s="117"/>
      <c r="AB106" s="117"/>
    </row>
    <row r="107" spans="1:28" hidden="1" outlineLevel="1">
      <c r="A107" s="9">
        <v>43466</v>
      </c>
      <c r="B107" s="117">
        <v>71176.293696100009</v>
      </c>
      <c r="C107" s="117">
        <v>56080.576041499997</v>
      </c>
      <c r="D107" s="117">
        <v>48098.699329399999</v>
      </c>
      <c r="E107" s="117">
        <v>20993.733678609999</v>
      </c>
      <c r="F107" s="117">
        <v>24022.701161700003</v>
      </c>
      <c r="G107" s="117">
        <v>3082.2644890900001</v>
      </c>
      <c r="H107" s="117">
        <v>7981.8767121000001</v>
      </c>
      <c r="I107" s="117">
        <v>161.29296051</v>
      </c>
      <c r="J107" s="117">
        <v>936.59870380999996</v>
      </c>
      <c r="K107" s="117">
        <v>6883.9850477800001</v>
      </c>
      <c r="L107" s="117">
        <v>14448.126535869998</v>
      </c>
      <c r="M107" s="117">
        <v>4292.6830999699996</v>
      </c>
      <c r="N107" s="117">
        <v>3.5023097499999998</v>
      </c>
      <c r="O107" s="117">
        <v>204.99404153</v>
      </c>
      <c r="P107" s="117">
        <v>4084.1867486900001</v>
      </c>
      <c r="Q107" s="117">
        <v>10155.443435900001</v>
      </c>
      <c r="R107" s="117">
        <v>385.45295269000002</v>
      </c>
      <c r="S107" s="117">
        <v>320.88259590999996</v>
      </c>
      <c r="T107" s="117">
        <v>9449.1078872999988</v>
      </c>
      <c r="U107" s="117">
        <v>647.59111872999995</v>
      </c>
      <c r="V107" s="117">
        <v>13409.18834968</v>
      </c>
      <c r="W107" s="117"/>
      <c r="X107" s="117"/>
      <c r="Y107" s="117"/>
      <c r="Z107" s="117"/>
      <c r="AA107" s="117"/>
      <c r="AB107" s="117"/>
    </row>
    <row r="108" spans="1:28" hidden="1" outlineLevel="1">
      <c r="A108" s="9">
        <v>43497</v>
      </c>
      <c r="B108" s="117">
        <v>71392.000186160003</v>
      </c>
      <c r="C108" s="117">
        <v>56639.710113909998</v>
      </c>
      <c r="D108" s="117">
        <v>48914.846338570002</v>
      </c>
      <c r="E108" s="117">
        <v>21518.61237934</v>
      </c>
      <c r="F108" s="117">
        <v>24260.231935</v>
      </c>
      <c r="G108" s="117">
        <v>3136.0020242300002</v>
      </c>
      <c r="H108" s="117">
        <v>7724.8637753399998</v>
      </c>
      <c r="I108" s="117">
        <v>152.50760446999999</v>
      </c>
      <c r="J108" s="117">
        <v>917.90028057999996</v>
      </c>
      <c r="K108" s="117">
        <v>6654.4558902899998</v>
      </c>
      <c r="L108" s="117">
        <v>14092.99602092</v>
      </c>
      <c r="M108" s="117">
        <v>4315.6438123999997</v>
      </c>
      <c r="N108" s="117">
        <v>3.0673837599999998</v>
      </c>
      <c r="O108" s="117">
        <v>214.78301920999999</v>
      </c>
      <c r="P108" s="117">
        <v>4097.7934094299999</v>
      </c>
      <c r="Q108" s="117">
        <v>9777.3522085200002</v>
      </c>
      <c r="R108" s="117">
        <v>368.30567739999998</v>
      </c>
      <c r="S108" s="117">
        <v>305.58806647</v>
      </c>
      <c r="T108" s="117">
        <v>9103.4584646500007</v>
      </c>
      <c r="U108" s="117">
        <v>659.29405133</v>
      </c>
      <c r="V108" s="117">
        <v>13499.68951118</v>
      </c>
      <c r="W108" s="117"/>
      <c r="X108" s="117"/>
      <c r="Y108" s="117"/>
      <c r="Z108" s="117"/>
      <c r="AA108" s="117"/>
      <c r="AB108" s="117"/>
    </row>
    <row r="109" spans="1:28" hidden="1" outlineLevel="1">
      <c r="A109" s="9">
        <v>43525</v>
      </c>
      <c r="B109" s="117">
        <v>72893.308895540002</v>
      </c>
      <c r="C109" s="117">
        <v>58114.003668259997</v>
      </c>
      <c r="D109" s="117">
        <v>50362.68418032</v>
      </c>
      <c r="E109" s="117">
        <v>22757.94670991</v>
      </c>
      <c r="F109" s="117">
        <v>24420.948318670002</v>
      </c>
      <c r="G109" s="117">
        <v>3183.7891517399999</v>
      </c>
      <c r="H109" s="117">
        <v>7751.3194879399998</v>
      </c>
      <c r="I109" s="117">
        <v>205.46481263999999</v>
      </c>
      <c r="J109" s="117">
        <v>937.47673413999996</v>
      </c>
      <c r="K109" s="117">
        <v>6608.3779411599999</v>
      </c>
      <c r="L109" s="117">
        <v>14119.1978815</v>
      </c>
      <c r="M109" s="117">
        <v>4379.2360789300001</v>
      </c>
      <c r="N109" s="117">
        <v>329.58345888000002</v>
      </c>
      <c r="O109" s="117">
        <v>224.15741045999999</v>
      </c>
      <c r="P109" s="117">
        <v>3825.4952095899998</v>
      </c>
      <c r="Q109" s="117">
        <v>9739.9618025700001</v>
      </c>
      <c r="R109" s="117">
        <v>899.25106185000004</v>
      </c>
      <c r="S109" s="117">
        <v>305.26970662999997</v>
      </c>
      <c r="T109" s="117">
        <v>8535.4410340899994</v>
      </c>
      <c r="U109" s="117">
        <v>660.10734577999995</v>
      </c>
      <c r="V109" s="117">
        <v>13437.6035643</v>
      </c>
      <c r="W109" s="117"/>
      <c r="X109" s="117"/>
      <c r="Y109" s="117"/>
      <c r="Z109" s="117"/>
      <c r="AA109" s="117"/>
      <c r="AB109" s="117"/>
    </row>
    <row r="110" spans="1:28" hidden="1" outlineLevel="1">
      <c r="A110" s="9">
        <v>43556</v>
      </c>
      <c r="B110" s="117">
        <v>73293.370184860003</v>
      </c>
      <c r="C110" s="117">
        <v>58872.184669720002</v>
      </c>
      <c r="D110" s="117">
        <v>51430.47890206</v>
      </c>
      <c r="E110" s="117">
        <v>22788.138799349999</v>
      </c>
      <c r="F110" s="117">
        <v>25340.331615930001</v>
      </c>
      <c r="G110" s="117">
        <v>3302.0084867800001</v>
      </c>
      <c r="H110" s="117">
        <v>7441.7057676599998</v>
      </c>
      <c r="I110" s="117">
        <v>102.02677875000001</v>
      </c>
      <c r="J110" s="117">
        <v>927.83027095</v>
      </c>
      <c r="K110" s="117">
        <v>6411.8487179599997</v>
      </c>
      <c r="L110" s="117">
        <v>13722.663917350001</v>
      </c>
      <c r="M110" s="117">
        <v>4384.3986781800004</v>
      </c>
      <c r="N110" s="117">
        <v>2.3355804899999999</v>
      </c>
      <c r="O110" s="117">
        <v>234.49794388000001</v>
      </c>
      <c r="P110" s="117">
        <v>4147.5651538100001</v>
      </c>
      <c r="Q110" s="117">
        <v>9338.2652391699994</v>
      </c>
      <c r="R110" s="117">
        <v>339.80806699999999</v>
      </c>
      <c r="S110" s="117">
        <v>297.49404930999998</v>
      </c>
      <c r="T110" s="117">
        <v>8700.9631228599992</v>
      </c>
      <c r="U110" s="117">
        <v>698.52159778999999</v>
      </c>
      <c r="V110" s="117">
        <v>13189.7263391</v>
      </c>
      <c r="W110" s="117"/>
      <c r="X110" s="117"/>
      <c r="Y110" s="117"/>
      <c r="Z110" s="117"/>
      <c r="AA110" s="117"/>
      <c r="AB110" s="117"/>
    </row>
    <row r="111" spans="1:28" hidden="1" outlineLevel="1">
      <c r="A111" s="9">
        <v>43586</v>
      </c>
      <c r="B111" s="117">
        <v>75012.986659369999</v>
      </c>
      <c r="C111" s="117">
        <v>60670.389148570001</v>
      </c>
      <c r="D111" s="117">
        <v>53256.95356052</v>
      </c>
      <c r="E111" s="117">
        <v>24146.395720040004</v>
      </c>
      <c r="F111" s="117">
        <v>25778.195033370001</v>
      </c>
      <c r="G111" s="117">
        <v>3332.3628071099997</v>
      </c>
      <c r="H111" s="117">
        <v>7413.4355880500007</v>
      </c>
      <c r="I111" s="117">
        <v>104.87616748000001</v>
      </c>
      <c r="J111" s="117">
        <v>935.29179721000003</v>
      </c>
      <c r="K111" s="117">
        <v>6373.2676233599996</v>
      </c>
      <c r="L111" s="117">
        <v>13640.411908799999</v>
      </c>
      <c r="M111" s="117">
        <v>4394.8726836300002</v>
      </c>
      <c r="N111" s="117">
        <v>2.3209289399999999</v>
      </c>
      <c r="O111" s="117">
        <v>245.54464656000002</v>
      </c>
      <c r="P111" s="117">
        <v>4147.0071081300002</v>
      </c>
      <c r="Q111" s="117">
        <v>9245.5392251699996</v>
      </c>
      <c r="R111" s="117">
        <v>344.40378122999999</v>
      </c>
      <c r="S111" s="117">
        <v>295.75862906000003</v>
      </c>
      <c r="T111" s="117">
        <v>8605.3768148799991</v>
      </c>
      <c r="U111" s="117">
        <v>702.18560200000002</v>
      </c>
      <c r="V111" s="117">
        <v>13193.168018079999</v>
      </c>
      <c r="W111" s="117"/>
      <c r="X111" s="117"/>
      <c r="Y111" s="117"/>
      <c r="Z111" s="117"/>
      <c r="AA111" s="117"/>
      <c r="AB111" s="117"/>
    </row>
    <row r="112" spans="1:28" hidden="1" outlineLevel="1">
      <c r="A112" s="9">
        <v>43617</v>
      </c>
      <c r="B112" s="117">
        <v>90314.57349178</v>
      </c>
      <c r="C112" s="117">
        <v>70848.974603420007</v>
      </c>
      <c r="D112" s="117">
        <v>55495.13920654</v>
      </c>
      <c r="E112" s="117">
        <v>25096.145350610001</v>
      </c>
      <c r="F112" s="117">
        <v>26360.321313209999</v>
      </c>
      <c r="G112" s="117">
        <v>4038.6725427199999</v>
      </c>
      <c r="H112" s="117">
        <v>15353.83539688</v>
      </c>
      <c r="I112" s="117">
        <v>165.94221060999999</v>
      </c>
      <c r="J112" s="117">
        <v>1405.80214103</v>
      </c>
      <c r="K112" s="117">
        <v>13782.09104524</v>
      </c>
      <c r="L112" s="117">
        <v>18695.821974080001</v>
      </c>
      <c r="M112" s="117">
        <v>4974.6936847500001</v>
      </c>
      <c r="N112" s="117">
        <v>36.14386803</v>
      </c>
      <c r="O112" s="117">
        <v>252.80290597000001</v>
      </c>
      <c r="P112" s="117">
        <v>4685.7469107500001</v>
      </c>
      <c r="Q112" s="117">
        <v>13721.128289329999</v>
      </c>
      <c r="R112" s="117">
        <v>336.35257680000001</v>
      </c>
      <c r="S112" s="117">
        <v>307.41303307999999</v>
      </c>
      <c r="T112" s="117">
        <v>13077.36267945</v>
      </c>
      <c r="U112" s="117">
        <v>769.77691428000003</v>
      </c>
      <c r="V112" s="117">
        <v>20712.17336845</v>
      </c>
      <c r="W112" s="117"/>
      <c r="X112" s="117"/>
      <c r="Y112" s="117"/>
      <c r="Z112" s="117"/>
      <c r="AA112" s="117"/>
      <c r="AB112" s="117"/>
    </row>
    <row r="113" spans="1:28" hidden="1" outlineLevel="1">
      <c r="A113" s="9">
        <v>43647</v>
      </c>
      <c r="B113" s="117">
        <v>90550.299545360002</v>
      </c>
      <c r="C113" s="117">
        <v>71679.712787480006</v>
      </c>
      <c r="D113" s="117">
        <v>57150.489806999998</v>
      </c>
      <c r="E113" s="117">
        <v>26081.027628700002</v>
      </c>
      <c r="F113" s="117">
        <v>26953.83428476</v>
      </c>
      <c r="G113" s="117">
        <v>4115.6278935399996</v>
      </c>
      <c r="H113" s="117">
        <v>14529.222980480001</v>
      </c>
      <c r="I113" s="117">
        <v>138.74672182</v>
      </c>
      <c r="J113" s="117">
        <v>1302.0073157100001</v>
      </c>
      <c r="K113" s="117">
        <v>13088.468942949999</v>
      </c>
      <c r="L113" s="117">
        <v>18089.357292619999</v>
      </c>
      <c r="M113" s="117">
        <v>5018.9060625399998</v>
      </c>
      <c r="N113" s="117">
        <v>18.914650439999999</v>
      </c>
      <c r="O113" s="117">
        <v>262.69839903000002</v>
      </c>
      <c r="P113" s="117">
        <v>4737.2930130699997</v>
      </c>
      <c r="Q113" s="117">
        <v>13070.45123008</v>
      </c>
      <c r="R113" s="117">
        <v>297.06511354999998</v>
      </c>
      <c r="S113" s="117">
        <v>293.33209027999999</v>
      </c>
      <c r="T113" s="117">
        <v>12480.05402625</v>
      </c>
      <c r="U113" s="117">
        <v>781.22946525999998</v>
      </c>
      <c r="V113" s="117">
        <v>19197.121854569999</v>
      </c>
      <c r="W113" s="117"/>
      <c r="X113" s="117"/>
      <c r="Y113" s="117"/>
      <c r="Z113" s="117"/>
      <c r="AA113" s="117"/>
      <c r="AB113" s="117"/>
    </row>
    <row r="114" spans="1:28" hidden="1" outlineLevel="1">
      <c r="A114" s="9">
        <v>43678</v>
      </c>
      <c r="B114" s="117">
        <v>92309.036601229993</v>
      </c>
      <c r="C114" s="117">
        <v>73568.749314729997</v>
      </c>
      <c r="D114" s="117">
        <v>59065.01700752</v>
      </c>
      <c r="E114" s="117">
        <v>27060.269354159998</v>
      </c>
      <c r="F114" s="117">
        <v>27831.864499560001</v>
      </c>
      <c r="G114" s="117">
        <v>4172.8831538000004</v>
      </c>
      <c r="H114" s="117">
        <v>14503.732307210001</v>
      </c>
      <c r="I114" s="117">
        <v>138.25827097000001</v>
      </c>
      <c r="J114" s="117">
        <v>1304.8978920899999</v>
      </c>
      <c r="K114" s="117">
        <v>13060.57614415</v>
      </c>
      <c r="L114" s="117">
        <v>17954.607029340001</v>
      </c>
      <c r="M114" s="117">
        <v>5032.4207754500003</v>
      </c>
      <c r="N114" s="117">
        <v>18.081437780000002</v>
      </c>
      <c r="O114" s="117">
        <v>272.42059202000002</v>
      </c>
      <c r="P114" s="117">
        <v>4741.9187456500003</v>
      </c>
      <c r="Q114" s="117">
        <v>12922.18625389</v>
      </c>
      <c r="R114" s="117">
        <v>299.76516404</v>
      </c>
      <c r="S114" s="117">
        <v>289.29276862</v>
      </c>
      <c r="T114" s="117">
        <v>12333.12832123</v>
      </c>
      <c r="U114" s="117">
        <v>785.68025716</v>
      </c>
      <c r="V114" s="117">
        <v>18558.798594250002</v>
      </c>
      <c r="W114" s="117"/>
      <c r="X114" s="117"/>
      <c r="Y114" s="117"/>
      <c r="Z114" s="117"/>
      <c r="AA114" s="117"/>
      <c r="AB114" s="117"/>
    </row>
    <row r="115" spans="1:28" hidden="1" outlineLevel="1">
      <c r="A115" s="9">
        <v>43709</v>
      </c>
      <c r="B115" s="117">
        <v>91369.962474760003</v>
      </c>
      <c r="C115" s="117">
        <v>73805.700186539994</v>
      </c>
      <c r="D115" s="117">
        <v>60785.784721049997</v>
      </c>
      <c r="E115" s="117">
        <v>27941.09249467</v>
      </c>
      <c r="F115" s="117">
        <v>28642.915184270001</v>
      </c>
      <c r="G115" s="117">
        <v>4201.7770421100004</v>
      </c>
      <c r="H115" s="117">
        <v>13019.915465489999</v>
      </c>
      <c r="I115" s="117">
        <v>133.22874661</v>
      </c>
      <c r="J115" s="117">
        <v>1232.4155205</v>
      </c>
      <c r="K115" s="117">
        <v>11654.27119838</v>
      </c>
      <c r="L115" s="117">
        <v>16773.397638449998</v>
      </c>
      <c r="M115" s="117">
        <v>5059.5956484500002</v>
      </c>
      <c r="N115" s="117">
        <v>9.7732610300000005</v>
      </c>
      <c r="O115" s="117">
        <v>284.55502007000001</v>
      </c>
      <c r="P115" s="117">
        <v>4765.2673673500003</v>
      </c>
      <c r="Q115" s="117">
        <v>11713.80199</v>
      </c>
      <c r="R115" s="117">
        <v>286.73547287000002</v>
      </c>
      <c r="S115" s="117">
        <v>263.49217182000001</v>
      </c>
      <c r="T115" s="117">
        <v>11163.57434531</v>
      </c>
      <c r="U115" s="117">
        <v>790.86464977000003</v>
      </c>
      <c r="V115" s="117">
        <v>16485.620423910001</v>
      </c>
      <c r="W115" s="117"/>
      <c r="X115" s="117"/>
      <c r="Y115" s="117"/>
      <c r="Z115" s="117"/>
      <c r="AA115" s="117"/>
      <c r="AB115" s="117"/>
    </row>
    <row r="116" spans="1:28" hidden="1" outlineLevel="1">
      <c r="A116" s="9">
        <v>43739</v>
      </c>
      <c r="B116" s="117">
        <v>93808.857914759996</v>
      </c>
      <c r="C116" s="117">
        <v>75966.670023240004</v>
      </c>
      <c r="D116" s="117">
        <v>62571.10530101</v>
      </c>
      <c r="E116" s="117">
        <v>28403.77905044</v>
      </c>
      <c r="F116" s="117">
        <v>29348.132401890001</v>
      </c>
      <c r="G116" s="117">
        <v>4819.19384868</v>
      </c>
      <c r="H116" s="117">
        <v>13395.564722229999</v>
      </c>
      <c r="I116" s="117">
        <v>135.18709978000001</v>
      </c>
      <c r="J116" s="117">
        <v>1270.1027701600001</v>
      </c>
      <c r="K116" s="117">
        <v>11990.27485229</v>
      </c>
      <c r="L116" s="117">
        <v>17007.608266499999</v>
      </c>
      <c r="M116" s="117">
        <v>5032.9183086000003</v>
      </c>
      <c r="N116" s="117">
        <v>8.8581940499999998</v>
      </c>
      <c r="O116" s="117">
        <v>279.60027308999997</v>
      </c>
      <c r="P116" s="117">
        <v>4744.4598414599996</v>
      </c>
      <c r="Q116" s="117">
        <v>11974.6899579</v>
      </c>
      <c r="R116" s="117">
        <v>276.03905287999999</v>
      </c>
      <c r="S116" s="117">
        <v>268.79489776000003</v>
      </c>
      <c r="T116" s="117">
        <v>11429.856007259999</v>
      </c>
      <c r="U116" s="117">
        <v>834.57962501999998</v>
      </c>
      <c r="V116" s="117">
        <v>17225.14840233</v>
      </c>
      <c r="W116" s="117"/>
      <c r="X116" s="117"/>
      <c r="Y116" s="117"/>
      <c r="Z116" s="117"/>
      <c r="AA116" s="117"/>
      <c r="AB116" s="117"/>
    </row>
    <row r="117" spans="1:28" hidden="1" outlineLevel="1">
      <c r="A117" s="9">
        <v>43770</v>
      </c>
      <c r="B117" s="117">
        <v>94261.024365849997</v>
      </c>
      <c r="C117" s="117">
        <v>77152.272309399996</v>
      </c>
      <c r="D117" s="117">
        <v>64346.863534080003</v>
      </c>
      <c r="E117" s="117">
        <v>29679.971899249998</v>
      </c>
      <c r="F117" s="117">
        <v>29814.088225380001</v>
      </c>
      <c r="G117" s="117">
        <v>4852.8034094499999</v>
      </c>
      <c r="H117" s="117">
        <v>12805.40877532</v>
      </c>
      <c r="I117" s="117">
        <v>129.04614955</v>
      </c>
      <c r="J117" s="117">
        <v>1201.2299857999999</v>
      </c>
      <c r="K117" s="117">
        <v>11475.132639969999</v>
      </c>
      <c r="L117" s="117">
        <v>16255.373655990001</v>
      </c>
      <c r="M117" s="117">
        <v>5037.9405481200001</v>
      </c>
      <c r="N117" s="117">
        <v>3.2130225100000001</v>
      </c>
      <c r="O117" s="117">
        <v>282.96619803999999</v>
      </c>
      <c r="P117" s="117">
        <v>4751.7613275699996</v>
      </c>
      <c r="Q117" s="117">
        <v>11217.43310787</v>
      </c>
      <c r="R117" s="117">
        <v>170.24453161</v>
      </c>
      <c r="S117" s="117">
        <v>249.62604967999999</v>
      </c>
      <c r="T117" s="117">
        <v>10797.562526580001</v>
      </c>
      <c r="U117" s="117">
        <v>853.37840045999997</v>
      </c>
      <c r="V117" s="117">
        <v>13361.55133088</v>
      </c>
      <c r="W117" s="117"/>
      <c r="X117" s="117"/>
      <c r="Y117" s="117"/>
      <c r="Z117" s="117"/>
      <c r="AA117" s="117"/>
      <c r="AB117" s="117"/>
    </row>
    <row r="118" spans="1:28" hidden="1" outlineLevel="1">
      <c r="A118" s="9">
        <v>43800</v>
      </c>
      <c r="B118" s="117">
        <v>89277.845228859995</v>
      </c>
      <c r="C118" s="117">
        <v>75128.2183238</v>
      </c>
      <c r="D118" s="117">
        <v>65345.204752190002</v>
      </c>
      <c r="E118" s="117">
        <v>30778.162515110002</v>
      </c>
      <c r="F118" s="117">
        <v>30038.819599660001</v>
      </c>
      <c r="G118" s="117">
        <v>4528.22263742</v>
      </c>
      <c r="H118" s="117">
        <v>9783.0135716099994</v>
      </c>
      <c r="I118" s="117">
        <v>146.39424459</v>
      </c>
      <c r="J118" s="117">
        <v>1094.16421874</v>
      </c>
      <c r="K118" s="117">
        <v>8542.4551082800008</v>
      </c>
      <c r="L118" s="117">
        <v>13282.79440067</v>
      </c>
      <c r="M118" s="117">
        <v>4909.9425853399998</v>
      </c>
      <c r="N118" s="117">
        <v>2.9506343799999999</v>
      </c>
      <c r="O118" s="117">
        <v>284.90574361</v>
      </c>
      <c r="P118" s="117">
        <v>4622.0862073500002</v>
      </c>
      <c r="Q118" s="117">
        <v>8372.8518153299992</v>
      </c>
      <c r="R118" s="117">
        <v>120.412959</v>
      </c>
      <c r="S118" s="117">
        <v>241.17913268000001</v>
      </c>
      <c r="T118" s="117">
        <v>8011.2597236499996</v>
      </c>
      <c r="U118" s="117">
        <v>866.83250439000005</v>
      </c>
      <c r="V118" s="117">
        <v>12936.742308610001</v>
      </c>
      <c r="W118" s="117"/>
      <c r="X118" s="117"/>
      <c r="Y118" s="117"/>
      <c r="Z118" s="117"/>
      <c r="AA118" s="117"/>
      <c r="AB118" s="117"/>
    </row>
    <row r="119" spans="1:28" hidden="1" outlineLevel="1">
      <c r="A119" s="9">
        <v>43831</v>
      </c>
      <c r="B119" s="117">
        <v>91462.948819090001</v>
      </c>
      <c r="C119" s="117">
        <v>76945.749658910005</v>
      </c>
      <c r="D119" s="117">
        <v>66680.569194240001</v>
      </c>
      <c r="E119" s="117">
        <v>32009.567511640002</v>
      </c>
      <c r="F119" s="117">
        <v>30232.445941009999</v>
      </c>
      <c r="G119" s="117">
        <v>4438.5557415900003</v>
      </c>
      <c r="H119" s="117">
        <v>10265.18046467</v>
      </c>
      <c r="I119" s="117">
        <v>127.35241913</v>
      </c>
      <c r="J119" s="117">
        <v>1145.9707657399999</v>
      </c>
      <c r="K119" s="117">
        <v>8991.8572798000005</v>
      </c>
      <c r="L119" s="117">
        <v>13632.32799503</v>
      </c>
      <c r="M119" s="117">
        <v>4893.7016264499998</v>
      </c>
      <c r="N119" s="117">
        <v>2.7688778100000002</v>
      </c>
      <c r="O119" s="117">
        <v>282.08680508999998</v>
      </c>
      <c r="P119" s="117">
        <v>4608.8459435499999</v>
      </c>
      <c r="Q119" s="117">
        <v>8738.6263685800004</v>
      </c>
      <c r="R119" s="117">
        <v>127.26300645000001</v>
      </c>
      <c r="S119" s="117">
        <v>253.635074</v>
      </c>
      <c r="T119" s="117">
        <v>8357.7282881299998</v>
      </c>
      <c r="U119" s="117">
        <v>884.87116515000002</v>
      </c>
      <c r="V119" s="117">
        <v>16428.38169482</v>
      </c>
      <c r="W119" s="117"/>
      <c r="X119" s="117"/>
      <c r="Y119" s="117"/>
      <c r="Z119" s="117"/>
      <c r="AA119" s="117"/>
      <c r="AB119" s="117"/>
    </row>
    <row r="120" spans="1:28" hidden="1" outlineLevel="1">
      <c r="A120" s="9">
        <v>43862</v>
      </c>
      <c r="B120" s="117">
        <v>91418.985887679999</v>
      </c>
      <c r="C120" s="117">
        <v>76992.777075599995</v>
      </c>
      <c r="D120" s="117">
        <v>66929.514654710001</v>
      </c>
      <c r="E120" s="117">
        <v>32366.595472960002</v>
      </c>
      <c r="F120" s="117">
        <v>30136.053055429998</v>
      </c>
      <c r="G120" s="117">
        <v>4426.8661263200001</v>
      </c>
      <c r="H120" s="117">
        <v>10063.26242089</v>
      </c>
      <c r="I120" s="117">
        <v>126.33499793</v>
      </c>
      <c r="J120" s="117">
        <v>1124.8187581</v>
      </c>
      <c r="K120" s="117">
        <v>8812.1086648599994</v>
      </c>
      <c r="L120" s="117">
        <v>13503.372369049999</v>
      </c>
      <c r="M120" s="117">
        <v>4923.2836065000001</v>
      </c>
      <c r="N120" s="117">
        <v>2.50043449</v>
      </c>
      <c r="O120" s="117">
        <v>296.34199837</v>
      </c>
      <c r="P120" s="117">
        <v>4624.4411736399998</v>
      </c>
      <c r="Q120" s="117">
        <v>8580.08876255</v>
      </c>
      <c r="R120" s="117">
        <v>125.85283948999999</v>
      </c>
      <c r="S120" s="117">
        <v>249.60994567</v>
      </c>
      <c r="T120" s="117">
        <v>8204.6259773900001</v>
      </c>
      <c r="U120" s="117">
        <v>922.83644303000005</v>
      </c>
      <c r="V120" s="117">
        <v>16116.969268680001</v>
      </c>
      <c r="W120" s="117"/>
      <c r="X120" s="117"/>
      <c r="Y120" s="117"/>
      <c r="Z120" s="117"/>
      <c r="AA120" s="117"/>
      <c r="AB120" s="117"/>
    </row>
    <row r="121" spans="1:28" hidden="1" outlineLevel="1">
      <c r="A121" s="9">
        <v>43891</v>
      </c>
      <c r="B121" s="117">
        <v>94759.863341930002</v>
      </c>
      <c r="C121" s="117">
        <v>79104.517093560004</v>
      </c>
      <c r="D121" s="117">
        <v>67641.148551940001</v>
      </c>
      <c r="E121" s="117">
        <v>33500.343981810001</v>
      </c>
      <c r="F121" s="117">
        <v>29835.113698599998</v>
      </c>
      <c r="G121" s="117">
        <v>4305.6908715299996</v>
      </c>
      <c r="H121" s="117">
        <v>11463.368541620001</v>
      </c>
      <c r="I121" s="117">
        <v>142.16336308999999</v>
      </c>
      <c r="J121" s="117">
        <v>1251.6621873900001</v>
      </c>
      <c r="K121" s="117">
        <v>10069.542991140001</v>
      </c>
      <c r="L121" s="117">
        <v>14721.396881819999</v>
      </c>
      <c r="M121" s="117">
        <v>4949.7358338000004</v>
      </c>
      <c r="N121" s="117">
        <v>2.3425418200000001</v>
      </c>
      <c r="O121" s="117">
        <v>295.56256129000002</v>
      </c>
      <c r="P121" s="117">
        <v>4651.8307306899997</v>
      </c>
      <c r="Q121" s="117">
        <v>9771.6610480199997</v>
      </c>
      <c r="R121" s="117">
        <v>137.37051639000001</v>
      </c>
      <c r="S121" s="117">
        <v>284.93730472999999</v>
      </c>
      <c r="T121" s="117">
        <v>9349.3532269000007</v>
      </c>
      <c r="U121" s="117">
        <v>933.94936655000004</v>
      </c>
      <c r="V121" s="117">
        <v>18456.897269329998</v>
      </c>
      <c r="W121" s="117"/>
      <c r="X121" s="117"/>
      <c r="Y121" s="117"/>
      <c r="Z121" s="117"/>
      <c r="AA121" s="117"/>
      <c r="AB121" s="117"/>
    </row>
    <row r="122" spans="1:28" hidden="1" outlineLevel="1">
      <c r="A122" s="9">
        <v>43922</v>
      </c>
      <c r="B122" s="117">
        <v>91447.713470460003</v>
      </c>
      <c r="C122" s="117">
        <v>76340.321951680002</v>
      </c>
      <c r="D122" s="117">
        <v>65362.946613389999</v>
      </c>
      <c r="E122" s="117">
        <v>32221.117246810001</v>
      </c>
      <c r="F122" s="117">
        <v>28588.67285631</v>
      </c>
      <c r="G122" s="117">
        <v>4553.1565102699997</v>
      </c>
      <c r="H122" s="117">
        <v>10977.375338289999</v>
      </c>
      <c r="I122" s="117">
        <v>135.69679049999999</v>
      </c>
      <c r="J122" s="117">
        <v>1201.7624566100001</v>
      </c>
      <c r="K122" s="117">
        <v>9639.9160911800009</v>
      </c>
      <c r="L122" s="117">
        <v>14243.544129669999</v>
      </c>
      <c r="M122" s="117">
        <v>4934.4953200600003</v>
      </c>
      <c r="N122" s="117">
        <v>12.283511649999999</v>
      </c>
      <c r="O122" s="117">
        <v>287.27882840000001</v>
      </c>
      <c r="P122" s="117">
        <v>4634.9329800100004</v>
      </c>
      <c r="Q122" s="117">
        <v>9309.0488096099998</v>
      </c>
      <c r="R122" s="117">
        <v>133.47375056000001</v>
      </c>
      <c r="S122" s="117">
        <v>268.79288377</v>
      </c>
      <c r="T122" s="117">
        <v>8906.7821752799991</v>
      </c>
      <c r="U122" s="117">
        <v>863.84738910999999</v>
      </c>
      <c r="V122" s="117">
        <v>17812.30504856</v>
      </c>
      <c r="W122" s="117"/>
      <c r="X122" s="117"/>
      <c r="Y122" s="117"/>
      <c r="Z122" s="117"/>
      <c r="AA122" s="117"/>
      <c r="AB122" s="117"/>
    </row>
    <row r="123" spans="1:28" hidden="1" outlineLevel="1">
      <c r="A123" s="9">
        <v>43952</v>
      </c>
      <c r="B123" s="117">
        <v>91398.032384520004</v>
      </c>
      <c r="C123" s="117">
        <v>76395.498599740007</v>
      </c>
      <c r="D123" s="117">
        <v>65454.523184010002</v>
      </c>
      <c r="E123" s="117">
        <v>32948.34598459</v>
      </c>
      <c r="F123" s="117">
        <v>28090.08637832</v>
      </c>
      <c r="G123" s="117">
        <v>4416.0908210999996</v>
      </c>
      <c r="H123" s="117">
        <v>10940.975415729999</v>
      </c>
      <c r="I123" s="117">
        <v>136.50876703</v>
      </c>
      <c r="J123" s="117">
        <v>1184.15853586</v>
      </c>
      <c r="K123" s="117">
        <v>9620.3081128400008</v>
      </c>
      <c r="L123" s="117">
        <v>14181.524545390001</v>
      </c>
      <c r="M123" s="117">
        <v>4903.6537730299997</v>
      </c>
      <c r="N123" s="117">
        <v>4.9812051400000001</v>
      </c>
      <c r="O123" s="117">
        <v>302.16157644999998</v>
      </c>
      <c r="P123" s="117">
        <v>4596.51099144</v>
      </c>
      <c r="Q123" s="117">
        <v>9277.87077236</v>
      </c>
      <c r="R123" s="117">
        <v>128.73099155</v>
      </c>
      <c r="S123" s="117">
        <v>265.12522536</v>
      </c>
      <c r="T123" s="117">
        <v>8884.0145554499995</v>
      </c>
      <c r="U123" s="117">
        <v>821.00923938999995</v>
      </c>
      <c r="V123" s="117">
        <v>14246.631296469999</v>
      </c>
      <c r="W123" s="117"/>
      <c r="X123" s="117"/>
      <c r="Y123" s="117"/>
      <c r="Z123" s="117"/>
      <c r="AA123" s="117"/>
      <c r="AB123" s="117"/>
    </row>
    <row r="124" spans="1:28" hidden="1" outlineLevel="1">
      <c r="A124" s="9">
        <v>43983</v>
      </c>
      <c r="B124" s="117">
        <v>92017.614504540004</v>
      </c>
      <c r="C124" s="117">
        <v>77279.642146190003</v>
      </c>
      <c r="D124" s="117">
        <v>66561.556792479998</v>
      </c>
      <c r="E124" s="117">
        <v>34258.513919830002</v>
      </c>
      <c r="F124" s="117">
        <v>27761.0459214</v>
      </c>
      <c r="G124" s="117">
        <v>4541.9969512500002</v>
      </c>
      <c r="H124" s="117">
        <v>10718.085353709999</v>
      </c>
      <c r="I124" s="117">
        <v>135.46879181</v>
      </c>
      <c r="J124" s="117">
        <v>1177.7219675399999</v>
      </c>
      <c r="K124" s="117">
        <v>9404.8945943599992</v>
      </c>
      <c r="L124" s="117">
        <v>13958.96384816</v>
      </c>
      <c r="M124" s="117">
        <v>4924.17348657</v>
      </c>
      <c r="N124" s="117">
        <v>8.2968848099999999</v>
      </c>
      <c r="O124" s="117">
        <v>308.31308644000001</v>
      </c>
      <c r="P124" s="117">
        <v>4607.5635153200001</v>
      </c>
      <c r="Q124" s="117">
        <v>9034.7903615899995</v>
      </c>
      <c r="R124" s="117">
        <v>128.60382085000001</v>
      </c>
      <c r="S124" s="117">
        <v>262.41797351999998</v>
      </c>
      <c r="T124" s="117">
        <v>8643.7685672200005</v>
      </c>
      <c r="U124" s="117">
        <v>779.00851019000004</v>
      </c>
      <c r="V124" s="117">
        <v>13681.309688150001</v>
      </c>
      <c r="W124" s="117"/>
      <c r="X124" s="117"/>
      <c r="Y124" s="117"/>
      <c r="Z124" s="117"/>
      <c r="AA124" s="117"/>
      <c r="AB124" s="117"/>
    </row>
    <row r="125" spans="1:28" hidden="1" outlineLevel="1">
      <c r="A125" s="9">
        <v>44013</v>
      </c>
      <c r="B125" s="117">
        <v>93785.077217350001</v>
      </c>
      <c r="C125" s="117">
        <v>78724.463991530007</v>
      </c>
      <c r="D125" s="117">
        <v>67879.147871430003</v>
      </c>
      <c r="E125" s="117">
        <v>35204.404585550001</v>
      </c>
      <c r="F125" s="117">
        <v>28055.372501319998</v>
      </c>
      <c r="G125" s="117">
        <v>4619.3707845600002</v>
      </c>
      <c r="H125" s="117">
        <v>10845.3161201</v>
      </c>
      <c r="I125" s="117">
        <v>136.88352216000001</v>
      </c>
      <c r="J125" s="117">
        <v>1213.97271213</v>
      </c>
      <c r="K125" s="117">
        <v>9494.4598858099998</v>
      </c>
      <c r="L125" s="117">
        <v>14277.679140759999</v>
      </c>
      <c r="M125" s="117">
        <v>5034.7362663399999</v>
      </c>
      <c r="N125" s="117">
        <v>8.7128929300000006</v>
      </c>
      <c r="O125" s="117">
        <v>321.52206264</v>
      </c>
      <c r="P125" s="117">
        <v>4704.5013107699997</v>
      </c>
      <c r="Q125" s="117">
        <v>9242.9428744199995</v>
      </c>
      <c r="R125" s="117">
        <v>134.53650386999999</v>
      </c>
      <c r="S125" s="117">
        <v>270.96474818000002</v>
      </c>
      <c r="T125" s="117">
        <v>8837.4416223699991</v>
      </c>
      <c r="U125" s="117">
        <v>782.93408506000003</v>
      </c>
      <c r="V125" s="117">
        <v>14197.39986301</v>
      </c>
      <c r="W125" s="117"/>
      <c r="X125" s="117"/>
      <c r="Y125" s="117"/>
      <c r="Z125" s="117"/>
      <c r="AA125" s="117"/>
      <c r="AB125" s="117"/>
    </row>
    <row r="126" spans="1:28" hidden="1" outlineLevel="1">
      <c r="A126" s="9">
        <v>44044</v>
      </c>
      <c r="B126" s="117">
        <v>95033.745668839998</v>
      </c>
      <c r="C126" s="117">
        <v>79969.875420709999</v>
      </c>
      <c r="D126" s="117">
        <v>69238.365835420002</v>
      </c>
      <c r="E126" s="117">
        <v>36427.253016659997</v>
      </c>
      <c r="F126" s="117">
        <v>28094.373497</v>
      </c>
      <c r="G126" s="117">
        <v>4716.7393217600002</v>
      </c>
      <c r="H126" s="117">
        <v>10731.509585289999</v>
      </c>
      <c r="I126" s="117">
        <v>133.84704045999999</v>
      </c>
      <c r="J126" s="117">
        <v>1210.0011320199999</v>
      </c>
      <c r="K126" s="117">
        <v>9387.6614128099991</v>
      </c>
      <c r="L126" s="117">
        <v>14253.05372287</v>
      </c>
      <c r="M126" s="117">
        <v>5093.2944347499997</v>
      </c>
      <c r="N126" s="117">
        <v>10.26520112</v>
      </c>
      <c r="O126" s="117">
        <v>310.04290166999999</v>
      </c>
      <c r="P126" s="117">
        <v>4772.9863319599999</v>
      </c>
      <c r="Q126" s="117">
        <v>9159.7592881199998</v>
      </c>
      <c r="R126" s="117">
        <v>130.77690526999999</v>
      </c>
      <c r="S126" s="117">
        <v>268.57232844999999</v>
      </c>
      <c r="T126" s="117">
        <v>8760.4100543999994</v>
      </c>
      <c r="U126" s="117">
        <v>810.81652526000005</v>
      </c>
      <c r="V126" s="117">
        <v>14125.90854534</v>
      </c>
      <c r="W126" s="117"/>
      <c r="X126" s="117"/>
      <c r="Y126" s="117"/>
      <c r="Z126" s="117"/>
      <c r="AA126" s="117"/>
      <c r="AB126" s="117"/>
    </row>
    <row r="127" spans="1:28" hidden="1" outlineLevel="1">
      <c r="A127" s="9">
        <v>44075</v>
      </c>
      <c r="B127" s="117">
        <v>95182.091208080004</v>
      </c>
      <c r="C127" s="117">
        <v>80316.4698546</v>
      </c>
      <c r="D127" s="117">
        <v>69679.394500800001</v>
      </c>
      <c r="E127" s="117">
        <v>36876.05710903</v>
      </c>
      <c r="F127" s="117">
        <v>28036.613503879998</v>
      </c>
      <c r="G127" s="117">
        <v>4766.7238878899998</v>
      </c>
      <c r="H127" s="117">
        <v>10637.075353800001</v>
      </c>
      <c r="I127" s="117">
        <v>129.84410602</v>
      </c>
      <c r="J127" s="117">
        <v>1067.91886441</v>
      </c>
      <c r="K127" s="117">
        <v>9439.3123833699992</v>
      </c>
      <c r="L127" s="117">
        <v>14015.525911029999</v>
      </c>
      <c r="M127" s="117">
        <v>4881.5611485600002</v>
      </c>
      <c r="N127" s="117">
        <v>9.8273743499999995</v>
      </c>
      <c r="O127" s="117">
        <v>328.09157600999998</v>
      </c>
      <c r="P127" s="117">
        <v>4543.6421982000002</v>
      </c>
      <c r="Q127" s="117">
        <v>9133.9647624699992</v>
      </c>
      <c r="R127" s="117">
        <v>135.24670617999999</v>
      </c>
      <c r="S127" s="117">
        <v>266.67615868000001</v>
      </c>
      <c r="T127" s="117">
        <v>8732.0418976100009</v>
      </c>
      <c r="U127" s="117">
        <v>850.09544244999995</v>
      </c>
      <c r="V127" s="117">
        <v>13699.92663914</v>
      </c>
      <c r="W127" s="117"/>
      <c r="X127" s="117"/>
      <c r="Y127" s="117"/>
      <c r="Z127" s="117"/>
      <c r="AA127" s="117"/>
      <c r="AB127" s="117"/>
    </row>
    <row r="128" spans="1:28" hidden="1" outlineLevel="1">
      <c r="A128" s="9">
        <v>44105</v>
      </c>
      <c r="B128" s="117">
        <v>93719.944103119997</v>
      </c>
      <c r="C128" s="117">
        <v>79554.781981439999</v>
      </c>
      <c r="D128" s="117">
        <v>69857.494196550004</v>
      </c>
      <c r="E128" s="117">
        <v>37315.58142645</v>
      </c>
      <c r="F128" s="117">
        <v>27778.264260740001</v>
      </c>
      <c r="G128" s="117">
        <v>4763.6485093600004</v>
      </c>
      <c r="H128" s="117">
        <v>9697.2877848900007</v>
      </c>
      <c r="I128" s="117">
        <v>123.56821887</v>
      </c>
      <c r="J128" s="117">
        <v>971.38070851999998</v>
      </c>
      <c r="K128" s="117">
        <v>8602.3388575000008</v>
      </c>
      <c r="L128" s="117">
        <v>13313.89099098</v>
      </c>
      <c r="M128" s="117">
        <v>4992.2596536399997</v>
      </c>
      <c r="N128" s="117">
        <v>13.9674081</v>
      </c>
      <c r="O128" s="117">
        <v>356.27366196000003</v>
      </c>
      <c r="P128" s="117">
        <v>4622.0185835800003</v>
      </c>
      <c r="Q128" s="117">
        <v>8321.6313373400008</v>
      </c>
      <c r="R128" s="117">
        <v>107.41603028999999</v>
      </c>
      <c r="S128" s="117">
        <v>191.38052354000001</v>
      </c>
      <c r="T128" s="117">
        <v>8022.8347835100003</v>
      </c>
      <c r="U128" s="117">
        <v>851.27113069999996</v>
      </c>
      <c r="V128" s="117">
        <v>13686.57307025</v>
      </c>
      <c r="W128" s="117"/>
      <c r="X128" s="117"/>
      <c r="Y128" s="117"/>
      <c r="Z128" s="117"/>
      <c r="AA128" s="117"/>
      <c r="AB128" s="117"/>
    </row>
    <row r="129" spans="1:28" hidden="1" outlineLevel="1">
      <c r="A129" s="9">
        <v>44136</v>
      </c>
      <c r="B129" s="117">
        <v>95273.437443899995</v>
      </c>
      <c r="C129" s="117">
        <v>81077.20166259</v>
      </c>
      <c r="D129" s="117">
        <v>71450.451888480005</v>
      </c>
      <c r="E129" s="117">
        <v>38395.717426499999</v>
      </c>
      <c r="F129" s="117">
        <v>28236.70248901</v>
      </c>
      <c r="G129" s="117">
        <v>4818.0319729700004</v>
      </c>
      <c r="H129" s="117">
        <v>9626.7497741099996</v>
      </c>
      <c r="I129" s="117">
        <v>123.78033655</v>
      </c>
      <c r="J129" s="117">
        <v>976.13747316000001</v>
      </c>
      <c r="K129" s="117">
        <v>8526.8319644000003</v>
      </c>
      <c r="L129" s="117">
        <v>13322.631607310001</v>
      </c>
      <c r="M129" s="117">
        <v>5092.8766655999998</v>
      </c>
      <c r="N129" s="117">
        <v>8.6076080699999995</v>
      </c>
      <c r="O129" s="117">
        <v>362.16317071999998</v>
      </c>
      <c r="P129" s="117">
        <v>4722.1058868099999</v>
      </c>
      <c r="Q129" s="117">
        <v>8229.7549417099999</v>
      </c>
      <c r="R129" s="117">
        <v>86.652127980000003</v>
      </c>
      <c r="S129" s="117">
        <v>183.44786490000001</v>
      </c>
      <c r="T129" s="117">
        <v>7959.6549488299997</v>
      </c>
      <c r="U129" s="117">
        <v>873.60417399999994</v>
      </c>
      <c r="V129" s="117">
        <v>13736.21848125</v>
      </c>
      <c r="W129" s="117"/>
      <c r="X129" s="117"/>
      <c r="Y129" s="117"/>
      <c r="Z129" s="117"/>
      <c r="AA129" s="117"/>
      <c r="AB129" s="117"/>
    </row>
    <row r="130" spans="1:28" hidden="1" outlineLevel="1">
      <c r="A130" s="9">
        <v>44166</v>
      </c>
      <c r="B130" s="117">
        <v>94792.475700320007</v>
      </c>
      <c r="C130" s="117">
        <v>81062.454117720001</v>
      </c>
      <c r="D130" s="117">
        <v>71895.848708360005</v>
      </c>
      <c r="E130" s="117">
        <v>38302.176691820001</v>
      </c>
      <c r="F130" s="117">
        <v>28744.473986870002</v>
      </c>
      <c r="G130" s="117">
        <v>4849.1980296700003</v>
      </c>
      <c r="H130" s="117">
        <v>9166.6054093599996</v>
      </c>
      <c r="I130" s="117">
        <v>112.65939564999999</v>
      </c>
      <c r="J130" s="117">
        <v>925.15371298000002</v>
      </c>
      <c r="K130" s="117">
        <v>8128.7923007299996</v>
      </c>
      <c r="L130" s="117">
        <v>12808.014424360001</v>
      </c>
      <c r="M130" s="117">
        <v>5210.06091552</v>
      </c>
      <c r="N130" s="117">
        <v>8.1924711200000004</v>
      </c>
      <c r="O130" s="117">
        <v>383.59513509999999</v>
      </c>
      <c r="P130" s="117">
        <v>4818.2733092999997</v>
      </c>
      <c r="Q130" s="117">
        <v>7597.9535088399998</v>
      </c>
      <c r="R130" s="117">
        <v>86.214621089999994</v>
      </c>
      <c r="S130" s="117">
        <v>160.02284691</v>
      </c>
      <c r="T130" s="117">
        <v>7351.7160408399996</v>
      </c>
      <c r="U130" s="117">
        <v>922.00715823999997</v>
      </c>
      <c r="V130" s="117">
        <v>13552.895215549999</v>
      </c>
      <c r="W130" s="117"/>
      <c r="X130" s="117"/>
      <c r="Y130" s="117"/>
      <c r="Z130" s="117"/>
      <c r="AA130" s="117"/>
      <c r="AB130" s="117"/>
    </row>
    <row r="131" spans="1:28" hidden="1" outlineLevel="1">
      <c r="A131" s="9">
        <v>44197</v>
      </c>
      <c r="B131" s="117">
        <v>95664.08935332</v>
      </c>
      <c r="C131" s="117">
        <v>81883.291665380006</v>
      </c>
      <c r="D131" s="117">
        <v>72792.422134840002</v>
      </c>
      <c r="E131" s="117">
        <v>39256.115593690003</v>
      </c>
      <c r="F131" s="117">
        <v>28604.670526009999</v>
      </c>
      <c r="G131" s="117">
        <v>4931.6360151400004</v>
      </c>
      <c r="H131" s="117">
        <v>9090.8695305399997</v>
      </c>
      <c r="I131" s="117">
        <v>75.11646125</v>
      </c>
      <c r="J131" s="117">
        <v>926.71303015000001</v>
      </c>
      <c r="K131" s="117">
        <v>8089.0400391399999</v>
      </c>
      <c r="L131" s="117">
        <v>12837.72716997</v>
      </c>
      <c r="M131" s="117">
        <v>5275.8585549099998</v>
      </c>
      <c r="N131" s="117">
        <v>8.6884549300000007</v>
      </c>
      <c r="O131" s="117">
        <v>388.00732871000002</v>
      </c>
      <c r="P131" s="117">
        <v>4879.1627712700001</v>
      </c>
      <c r="Q131" s="117">
        <v>7561.8686150599997</v>
      </c>
      <c r="R131" s="117">
        <v>77.291113030000005</v>
      </c>
      <c r="S131" s="117">
        <v>159.0732026</v>
      </c>
      <c r="T131" s="117">
        <v>7325.5042994300002</v>
      </c>
      <c r="U131" s="117">
        <v>943.07051796999997</v>
      </c>
      <c r="V131" s="117">
        <v>13216.45356288</v>
      </c>
      <c r="W131" s="117"/>
      <c r="X131" s="117"/>
      <c r="Y131" s="117"/>
      <c r="Z131" s="117"/>
      <c r="AA131" s="117"/>
      <c r="AB131" s="117"/>
    </row>
    <row r="132" spans="1:28" hidden="1" outlineLevel="1">
      <c r="A132" s="9">
        <v>44228</v>
      </c>
      <c r="B132" s="117">
        <v>96987.609481099993</v>
      </c>
      <c r="C132" s="117">
        <v>83391.529739160003</v>
      </c>
      <c r="D132" s="117">
        <v>74447.369682749995</v>
      </c>
      <c r="E132" s="117">
        <v>40501.054376920001</v>
      </c>
      <c r="F132" s="117">
        <v>28969.32312682</v>
      </c>
      <c r="G132" s="117">
        <v>4976.9921790099997</v>
      </c>
      <c r="H132" s="117">
        <v>8944.1600564100008</v>
      </c>
      <c r="I132" s="117">
        <v>76.262629439999998</v>
      </c>
      <c r="J132" s="117">
        <v>911.07924188000004</v>
      </c>
      <c r="K132" s="117">
        <v>7956.81818509</v>
      </c>
      <c r="L132" s="117">
        <v>12622.53164288</v>
      </c>
      <c r="M132" s="117">
        <v>5358.5778342499998</v>
      </c>
      <c r="N132" s="117">
        <v>0.81085978000000003</v>
      </c>
      <c r="O132" s="117">
        <v>393.27432239000001</v>
      </c>
      <c r="P132" s="117">
        <v>4964.49265208</v>
      </c>
      <c r="Q132" s="117">
        <v>7263.9538086299999</v>
      </c>
      <c r="R132" s="117">
        <v>67.404415560000004</v>
      </c>
      <c r="S132" s="117">
        <v>157.60506212999999</v>
      </c>
      <c r="T132" s="117">
        <v>7038.9443309400003</v>
      </c>
      <c r="U132" s="117">
        <v>973.54809906000003</v>
      </c>
      <c r="V132" s="117">
        <v>12822.53234424</v>
      </c>
      <c r="W132" s="117"/>
      <c r="X132" s="117"/>
      <c r="Y132" s="117"/>
      <c r="Z132" s="117"/>
      <c r="AA132" s="117"/>
      <c r="AB132" s="117"/>
    </row>
    <row r="133" spans="1:28" hidden="1" outlineLevel="1">
      <c r="A133" s="9">
        <v>44256</v>
      </c>
      <c r="B133" s="117">
        <v>99220.621863049993</v>
      </c>
      <c r="C133" s="117">
        <v>85509.322245489995</v>
      </c>
      <c r="D133" s="117">
        <v>76740.623155509995</v>
      </c>
      <c r="E133" s="117">
        <v>42464.269625829998</v>
      </c>
      <c r="F133" s="117">
        <v>29211.67778056</v>
      </c>
      <c r="G133" s="117">
        <v>5064.6757491199996</v>
      </c>
      <c r="H133" s="117">
        <v>8768.6990899800003</v>
      </c>
      <c r="I133" s="117">
        <v>78.105765050000002</v>
      </c>
      <c r="J133" s="117">
        <v>909.98250871000005</v>
      </c>
      <c r="K133" s="117">
        <v>7780.6108162199998</v>
      </c>
      <c r="L133" s="117">
        <v>12616.247474670001</v>
      </c>
      <c r="M133" s="117">
        <v>5496.56531464</v>
      </c>
      <c r="N133" s="117">
        <v>2.1855068700000002</v>
      </c>
      <c r="O133" s="117">
        <v>397.72534787000001</v>
      </c>
      <c r="P133" s="117">
        <v>5096.6544598999999</v>
      </c>
      <c r="Q133" s="117">
        <v>7119.68216003</v>
      </c>
      <c r="R133" s="117">
        <v>62.591095119999999</v>
      </c>
      <c r="S133" s="117">
        <v>157.31326960999999</v>
      </c>
      <c r="T133" s="117">
        <v>6899.7777953000004</v>
      </c>
      <c r="U133" s="117">
        <v>1095.0521428899999</v>
      </c>
      <c r="V133" s="117">
        <v>12908.771617189999</v>
      </c>
      <c r="W133" s="117"/>
      <c r="X133" s="117"/>
      <c r="Y133" s="117"/>
      <c r="Z133" s="117"/>
      <c r="AA133" s="117"/>
      <c r="AB133" s="117"/>
    </row>
    <row r="134" spans="1:28" hidden="1" outlineLevel="1">
      <c r="A134" s="9">
        <v>44287</v>
      </c>
      <c r="B134" s="117">
        <v>100492.53295129001</v>
      </c>
      <c r="C134" s="117">
        <v>86441.136047339998</v>
      </c>
      <c r="D134" s="117">
        <v>77760.976104360001</v>
      </c>
      <c r="E134" s="117">
        <v>42992.115078080002</v>
      </c>
      <c r="F134" s="117">
        <v>29526.11956495</v>
      </c>
      <c r="G134" s="117">
        <v>5242.7414613299998</v>
      </c>
      <c r="H134" s="117">
        <v>8680.1599429800008</v>
      </c>
      <c r="I134" s="117">
        <v>74.757311569999999</v>
      </c>
      <c r="J134" s="117">
        <v>905.56065520000004</v>
      </c>
      <c r="K134" s="117">
        <v>7699.8419762100002</v>
      </c>
      <c r="L134" s="117">
        <v>12845.36694335</v>
      </c>
      <c r="M134" s="117">
        <v>5792.1923568700004</v>
      </c>
      <c r="N134" s="117">
        <v>2.86250619</v>
      </c>
      <c r="O134" s="117">
        <v>410.30977260999998</v>
      </c>
      <c r="P134" s="117">
        <v>5379.0200780699997</v>
      </c>
      <c r="Q134" s="117">
        <v>7053.1745864799996</v>
      </c>
      <c r="R134" s="117">
        <v>42.512424770000003</v>
      </c>
      <c r="S134" s="117">
        <v>160.26069372000001</v>
      </c>
      <c r="T134" s="117">
        <v>6850.4014679900001</v>
      </c>
      <c r="U134" s="117">
        <v>1206.0299606000001</v>
      </c>
      <c r="V134" s="117">
        <v>13121.602728809999</v>
      </c>
      <c r="W134" s="117"/>
      <c r="X134" s="117"/>
      <c r="Y134" s="117"/>
      <c r="Z134" s="117"/>
      <c r="AA134" s="117"/>
      <c r="AB134" s="117"/>
    </row>
    <row r="135" spans="1:28" hidden="1" outlineLevel="1">
      <c r="A135" s="9">
        <v>44317</v>
      </c>
      <c r="B135" s="117">
        <v>103550.90599203001</v>
      </c>
      <c r="C135" s="117">
        <v>89426.387143679996</v>
      </c>
      <c r="D135" s="117">
        <v>80919.599362149995</v>
      </c>
      <c r="E135" s="117">
        <v>45561.687118369999</v>
      </c>
      <c r="F135" s="117">
        <v>29949.80904923</v>
      </c>
      <c r="G135" s="117">
        <v>5408.1031945499999</v>
      </c>
      <c r="H135" s="117">
        <v>8506.7877815299998</v>
      </c>
      <c r="I135" s="117">
        <v>74.399938629999994</v>
      </c>
      <c r="J135" s="117">
        <v>900.75412867</v>
      </c>
      <c r="K135" s="117">
        <v>7531.6337142299999</v>
      </c>
      <c r="L135" s="117">
        <v>12856.23421737</v>
      </c>
      <c r="M135" s="117">
        <v>6029.1509014800004</v>
      </c>
      <c r="N135" s="117">
        <v>2.6780118000000002</v>
      </c>
      <c r="O135" s="117">
        <v>414.26612595</v>
      </c>
      <c r="P135" s="117">
        <v>5612.2067637299997</v>
      </c>
      <c r="Q135" s="117">
        <v>6827.0833158900004</v>
      </c>
      <c r="R135" s="117">
        <v>37.21758191</v>
      </c>
      <c r="S135" s="117">
        <v>158.7294326</v>
      </c>
      <c r="T135" s="117">
        <v>6631.1363013800001</v>
      </c>
      <c r="U135" s="117">
        <v>1268.28463098</v>
      </c>
      <c r="V135" s="117">
        <v>13161.168200460001</v>
      </c>
      <c r="W135" s="117"/>
      <c r="X135" s="117"/>
      <c r="Y135" s="117"/>
      <c r="Z135" s="117"/>
      <c r="AA135" s="117"/>
      <c r="AB135" s="117"/>
    </row>
    <row r="136" spans="1:28" hidden="1" outlineLevel="1">
      <c r="A136" s="9">
        <v>44348</v>
      </c>
      <c r="B136" s="117">
        <v>106222.68570425001</v>
      </c>
      <c r="C136" s="117">
        <v>91899.599876819993</v>
      </c>
      <c r="D136" s="117">
        <v>83720.784198549998</v>
      </c>
      <c r="E136" s="117">
        <v>47453.742308779998</v>
      </c>
      <c r="F136" s="117">
        <v>30576.125378289998</v>
      </c>
      <c r="G136" s="117">
        <v>5690.9165114799998</v>
      </c>
      <c r="H136" s="117">
        <v>8178.8156782699998</v>
      </c>
      <c r="I136" s="117">
        <v>74.451841160000001</v>
      </c>
      <c r="J136" s="117">
        <v>886.56878821999999</v>
      </c>
      <c r="K136" s="117">
        <v>7217.7950488899996</v>
      </c>
      <c r="L136" s="117">
        <v>12972.073739040001</v>
      </c>
      <c r="M136" s="117">
        <v>6325.5261871499997</v>
      </c>
      <c r="N136" s="117">
        <v>2.4549693700000002</v>
      </c>
      <c r="O136" s="117">
        <v>443.87960117</v>
      </c>
      <c r="P136" s="117">
        <v>5879.19161661</v>
      </c>
      <c r="Q136" s="117">
        <v>6646.5475518900002</v>
      </c>
      <c r="R136" s="117">
        <v>35.975343219999999</v>
      </c>
      <c r="S136" s="117">
        <v>155.69645814</v>
      </c>
      <c r="T136" s="117">
        <v>6454.87575053</v>
      </c>
      <c r="U136" s="117">
        <v>1351.0120883899999</v>
      </c>
      <c r="V136" s="117">
        <v>13346.55075812</v>
      </c>
      <c r="W136" s="117"/>
      <c r="X136" s="117"/>
      <c r="Y136" s="117"/>
      <c r="Z136" s="117"/>
      <c r="AA136" s="117"/>
      <c r="AB136" s="117"/>
    </row>
    <row r="137" spans="1:28" hidden="1" outlineLevel="1">
      <c r="A137" s="9">
        <v>44378</v>
      </c>
      <c r="B137" s="117">
        <v>108361.23648008</v>
      </c>
      <c r="C137" s="117">
        <v>93806.714223789997</v>
      </c>
      <c r="D137" s="117">
        <v>86018.364997109995</v>
      </c>
      <c r="E137" s="117">
        <v>48995.37043309</v>
      </c>
      <c r="F137" s="117">
        <v>31138.626138719999</v>
      </c>
      <c r="G137" s="117">
        <v>5884.3684253000001</v>
      </c>
      <c r="H137" s="117">
        <v>7788.3492266800004</v>
      </c>
      <c r="I137" s="117">
        <v>73.262211550000004</v>
      </c>
      <c r="J137" s="117">
        <v>880.22323819999997</v>
      </c>
      <c r="K137" s="117">
        <v>6834.8637769300003</v>
      </c>
      <c r="L137" s="117">
        <v>13144.50099042</v>
      </c>
      <c r="M137" s="117">
        <v>6661.4110614499996</v>
      </c>
      <c r="N137" s="117">
        <v>2.6970922100000001</v>
      </c>
      <c r="O137" s="117">
        <v>456.87496413999997</v>
      </c>
      <c r="P137" s="117">
        <v>6201.8390050999997</v>
      </c>
      <c r="Q137" s="117">
        <v>6483.0899289700001</v>
      </c>
      <c r="R137" s="117">
        <v>32.563942310000002</v>
      </c>
      <c r="S137" s="117">
        <v>153.2775546</v>
      </c>
      <c r="T137" s="117">
        <v>6297.2484320599997</v>
      </c>
      <c r="U137" s="117">
        <v>1410.02126587</v>
      </c>
      <c r="V137" s="117">
        <v>13411.95545132</v>
      </c>
      <c r="W137" s="117"/>
      <c r="X137" s="117"/>
      <c r="Y137" s="117"/>
      <c r="Z137" s="117"/>
      <c r="AA137" s="117"/>
      <c r="AB137" s="117"/>
    </row>
    <row r="138" spans="1:28" hidden="1" outlineLevel="1">
      <c r="A138" s="9">
        <v>44409</v>
      </c>
      <c r="B138" s="117">
        <v>110429.24634459001</v>
      </c>
      <c r="C138" s="117">
        <v>96235.491024169998</v>
      </c>
      <c r="D138" s="117">
        <v>89570.05843366</v>
      </c>
      <c r="E138" s="117">
        <v>51505.526639440002</v>
      </c>
      <c r="F138" s="117">
        <v>32021.374878369999</v>
      </c>
      <c r="G138" s="117">
        <v>6043.1569158499997</v>
      </c>
      <c r="H138" s="117">
        <v>6665.4325905100004</v>
      </c>
      <c r="I138" s="117">
        <v>62.138327449999998</v>
      </c>
      <c r="J138" s="117">
        <v>838.96576161999997</v>
      </c>
      <c r="K138" s="117">
        <v>5764.3285014399999</v>
      </c>
      <c r="L138" s="117">
        <v>12725.72803188</v>
      </c>
      <c r="M138" s="117">
        <v>6985.1541511599999</v>
      </c>
      <c r="N138" s="117">
        <v>2.51144335</v>
      </c>
      <c r="O138" s="117">
        <v>472.11963530999998</v>
      </c>
      <c r="P138" s="117">
        <v>6510.5230725000001</v>
      </c>
      <c r="Q138" s="117">
        <v>5740.5738807199996</v>
      </c>
      <c r="R138" s="117">
        <v>32.55759054</v>
      </c>
      <c r="S138" s="117">
        <v>149.53468043999999</v>
      </c>
      <c r="T138" s="117">
        <v>5558.4816097399998</v>
      </c>
      <c r="U138" s="117">
        <v>1468.02728854</v>
      </c>
      <c r="V138" s="117">
        <v>13462.24982404</v>
      </c>
      <c r="W138" s="117"/>
      <c r="X138" s="117"/>
      <c r="Y138" s="117"/>
      <c r="Z138" s="117"/>
      <c r="AA138" s="117"/>
      <c r="AB138" s="117"/>
    </row>
    <row r="139" spans="1:28" hidden="1" outlineLevel="1">
      <c r="A139" s="9">
        <v>44440</v>
      </c>
      <c r="B139" s="117">
        <v>112874.66328091999</v>
      </c>
      <c r="C139" s="117">
        <v>98502.361019429998</v>
      </c>
      <c r="D139" s="117">
        <v>91991.200952550003</v>
      </c>
      <c r="E139" s="117">
        <v>52275.865880110003</v>
      </c>
      <c r="F139" s="117">
        <v>33573.31746351</v>
      </c>
      <c r="G139" s="117">
        <v>6142.0176089300003</v>
      </c>
      <c r="H139" s="117">
        <v>6511.1600668800002</v>
      </c>
      <c r="I139" s="117">
        <v>55.353810459999998</v>
      </c>
      <c r="J139" s="117">
        <v>823.42770884000004</v>
      </c>
      <c r="K139" s="117">
        <v>5632.3785475799996</v>
      </c>
      <c r="L139" s="117">
        <v>12847.78764762</v>
      </c>
      <c r="M139" s="117">
        <v>7375.2745724200004</v>
      </c>
      <c r="N139" s="117">
        <v>3.2625550200000002</v>
      </c>
      <c r="O139" s="117">
        <v>503.55297901</v>
      </c>
      <c r="P139" s="117">
        <v>6868.4590383900004</v>
      </c>
      <c r="Q139" s="117">
        <v>5472.5130751999995</v>
      </c>
      <c r="R139" s="117">
        <v>9.4696190500000004</v>
      </c>
      <c r="S139" s="117">
        <v>141.88437106999999</v>
      </c>
      <c r="T139" s="117">
        <v>5321.1590850800003</v>
      </c>
      <c r="U139" s="117">
        <v>1524.5146138699999</v>
      </c>
      <c r="V139" s="117">
        <v>13724.37470566</v>
      </c>
      <c r="W139" s="117"/>
      <c r="X139" s="117"/>
      <c r="Y139" s="117"/>
      <c r="Z139" s="117"/>
      <c r="AA139" s="117"/>
      <c r="AB139" s="117"/>
    </row>
    <row r="140" spans="1:28" hidden="1" outlineLevel="1">
      <c r="A140" s="9">
        <v>44470</v>
      </c>
      <c r="B140" s="117">
        <v>114829.69328779</v>
      </c>
      <c r="C140" s="117">
        <v>100604.21899809</v>
      </c>
      <c r="D140" s="117">
        <v>94411.86541672</v>
      </c>
      <c r="E140" s="117">
        <v>53379.669527680002</v>
      </c>
      <c r="F140" s="117">
        <v>34589.174488689998</v>
      </c>
      <c r="G140" s="117">
        <v>6443.0214003499996</v>
      </c>
      <c r="H140" s="117">
        <v>6192.35358137</v>
      </c>
      <c r="I140" s="117">
        <v>55.719541909999997</v>
      </c>
      <c r="J140" s="117">
        <v>793.13954173000002</v>
      </c>
      <c r="K140" s="117">
        <v>5343.4944977300001</v>
      </c>
      <c r="L140" s="117">
        <v>12648.374172600001</v>
      </c>
      <c r="M140" s="117">
        <v>7601.9731979400003</v>
      </c>
      <c r="N140" s="117">
        <v>2.6528974999999999</v>
      </c>
      <c r="O140" s="117">
        <v>514.79466348000005</v>
      </c>
      <c r="P140" s="117">
        <v>7084.5256369600002</v>
      </c>
      <c r="Q140" s="117">
        <v>5046.4009746600004</v>
      </c>
      <c r="R140" s="117">
        <v>9.3965273000000007</v>
      </c>
      <c r="S140" s="117">
        <v>138.10305790999999</v>
      </c>
      <c r="T140" s="117">
        <v>4898.9013894500004</v>
      </c>
      <c r="U140" s="117">
        <v>1577.1001171</v>
      </c>
      <c r="V140" s="117">
        <v>13680.41832185</v>
      </c>
      <c r="W140" s="117"/>
      <c r="X140" s="117"/>
      <c r="Y140" s="117"/>
      <c r="Z140" s="117"/>
      <c r="AA140" s="117"/>
      <c r="AB140" s="117"/>
    </row>
    <row r="141" spans="1:28" hidden="1" outlineLevel="1">
      <c r="A141" s="9">
        <v>44501</v>
      </c>
      <c r="B141" s="117">
        <v>119638.03666008</v>
      </c>
      <c r="C141" s="117">
        <v>105081.12701361001</v>
      </c>
      <c r="D141" s="117">
        <v>98861.631776840004</v>
      </c>
      <c r="E141" s="117">
        <v>55823.79112029</v>
      </c>
      <c r="F141" s="117">
        <v>36636.890526939998</v>
      </c>
      <c r="G141" s="117">
        <v>6400.9501296099997</v>
      </c>
      <c r="H141" s="117">
        <v>6219.4952367699998</v>
      </c>
      <c r="I141" s="117">
        <v>47.454463310000001</v>
      </c>
      <c r="J141" s="117">
        <v>819.51640442999997</v>
      </c>
      <c r="K141" s="117">
        <v>5352.5243690300003</v>
      </c>
      <c r="L141" s="117">
        <v>12873.02825743</v>
      </c>
      <c r="M141" s="117">
        <v>7882.2132363500004</v>
      </c>
      <c r="N141" s="117">
        <v>3.4825419800000001</v>
      </c>
      <c r="O141" s="117">
        <v>518.13399719999995</v>
      </c>
      <c r="P141" s="117">
        <v>7360.59669717</v>
      </c>
      <c r="Q141" s="117">
        <v>4990.8150210800004</v>
      </c>
      <c r="R141" s="117">
        <v>0.11412276</v>
      </c>
      <c r="S141" s="117">
        <v>139.56435354999999</v>
      </c>
      <c r="T141" s="117">
        <v>4851.13654477</v>
      </c>
      <c r="U141" s="117">
        <v>1683.8813890399999</v>
      </c>
      <c r="V141" s="117">
        <v>13976.397666299999</v>
      </c>
      <c r="W141" s="117"/>
      <c r="X141" s="117"/>
      <c r="Y141" s="117"/>
      <c r="Z141" s="117"/>
      <c r="AA141" s="117"/>
      <c r="AB141" s="117"/>
    </row>
    <row r="142" spans="1:28" hidden="1" outlineLevel="1">
      <c r="A142" s="9">
        <v>44531</v>
      </c>
      <c r="B142" s="117">
        <v>122247.45773679001</v>
      </c>
      <c r="C142" s="117">
        <v>107345.74025867</v>
      </c>
      <c r="D142" s="117">
        <v>101204.37882989</v>
      </c>
      <c r="E142" s="117">
        <v>56675.519776230001</v>
      </c>
      <c r="F142" s="117">
        <v>37982.666695560001</v>
      </c>
      <c r="G142" s="117">
        <v>6546.1923581000001</v>
      </c>
      <c r="H142" s="117">
        <v>6141.3614287800001</v>
      </c>
      <c r="I142" s="117">
        <v>46.893777470000003</v>
      </c>
      <c r="J142" s="117">
        <v>823.62610460999997</v>
      </c>
      <c r="K142" s="117">
        <v>5270.8415467000004</v>
      </c>
      <c r="L142" s="117">
        <v>13067.0104987</v>
      </c>
      <c r="M142" s="117">
        <v>8157.9068355899999</v>
      </c>
      <c r="N142" s="117">
        <v>3.46135758</v>
      </c>
      <c r="O142" s="117">
        <v>527.13247535000005</v>
      </c>
      <c r="P142" s="117">
        <v>7627.3130026600002</v>
      </c>
      <c r="Q142" s="117">
        <v>4909.1036631099996</v>
      </c>
      <c r="R142" s="117">
        <v>9.7335710000000006E-2</v>
      </c>
      <c r="S142" s="117">
        <v>136.64571162999999</v>
      </c>
      <c r="T142" s="117">
        <v>4772.3606157699996</v>
      </c>
      <c r="U142" s="117">
        <v>1834.7069794199999</v>
      </c>
      <c r="V142" s="117">
        <v>13712.713939830001</v>
      </c>
      <c r="W142" s="117"/>
      <c r="X142" s="117"/>
      <c r="Y142" s="117"/>
      <c r="Z142" s="117"/>
      <c r="AA142" s="117"/>
      <c r="AB142" s="117"/>
    </row>
    <row r="143" spans="1:28" hidden="1" outlineLevel="1">
      <c r="A143" s="9">
        <v>44562</v>
      </c>
      <c r="B143" s="117">
        <v>126555.11821917001</v>
      </c>
      <c r="C143" s="117">
        <v>111222.44562335</v>
      </c>
      <c r="D143" s="117">
        <v>104762.98657273001</v>
      </c>
      <c r="E143" s="117">
        <v>59712.579473240003</v>
      </c>
      <c r="F143" s="117">
        <v>38432.856299469997</v>
      </c>
      <c r="G143" s="117">
        <v>6617.5508000199998</v>
      </c>
      <c r="H143" s="117">
        <v>6459.4590506200002</v>
      </c>
      <c r="I143" s="117">
        <v>50.427649590000001</v>
      </c>
      <c r="J143" s="117">
        <v>864.11197808999998</v>
      </c>
      <c r="K143" s="117">
        <v>5544.91942294</v>
      </c>
      <c r="L143" s="117">
        <v>13420.178711709999</v>
      </c>
      <c r="M143" s="117">
        <v>8312.6598182100006</v>
      </c>
      <c r="N143" s="117">
        <v>2.7828268600000001</v>
      </c>
      <c r="O143" s="117">
        <v>525.57226684</v>
      </c>
      <c r="P143" s="117">
        <v>7784.3047245099997</v>
      </c>
      <c r="Q143" s="117">
        <v>5107.5188934999996</v>
      </c>
      <c r="R143" s="117">
        <v>9.6389219999999998E-2</v>
      </c>
      <c r="S143" s="117">
        <v>143.81254761</v>
      </c>
      <c r="T143" s="117">
        <v>4963.6099566700004</v>
      </c>
      <c r="U143" s="117">
        <v>1912.49388411</v>
      </c>
      <c r="V143" s="117">
        <v>13945.468700629999</v>
      </c>
      <c r="W143" s="117"/>
      <c r="X143" s="117"/>
      <c r="Y143" s="117"/>
      <c r="Z143" s="117"/>
      <c r="AA143" s="117"/>
      <c r="AB143" s="117"/>
    </row>
    <row r="144" spans="1:28" hidden="1" outlineLevel="1">
      <c r="A144" s="9">
        <v>44593</v>
      </c>
      <c r="B144" s="117">
        <v>128152.02742606</v>
      </c>
      <c r="C144" s="117">
        <v>113134.07059100999</v>
      </c>
      <c r="D144" s="117">
        <v>107499.07967428</v>
      </c>
      <c r="E144" s="117">
        <v>61967.047131660001</v>
      </c>
      <c r="F144" s="117">
        <v>38787.560754999999</v>
      </c>
      <c r="G144" s="117">
        <v>6744.4717876200002</v>
      </c>
      <c r="H144" s="117">
        <v>5634.9909167300002</v>
      </c>
      <c r="I144" s="117">
        <v>50.37900372</v>
      </c>
      <c r="J144" s="117">
        <v>419.46067729999999</v>
      </c>
      <c r="K144" s="117">
        <v>5165.15123571</v>
      </c>
      <c r="L144" s="117">
        <v>13043.17201993</v>
      </c>
      <c r="M144" s="117">
        <v>8418.5936930400003</v>
      </c>
      <c r="N144" s="117">
        <v>2.62095718</v>
      </c>
      <c r="O144" s="117">
        <v>509.16912035000001</v>
      </c>
      <c r="P144" s="117">
        <v>7906.8036155099999</v>
      </c>
      <c r="Q144" s="117">
        <v>4624.5783268900004</v>
      </c>
      <c r="R144" s="117">
        <v>9.1121400000000005E-2</v>
      </c>
      <c r="S144" s="117">
        <v>146.75274454000001</v>
      </c>
      <c r="T144" s="117">
        <v>4477.7344609499996</v>
      </c>
      <c r="U144" s="117">
        <v>1974.7848151200001</v>
      </c>
      <c r="V144" s="117">
        <v>13806.817573599999</v>
      </c>
      <c r="W144" s="117"/>
      <c r="X144" s="117"/>
      <c r="Y144" s="117"/>
      <c r="Z144" s="117"/>
      <c r="AA144" s="117"/>
      <c r="AB144" s="117"/>
    </row>
    <row r="145" spans="1:28" hidden="1" outlineLevel="1">
      <c r="A145" s="9">
        <v>44621</v>
      </c>
      <c r="B145" s="117">
        <v>123999.13250909001</v>
      </c>
      <c r="C145" s="117">
        <v>109027.81078595</v>
      </c>
      <c r="D145" s="117">
        <v>103374.07332094001</v>
      </c>
      <c r="E145" s="117">
        <v>58243.342074970002</v>
      </c>
      <c r="F145" s="117">
        <v>35148.538425179999</v>
      </c>
      <c r="G145" s="117">
        <v>9982.19282079</v>
      </c>
      <c r="H145" s="117">
        <v>5653.7374650100001</v>
      </c>
      <c r="I145" s="117">
        <v>49.897545999999998</v>
      </c>
      <c r="J145" s="117">
        <v>420.82231637000001</v>
      </c>
      <c r="K145" s="117">
        <v>5183.0176026400004</v>
      </c>
      <c r="L145" s="117">
        <v>13000.75437973</v>
      </c>
      <c r="M145" s="117">
        <v>8393.8663858100008</v>
      </c>
      <c r="N145" s="117">
        <v>1.0415656200000001</v>
      </c>
      <c r="O145" s="117">
        <v>502.04975306</v>
      </c>
      <c r="P145" s="117">
        <v>7890.77506713</v>
      </c>
      <c r="Q145" s="117">
        <v>4606.8879939199996</v>
      </c>
      <c r="R145" s="117">
        <v>9.1343750000000001E-2</v>
      </c>
      <c r="S145" s="117">
        <v>146.85926685000001</v>
      </c>
      <c r="T145" s="117">
        <v>4459.9373833199998</v>
      </c>
      <c r="U145" s="117">
        <v>1970.5673434099999</v>
      </c>
      <c r="V145" s="117">
        <v>13750.40052711</v>
      </c>
      <c r="W145" s="117"/>
      <c r="X145" s="117"/>
      <c r="Y145" s="117"/>
      <c r="Z145" s="117"/>
      <c r="AA145" s="117"/>
      <c r="AB145" s="117"/>
    </row>
    <row r="146" spans="1:28" hidden="1" outlineLevel="1">
      <c r="A146" s="9">
        <v>44652</v>
      </c>
      <c r="B146" s="117">
        <v>120943.17724613</v>
      </c>
      <c r="C146" s="117">
        <v>106031.55970237999</v>
      </c>
      <c r="D146" s="117">
        <v>100397.51779673999</v>
      </c>
      <c r="E146" s="117">
        <v>56508.43025723</v>
      </c>
      <c r="F146" s="117">
        <v>33136.955014749998</v>
      </c>
      <c r="G146" s="117">
        <v>10752.13252476</v>
      </c>
      <c r="H146" s="117">
        <v>5634.0419056399996</v>
      </c>
      <c r="I146" s="117">
        <v>50.034150459999999</v>
      </c>
      <c r="J146" s="117">
        <v>421.41211894999998</v>
      </c>
      <c r="K146" s="117">
        <v>5162.5956362300003</v>
      </c>
      <c r="L146" s="117">
        <v>12974.135824610001</v>
      </c>
      <c r="M146" s="117">
        <v>8379.9092264800001</v>
      </c>
      <c r="N146" s="117">
        <v>1.3147658799999999</v>
      </c>
      <c r="O146" s="117">
        <v>498.13346494000001</v>
      </c>
      <c r="P146" s="117">
        <v>7880.4609956599998</v>
      </c>
      <c r="Q146" s="117">
        <v>4594.2265981299997</v>
      </c>
      <c r="R146" s="117">
        <v>9.1565499999999994E-2</v>
      </c>
      <c r="S146" s="117">
        <v>146.16598525000001</v>
      </c>
      <c r="T146" s="117">
        <v>4447.9690473800001</v>
      </c>
      <c r="U146" s="117">
        <v>1937.48171914</v>
      </c>
      <c r="V146" s="117">
        <v>13575.85985527</v>
      </c>
      <c r="W146" s="117"/>
      <c r="X146" s="117"/>
      <c r="Y146" s="117"/>
      <c r="Z146" s="117"/>
      <c r="AA146" s="117"/>
      <c r="AB146" s="117"/>
    </row>
    <row r="147" spans="1:28" hidden="1" outlineLevel="1">
      <c r="A147" s="9">
        <v>44682</v>
      </c>
      <c r="B147" s="117">
        <v>118759.46967242</v>
      </c>
      <c r="C147" s="117">
        <v>103970.84417827</v>
      </c>
      <c r="D147" s="117">
        <v>98309.907868490001</v>
      </c>
      <c r="E147" s="117">
        <v>55760.034680659999</v>
      </c>
      <c r="F147" s="117">
        <v>31902.34501651</v>
      </c>
      <c r="G147" s="117">
        <v>10647.52817132</v>
      </c>
      <c r="H147" s="117">
        <v>5660.9363097799996</v>
      </c>
      <c r="I147" s="117">
        <v>50.28977836</v>
      </c>
      <c r="J147" s="117">
        <v>423.51235238999999</v>
      </c>
      <c r="K147" s="117">
        <v>5187.1341790300003</v>
      </c>
      <c r="L147" s="117">
        <v>12906.23190275</v>
      </c>
      <c r="M147" s="117">
        <v>8295.0868754799994</v>
      </c>
      <c r="N147" s="117">
        <v>1.6631954900000001</v>
      </c>
      <c r="O147" s="117">
        <v>482.81104454000001</v>
      </c>
      <c r="P147" s="117">
        <v>7810.6126354500002</v>
      </c>
      <c r="Q147" s="117">
        <v>4611.1450272700004</v>
      </c>
      <c r="R147" s="117">
        <v>9.2163460000000003E-2</v>
      </c>
      <c r="S147" s="117">
        <v>146.91023426999999</v>
      </c>
      <c r="T147" s="117">
        <v>4464.1426295399997</v>
      </c>
      <c r="U147" s="117">
        <v>1882.3935914000001</v>
      </c>
      <c r="V147" s="117">
        <v>11968.35621978</v>
      </c>
      <c r="W147" s="117"/>
      <c r="X147" s="117"/>
      <c r="Y147" s="117"/>
      <c r="Z147" s="117"/>
      <c r="AA147" s="117"/>
      <c r="AB147" s="117"/>
    </row>
    <row r="148" spans="1:28" hidden="1" outlineLevel="1">
      <c r="A148" s="9">
        <v>44713</v>
      </c>
      <c r="B148" s="117">
        <v>114605.13121386</v>
      </c>
      <c r="C148" s="117">
        <v>101548.87436648</v>
      </c>
      <c r="D148" s="117">
        <v>96497.200661409996</v>
      </c>
      <c r="E148" s="117">
        <v>54189.452247679998</v>
      </c>
      <c r="F148" s="117">
        <v>30432.293248620001</v>
      </c>
      <c r="G148" s="117">
        <v>11875.455165109999</v>
      </c>
      <c r="H148" s="117">
        <v>5051.6737050700003</v>
      </c>
      <c r="I148" s="117">
        <v>44.259265540000001</v>
      </c>
      <c r="J148" s="117">
        <v>318.62636218</v>
      </c>
      <c r="K148" s="117">
        <v>4688.7880773500001</v>
      </c>
      <c r="L148" s="117">
        <v>11247.161844529999</v>
      </c>
      <c r="M148" s="117">
        <v>6878.1989848599997</v>
      </c>
      <c r="N148" s="117">
        <v>1.58915425</v>
      </c>
      <c r="O148" s="117">
        <v>448.1939635</v>
      </c>
      <c r="P148" s="117">
        <v>6428.4158671100004</v>
      </c>
      <c r="Q148" s="117">
        <v>4368.9628596700004</v>
      </c>
      <c r="R148" s="117">
        <v>9.3338920000000006E-2</v>
      </c>
      <c r="S148" s="117">
        <v>147.21502874999999</v>
      </c>
      <c r="T148" s="117">
        <v>4221.6544919999997</v>
      </c>
      <c r="U148" s="117">
        <v>1809.0950028499999</v>
      </c>
      <c r="V148" s="117">
        <v>11765.83017236</v>
      </c>
      <c r="W148" s="117"/>
      <c r="X148" s="117"/>
      <c r="Y148" s="117"/>
      <c r="Z148" s="117"/>
      <c r="AA148" s="117"/>
      <c r="AB148" s="117"/>
    </row>
    <row r="149" spans="1:28" hidden="1" outlineLevel="1">
      <c r="A149" s="9">
        <v>44743</v>
      </c>
      <c r="B149" s="117">
        <v>115519.47031706</v>
      </c>
      <c r="C149" s="117">
        <v>100296.22208491999</v>
      </c>
      <c r="D149" s="117">
        <v>93977.892886860005</v>
      </c>
      <c r="E149" s="117">
        <v>54492.380515390003</v>
      </c>
      <c r="F149" s="117">
        <v>29178.45322739</v>
      </c>
      <c r="G149" s="117">
        <v>10307.05914408</v>
      </c>
      <c r="H149" s="117">
        <v>6318.3291980599997</v>
      </c>
      <c r="I149" s="117">
        <v>55.309629370000003</v>
      </c>
      <c r="J149" s="117">
        <v>400.86123722999997</v>
      </c>
      <c r="K149" s="117">
        <v>5862.1583314600002</v>
      </c>
      <c r="L149" s="117">
        <v>13459.9945689</v>
      </c>
      <c r="M149" s="117">
        <v>8015.2123549400003</v>
      </c>
      <c r="N149" s="117">
        <v>1.38115934</v>
      </c>
      <c r="O149" s="117">
        <v>440.36624159000002</v>
      </c>
      <c r="P149" s="117">
        <v>7573.4649540099999</v>
      </c>
      <c r="Q149" s="117">
        <v>5444.7822139600003</v>
      </c>
      <c r="R149" s="117">
        <v>0.11947657</v>
      </c>
      <c r="S149" s="117">
        <v>181.95527222000001</v>
      </c>
      <c r="T149" s="117">
        <v>5262.7074651700004</v>
      </c>
      <c r="U149" s="117">
        <v>1763.2536632399999</v>
      </c>
      <c r="V149" s="117">
        <v>13958.399017600001</v>
      </c>
      <c r="W149" s="117"/>
      <c r="X149" s="117"/>
      <c r="Y149" s="117"/>
      <c r="Z149" s="117"/>
      <c r="AA149" s="117"/>
      <c r="AB149" s="117"/>
    </row>
    <row r="150" spans="1:28" hidden="1" outlineLevel="1">
      <c r="A150" s="9">
        <v>44774</v>
      </c>
      <c r="B150" s="117">
        <v>113953.9125865</v>
      </c>
      <c r="C150" s="117">
        <v>98946.175499510005</v>
      </c>
      <c r="D150" s="117">
        <v>92621.641299080002</v>
      </c>
      <c r="E150" s="117">
        <v>54037.613300739999</v>
      </c>
      <c r="F150" s="117">
        <v>28366.27536793</v>
      </c>
      <c r="G150" s="117">
        <v>10217.752630409999</v>
      </c>
      <c r="H150" s="117">
        <v>6324.5342004300001</v>
      </c>
      <c r="I150" s="117">
        <v>55.48457003</v>
      </c>
      <c r="J150" s="117">
        <v>402.10094463000001</v>
      </c>
      <c r="K150" s="117">
        <v>5866.9486857700003</v>
      </c>
      <c r="L150" s="117">
        <v>13288.01771188</v>
      </c>
      <c r="M150" s="117">
        <v>7863.1719243500002</v>
      </c>
      <c r="N150" s="117">
        <v>1.54025736</v>
      </c>
      <c r="O150" s="117">
        <v>416.46052614000001</v>
      </c>
      <c r="P150" s="117">
        <v>7445.1711408499996</v>
      </c>
      <c r="Q150" s="117">
        <v>5424.8457875300001</v>
      </c>
      <c r="R150" s="117">
        <v>0.12121759</v>
      </c>
      <c r="S150" s="117">
        <v>182.15680266000001</v>
      </c>
      <c r="T150" s="117">
        <v>5242.5677672800002</v>
      </c>
      <c r="U150" s="117">
        <v>1719.7193751100001</v>
      </c>
      <c r="V150" s="117">
        <v>13840.92268931</v>
      </c>
      <c r="W150" s="117"/>
      <c r="X150" s="117"/>
      <c r="Y150" s="117"/>
      <c r="Z150" s="117"/>
      <c r="AA150" s="117"/>
      <c r="AB150" s="117"/>
    </row>
    <row r="151" spans="1:28" hidden="1" outlineLevel="1">
      <c r="A151" s="9">
        <v>44805</v>
      </c>
      <c r="B151" s="117">
        <v>112639.84308378999</v>
      </c>
      <c r="C151" s="117">
        <v>97873.959280120005</v>
      </c>
      <c r="D151" s="117">
        <v>91563.601140839994</v>
      </c>
      <c r="E151" s="117">
        <v>54134.363760159998</v>
      </c>
      <c r="F151" s="117">
        <v>27463.250457310001</v>
      </c>
      <c r="G151" s="117">
        <v>9965.9869233699992</v>
      </c>
      <c r="H151" s="117">
        <v>6310.3581392799997</v>
      </c>
      <c r="I151" s="117">
        <v>68.341504349999994</v>
      </c>
      <c r="J151" s="117">
        <v>400.40962965</v>
      </c>
      <c r="K151" s="117">
        <v>5841.6070052799996</v>
      </c>
      <c r="L151" s="117">
        <v>13074.08179169</v>
      </c>
      <c r="M151" s="117">
        <v>7693.1799276900001</v>
      </c>
      <c r="N151" s="117">
        <v>1.3659633900000001</v>
      </c>
      <c r="O151" s="117">
        <v>393.62075974999999</v>
      </c>
      <c r="P151" s="117">
        <v>7298.1932045499998</v>
      </c>
      <c r="Q151" s="117">
        <v>5380.9018640000004</v>
      </c>
      <c r="R151" s="117">
        <v>0.12157231</v>
      </c>
      <c r="S151" s="117">
        <v>177.82796418000001</v>
      </c>
      <c r="T151" s="117">
        <v>5202.95232751</v>
      </c>
      <c r="U151" s="117">
        <v>1691.8020119800001</v>
      </c>
      <c r="V151" s="117">
        <v>13664.89051845</v>
      </c>
      <c r="W151" s="117"/>
      <c r="X151" s="117"/>
      <c r="Y151" s="117"/>
      <c r="Z151" s="117"/>
      <c r="AA151" s="117"/>
      <c r="AB151" s="117"/>
    </row>
    <row r="152" spans="1:28" hidden="1" outlineLevel="1">
      <c r="A152" s="9">
        <v>44835</v>
      </c>
      <c r="B152" s="117">
        <v>110561.01618254</v>
      </c>
      <c r="C152" s="117">
        <v>95939.395507309993</v>
      </c>
      <c r="D152" s="117">
        <v>89706.996997370006</v>
      </c>
      <c r="E152" s="117">
        <v>53955.662167560004</v>
      </c>
      <c r="F152" s="117">
        <v>26198.952842980001</v>
      </c>
      <c r="G152" s="117">
        <v>9552.3819868299997</v>
      </c>
      <c r="H152" s="117">
        <v>6232.3985099399997</v>
      </c>
      <c r="I152" s="117">
        <v>63.553802189999999</v>
      </c>
      <c r="J152" s="117">
        <v>401.90882321999999</v>
      </c>
      <c r="K152" s="117">
        <v>5766.9358845300003</v>
      </c>
      <c r="L152" s="117">
        <v>12982.586541250001</v>
      </c>
      <c r="M152" s="117">
        <v>7626.2420505099999</v>
      </c>
      <c r="N152" s="117">
        <v>1.3979342100000001</v>
      </c>
      <c r="O152" s="117">
        <v>381.72354324000003</v>
      </c>
      <c r="P152" s="117">
        <v>7243.1205730600004</v>
      </c>
      <c r="Q152" s="117">
        <v>5356.3444907399999</v>
      </c>
      <c r="R152" s="117">
        <v>4.553376E-2</v>
      </c>
      <c r="S152" s="117">
        <v>177.40878800999999</v>
      </c>
      <c r="T152" s="117">
        <v>5178.8901689699996</v>
      </c>
      <c r="U152" s="117">
        <v>1639.03413398</v>
      </c>
      <c r="V152" s="117">
        <v>13480.3679584</v>
      </c>
      <c r="W152" s="117"/>
      <c r="X152" s="117"/>
      <c r="Y152" s="117"/>
      <c r="Z152" s="117"/>
      <c r="AA152" s="117"/>
      <c r="AB152" s="117"/>
    </row>
    <row r="153" spans="1:28" hidden="1" outlineLevel="1">
      <c r="A153" s="9">
        <v>44866</v>
      </c>
      <c r="B153" s="117">
        <v>110373.48616959</v>
      </c>
      <c r="C153" s="117">
        <v>95819.400228080005</v>
      </c>
      <c r="D153" s="117">
        <v>89621.922061770005</v>
      </c>
      <c r="E153" s="117">
        <v>54699.026103479999</v>
      </c>
      <c r="F153" s="117">
        <v>25492.3918658</v>
      </c>
      <c r="G153" s="117">
        <v>9430.5040924900004</v>
      </c>
      <c r="H153" s="117">
        <v>6197.4781663100002</v>
      </c>
      <c r="I153" s="117">
        <v>64.791415819999997</v>
      </c>
      <c r="J153" s="117">
        <v>406.84039894</v>
      </c>
      <c r="K153" s="117">
        <v>5725.8463515499998</v>
      </c>
      <c r="L153" s="117">
        <v>12921.88386383</v>
      </c>
      <c r="M153" s="117">
        <v>7565.4415525599998</v>
      </c>
      <c r="N153" s="117">
        <v>1.4253161999999999</v>
      </c>
      <c r="O153" s="117">
        <v>363.94991689</v>
      </c>
      <c r="P153" s="117">
        <v>7200.0663194700001</v>
      </c>
      <c r="Q153" s="117">
        <v>5356.4423112699997</v>
      </c>
      <c r="R153" s="117">
        <v>4.5888470000000001E-2</v>
      </c>
      <c r="S153" s="117">
        <v>177.60710953</v>
      </c>
      <c r="T153" s="117">
        <v>5178.7893132700001</v>
      </c>
      <c r="U153" s="117">
        <v>1632.20207768</v>
      </c>
      <c r="V153" s="117">
        <v>13141.752906150001</v>
      </c>
      <c r="W153" s="117"/>
      <c r="X153" s="117"/>
      <c r="Y153" s="117"/>
      <c r="Z153" s="117"/>
      <c r="AA153" s="117"/>
      <c r="AB153" s="117"/>
    </row>
    <row r="154" spans="1:28" hidden="1" outlineLevel="1">
      <c r="A154" s="9">
        <v>44896</v>
      </c>
      <c r="B154" s="117">
        <v>104625.92459512</v>
      </c>
      <c r="C154" s="117">
        <v>91557.300762550003</v>
      </c>
      <c r="D154" s="117">
        <v>86863.239154449999</v>
      </c>
      <c r="E154" s="117">
        <v>53642.600270429997</v>
      </c>
      <c r="F154" s="117">
        <v>24064.43900889</v>
      </c>
      <c r="G154" s="117">
        <v>9156.1998751299998</v>
      </c>
      <c r="H154" s="117">
        <v>4694.0616080999998</v>
      </c>
      <c r="I154" s="117">
        <v>67.579917030000004</v>
      </c>
      <c r="J154" s="117">
        <v>229.19906216000001</v>
      </c>
      <c r="K154" s="117">
        <v>4397.2826289100003</v>
      </c>
      <c r="L154" s="117">
        <v>11434.699634500001</v>
      </c>
      <c r="M154" s="117">
        <v>7615.6564399400004</v>
      </c>
      <c r="N154" s="117">
        <v>1.43692387</v>
      </c>
      <c r="O154" s="117">
        <v>364.95437487999999</v>
      </c>
      <c r="P154" s="117">
        <v>7249.2651411899997</v>
      </c>
      <c r="Q154" s="117">
        <v>3819.0431945599998</v>
      </c>
      <c r="R154" s="117">
        <v>4.6243190000000003E-2</v>
      </c>
      <c r="S154" s="117">
        <v>90.248190870000002</v>
      </c>
      <c r="T154" s="117">
        <v>3728.7487605000001</v>
      </c>
      <c r="U154" s="117">
        <v>1633.9241980700001</v>
      </c>
      <c r="V154" s="117">
        <v>12696.894444379999</v>
      </c>
      <c r="W154" s="117"/>
      <c r="X154" s="117"/>
      <c r="Y154" s="117"/>
      <c r="Z154" s="117"/>
      <c r="AA154" s="117"/>
      <c r="AB154" s="117"/>
    </row>
    <row r="155" spans="1:28" hidden="1" outlineLevel="1">
      <c r="A155" s="9">
        <v>44927</v>
      </c>
      <c r="B155" s="117">
        <v>105055.34634668</v>
      </c>
      <c r="C155" s="117">
        <v>91886.876522050006</v>
      </c>
      <c r="D155" s="117">
        <v>87177.713309810002</v>
      </c>
      <c r="E155" s="117">
        <v>54675.976036489999</v>
      </c>
      <c r="F155" s="117">
        <v>23311.334703299999</v>
      </c>
      <c r="G155" s="117">
        <v>9190.40257002</v>
      </c>
      <c r="H155" s="117">
        <v>4709.1632122399997</v>
      </c>
      <c r="I155" s="117">
        <v>61.283611950000001</v>
      </c>
      <c r="J155" s="117">
        <v>229.91297209999999</v>
      </c>
      <c r="K155" s="117">
        <v>4417.9666281899999</v>
      </c>
      <c r="L155" s="117">
        <v>11478.24527917</v>
      </c>
      <c r="M155" s="117">
        <v>7648.5935601199999</v>
      </c>
      <c r="N155" s="117">
        <v>1.49114042</v>
      </c>
      <c r="O155" s="117">
        <v>348.17248238000002</v>
      </c>
      <c r="P155" s="117">
        <v>7298.9299373200001</v>
      </c>
      <c r="Q155" s="117">
        <v>3829.6517190499999</v>
      </c>
      <c r="R155" s="117">
        <v>4.6597899999999998E-2</v>
      </c>
      <c r="S155" s="117">
        <v>90.522558129999993</v>
      </c>
      <c r="T155" s="117">
        <v>3739.0825630200002</v>
      </c>
      <c r="U155" s="117">
        <v>1690.2245454599999</v>
      </c>
      <c r="V155" s="117">
        <v>12768.979915059999</v>
      </c>
      <c r="W155" s="117"/>
      <c r="X155" s="117"/>
      <c r="Y155" s="117"/>
      <c r="Z155" s="117"/>
      <c r="AA155" s="117"/>
      <c r="AB155" s="117"/>
    </row>
    <row r="156" spans="1:28">
      <c r="A156" s="9">
        <v>44958</v>
      </c>
      <c r="B156" s="117">
        <v>101723.92559843999</v>
      </c>
      <c r="C156" s="117">
        <v>88669.423691579999</v>
      </c>
      <c r="D156" s="117">
        <v>84055.450114749998</v>
      </c>
      <c r="E156" s="117">
        <v>53541.37862489</v>
      </c>
      <c r="F156" s="117">
        <v>21469.232318009999</v>
      </c>
      <c r="G156" s="117">
        <v>9044.8391718500006</v>
      </c>
      <c r="H156" s="117">
        <v>4613.9735768299997</v>
      </c>
      <c r="I156" s="117">
        <v>62.960671499999997</v>
      </c>
      <c r="J156" s="117">
        <v>212.70498738000001</v>
      </c>
      <c r="K156" s="117">
        <v>4338.30791795</v>
      </c>
      <c r="L156" s="117">
        <v>11360.329172919999</v>
      </c>
      <c r="M156" s="117">
        <v>7579.34078967</v>
      </c>
      <c r="N156" s="117">
        <v>1.5460767200000001</v>
      </c>
      <c r="O156" s="117">
        <v>333.25637399999999</v>
      </c>
      <c r="P156" s="117">
        <v>7244.5383389500003</v>
      </c>
      <c r="Q156" s="117">
        <v>3780.98838325</v>
      </c>
      <c r="R156" s="117">
        <v>4.695262E-2</v>
      </c>
      <c r="S156" s="117">
        <v>90.792110800000003</v>
      </c>
      <c r="T156" s="117">
        <v>3690.14931983</v>
      </c>
      <c r="U156" s="117">
        <v>1694.1727339399999</v>
      </c>
      <c r="V156" s="117">
        <v>12661.4720272</v>
      </c>
      <c r="W156" s="117"/>
      <c r="X156" s="117"/>
      <c r="Y156" s="117"/>
      <c r="Z156" s="117"/>
      <c r="AA156" s="117"/>
      <c r="AB156" s="117"/>
    </row>
    <row r="157" spans="1:28">
      <c r="A157" s="9">
        <v>44986</v>
      </c>
      <c r="B157" s="117">
        <v>101395.3180349</v>
      </c>
      <c r="C157" s="117">
        <v>88455.365627220002</v>
      </c>
      <c r="D157" s="117">
        <v>83857.785172300006</v>
      </c>
      <c r="E157" s="117">
        <v>54045.453260859998</v>
      </c>
      <c r="F157" s="117">
        <v>20744.126448710002</v>
      </c>
      <c r="G157" s="117">
        <v>9068.2054627300004</v>
      </c>
      <c r="H157" s="117">
        <v>4597.5804549200002</v>
      </c>
      <c r="I157" s="117">
        <v>64.068950419999993</v>
      </c>
      <c r="J157" s="117">
        <v>212.81155788000001</v>
      </c>
      <c r="K157" s="117">
        <v>4320.6999466200004</v>
      </c>
      <c r="L157" s="117">
        <v>11241.867911179999</v>
      </c>
      <c r="M157" s="117">
        <v>7464.7677920300002</v>
      </c>
      <c r="N157" s="117">
        <v>1.5956207499999999</v>
      </c>
      <c r="O157" s="117">
        <v>318.61422829000003</v>
      </c>
      <c r="P157" s="117">
        <v>7144.5579429899999</v>
      </c>
      <c r="Q157" s="117">
        <v>3777.10011915</v>
      </c>
      <c r="R157" s="117">
        <v>4.695262E-2</v>
      </c>
      <c r="S157" s="117">
        <v>91.154907710000003</v>
      </c>
      <c r="T157" s="117">
        <v>3685.8982588200001</v>
      </c>
      <c r="U157" s="117">
        <v>1698.0844964999999</v>
      </c>
      <c r="V157" s="117">
        <v>12603.73906926</v>
      </c>
      <c r="W157" s="117"/>
      <c r="X157" s="117"/>
      <c r="Y157" s="117"/>
      <c r="Z157" s="117"/>
      <c r="AA157" s="117"/>
      <c r="AB157" s="117"/>
    </row>
    <row r="158" spans="1:28">
      <c r="A158" s="9">
        <v>45017</v>
      </c>
      <c r="B158" s="117">
        <v>100814.87583434999</v>
      </c>
      <c r="C158" s="117">
        <v>88017.793661110001</v>
      </c>
      <c r="D158" s="117">
        <v>83446.966626199996</v>
      </c>
      <c r="E158" s="117">
        <v>54434.343804299999</v>
      </c>
      <c r="F158" s="117">
        <v>20173.435163710001</v>
      </c>
      <c r="G158" s="117">
        <v>8839.1876581899996</v>
      </c>
      <c r="H158" s="117">
        <v>4570.8270349100003</v>
      </c>
      <c r="I158" s="117">
        <v>63.83939668</v>
      </c>
      <c r="J158" s="117">
        <v>213.50843209000001</v>
      </c>
      <c r="K158" s="117">
        <v>4293.4792061400003</v>
      </c>
      <c r="L158" s="117">
        <v>11097.07999658</v>
      </c>
      <c r="M158" s="117">
        <v>7345.5644587400002</v>
      </c>
      <c r="N158" s="117">
        <v>1.34884783</v>
      </c>
      <c r="O158" s="117">
        <v>307.92728133999998</v>
      </c>
      <c r="P158" s="117">
        <v>7036.2883295700003</v>
      </c>
      <c r="Q158" s="117">
        <v>3751.51553784</v>
      </c>
      <c r="R158" s="117">
        <v>3.5263469999999998E-2</v>
      </c>
      <c r="S158" s="117">
        <v>91.184247330000005</v>
      </c>
      <c r="T158" s="117">
        <v>3660.2960270399999</v>
      </c>
      <c r="U158" s="117">
        <v>1700.00217666</v>
      </c>
      <c r="V158" s="117">
        <v>12534.139287669999</v>
      </c>
      <c r="W158" s="117"/>
      <c r="X158" s="117"/>
      <c r="Y158" s="117"/>
      <c r="Z158" s="117"/>
      <c r="AA158" s="117"/>
      <c r="AB158" s="117"/>
    </row>
    <row r="159" spans="1:28">
      <c r="A159" s="9">
        <v>45047</v>
      </c>
      <c r="B159" s="117">
        <v>102205.80717153</v>
      </c>
      <c r="C159" s="117">
        <v>89308.440655569997</v>
      </c>
      <c r="D159" s="117">
        <v>84718.231464319993</v>
      </c>
      <c r="E159" s="117">
        <v>55906.384983830001</v>
      </c>
      <c r="F159" s="117">
        <v>19974.056263760001</v>
      </c>
      <c r="G159" s="117">
        <v>8837.7902167299999</v>
      </c>
      <c r="H159" s="117">
        <v>4590.20919125</v>
      </c>
      <c r="I159" s="117">
        <v>60.237861520000003</v>
      </c>
      <c r="J159" s="117">
        <v>213.80522112</v>
      </c>
      <c r="K159" s="117">
        <v>4316.1661086100003</v>
      </c>
      <c r="L159" s="117">
        <v>11111.23625428</v>
      </c>
      <c r="M159" s="117">
        <v>7366.0077239399998</v>
      </c>
      <c r="N159" s="117">
        <v>1.4043064599999999</v>
      </c>
      <c r="O159" s="117">
        <v>293.70542967</v>
      </c>
      <c r="P159" s="117">
        <v>7070.8979878099999</v>
      </c>
      <c r="Q159" s="117">
        <v>3745.2285303399999</v>
      </c>
      <c r="R159" s="117">
        <v>3.5263469999999998E-2</v>
      </c>
      <c r="S159" s="117">
        <v>91.4810734</v>
      </c>
      <c r="T159" s="117">
        <v>3653.7121934699999</v>
      </c>
      <c r="U159" s="117">
        <v>1786.1302616800001</v>
      </c>
      <c r="V159" s="117">
        <v>12701.052010629999</v>
      </c>
      <c r="W159" s="117"/>
      <c r="X159" s="117"/>
      <c r="Y159" s="117"/>
      <c r="Z159" s="117"/>
      <c r="AA159" s="117"/>
      <c r="AB159" s="117"/>
    </row>
    <row r="160" spans="1:28">
      <c r="A160" s="9">
        <v>45078</v>
      </c>
      <c r="B160" s="117">
        <v>102631.41710029999</v>
      </c>
      <c r="C160" s="117">
        <v>89249.1918878</v>
      </c>
      <c r="D160" s="117">
        <v>84667.643238289995</v>
      </c>
      <c r="E160" s="117">
        <v>56749.050940729998</v>
      </c>
      <c r="F160" s="117">
        <v>19103.051495600001</v>
      </c>
      <c r="G160" s="117">
        <v>8815.54080196</v>
      </c>
      <c r="H160" s="117">
        <v>4581.5486495100004</v>
      </c>
      <c r="I160" s="117">
        <v>60.834741110000003</v>
      </c>
      <c r="J160" s="117">
        <v>209.26894823999999</v>
      </c>
      <c r="K160" s="117">
        <v>4311.4449601599999</v>
      </c>
      <c r="L160" s="117">
        <v>11407.33454618</v>
      </c>
      <c r="M160" s="117">
        <v>7657.6105715800004</v>
      </c>
      <c r="N160" s="117">
        <v>1.46161371</v>
      </c>
      <c r="O160" s="117">
        <v>283.6412823</v>
      </c>
      <c r="P160" s="117">
        <v>7372.5076755700002</v>
      </c>
      <c r="Q160" s="117">
        <v>3749.7239746</v>
      </c>
      <c r="R160" s="117">
        <v>2.3568459999999999E-2</v>
      </c>
      <c r="S160" s="117">
        <v>92.235499090000005</v>
      </c>
      <c r="T160" s="117">
        <v>3657.46490705</v>
      </c>
      <c r="U160" s="117">
        <v>1974.89066632</v>
      </c>
      <c r="V160" s="117">
        <v>12986.649922799999</v>
      </c>
      <c r="W160" s="117"/>
      <c r="X160" s="117"/>
      <c r="Y160" s="117"/>
      <c r="Z160" s="117"/>
      <c r="AA160" s="117"/>
      <c r="AB160" s="117"/>
    </row>
    <row r="161" spans="1:28">
      <c r="A161" s="9">
        <v>45108</v>
      </c>
      <c r="B161" s="117">
        <v>103485.75965517999</v>
      </c>
      <c r="C161" s="117">
        <v>89648.936961660002</v>
      </c>
      <c r="D161" s="117">
        <v>85047.579471670004</v>
      </c>
      <c r="E161" s="117">
        <v>57058.05180673</v>
      </c>
      <c r="F161" s="117">
        <v>19131.839800509999</v>
      </c>
      <c r="G161" s="117">
        <v>8857.6878644299995</v>
      </c>
      <c r="H161" s="117">
        <v>4601.3574899900004</v>
      </c>
      <c r="I161" s="117">
        <v>60.885878499999997</v>
      </c>
      <c r="J161" s="117">
        <v>209.91471068999999</v>
      </c>
      <c r="K161" s="117">
        <v>4330.5569008000002</v>
      </c>
      <c r="L161" s="117">
        <v>11717.20017925</v>
      </c>
      <c r="M161" s="117">
        <v>7951.7459860400004</v>
      </c>
      <c r="N161" s="117">
        <v>1.5170723500000001</v>
      </c>
      <c r="O161" s="117">
        <v>282.61350950999997</v>
      </c>
      <c r="P161" s="117">
        <v>7667.61540418</v>
      </c>
      <c r="Q161" s="117">
        <v>3765.4541932100001</v>
      </c>
      <c r="R161" s="117">
        <v>2.3568459999999999E-2</v>
      </c>
      <c r="S161" s="117">
        <v>92.62935014</v>
      </c>
      <c r="T161" s="117">
        <v>3672.8012746099998</v>
      </c>
      <c r="U161" s="117">
        <v>2119.62251427</v>
      </c>
      <c r="V161" s="117">
        <v>13332.998973940001</v>
      </c>
      <c r="W161" s="117"/>
      <c r="X161" s="117"/>
      <c r="Y161" s="117"/>
      <c r="Z161" s="117"/>
      <c r="AA161" s="117"/>
      <c r="AB161" s="117"/>
    </row>
    <row r="162" spans="1:28">
      <c r="A162" s="9">
        <v>45139</v>
      </c>
      <c r="B162" s="117">
        <v>105953.30260246999</v>
      </c>
      <c r="C162" s="117">
        <v>91697.274837270001</v>
      </c>
      <c r="D162" s="117">
        <v>87085.103754149997</v>
      </c>
      <c r="E162" s="117">
        <v>58822.716731239998</v>
      </c>
      <c r="F162" s="117">
        <v>19361.402749050001</v>
      </c>
      <c r="G162" s="117">
        <v>8900.98427386</v>
      </c>
      <c r="H162" s="117">
        <v>4612.1710831199998</v>
      </c>
      <c r="I162" s="117">
        <v>61.302139689999997</v>
      </c>
      <c r="J162" s="117">
        <v>208.54155204</v>
      </c>
      <c r="K162" s="117">
        <v>4342.3273913900002</v>
      </c>
      <c r="L162" s="117">
        <v>12006.03426579</v>
      </c>
      <c r="M162" s="117">
        <v>8269.6192942599992</v>
      </c>
      <c r="N162" s="117">
        <v>1.57437961</v>
      </c>
      <c r="O162" s="117">
        <v>272.70719137999998</v>
      </c>
      <c r="P162" s="117">
        <v>7995.3377232700004</v>
      </c>
      <c r="Q162" s="117">
        <v>3736.41497153</v>
      </c>
      <c r="R162" s="117">
        <v>2.3568459999999999E-2</v>
      </c>
      <c r="S162" s="117">
        <v>93.062108989999999</v>
      </c>
      <c r="T162" s="117">
        <v>3643.3292940800002</v>
      </c>
      <c r="U162" s="117">
        <v>2249.9934994099999</v>
      </c>
      <c r="V162" s="117">
        <v>13614.42523149</v>
      </c>
      <c r="W162" s="117"/>
      <c r="X162" s="117"/>
      <c r="Y162" s="117"/>
      <c r="Z162" s="117"/>
      <c r="AA162" s="117"/>
      <c r="AB162" s="117"/>
    </row>
    <row r="163" spans="1:28">
      <c r="A163" s="9">
        <v>45170</v>
      </c>
      <c r="B163" s="117">
        <v>106322.27688356</v>
      </c>
      <c r="C163" s="117">
        <v>91481.402304470001</v>
      </c>
      <c r="D163" s="117">
        <v>86864.325272400005</v>
      </c>
      <c r="E163" s="117">
        <v>58600.352658529999</v>
      </c>
      <c r="F163" s="117">
        <v>18613.987314459999</v>
      </c>
      <c r="G163" s="117">
        <v>9649.9852994100002</v>
      </c>
      <c r="H163" s="117">
        <v>4617.0770320700003</v>
      </c>
      <c r="I163" s="117">
        <v>60.734844690000003</v>
      </c>
      <c r="J163" s="117">
        <v>208.18883088000001</v>
      </c>
      <c r="K163" s="117">
        <v>4348.1533565</v>
      </c>
      <c r="L163" s="117">
        <v>12519.67669337</v>
      </c>
      <c r="M163" s="117">
        <v>8797.0604511300007</v>
      </c>
      <c r="N163" s="117">
        <v>1.64845343</v>
      </c>
      <c r="O163" s="117">
        <v>259.83064951</v>
      </c>
      <c r="P163" s="117">
        <v>8535.5813481900004</v>
      </c>
      <c r="Q163" s="117">
        <v>3722.6162422399998</v>
      </c>
      <c r="R163" s="117">
        <v>0</v>
      </c>
      <c r="S163" s="117">
        <v>93.48541985</v>
      </c>
      <c r="T163" s="117">
        <v>3629.13082239</v>
      </c>
      <c r="U163" s="117">
        <v>2321.1978857200002</v>
      </c>
      <c r="V163" s="117">
        <v>14129.131876990001</v>
      </c>
      <c r="W163" s="117"/>
      <c r="X163" s="117"/>
      <c r="Y163" s="117"/>
      <c r="Z163" s="117"/>
      <c r="AA163" s="117"/>
      <c r="AB163" s="117"/>
    </row>
    <row r="164" spans="1:28">
      <c r="A164" s="9">
        <v>45200</v>
      </c>
      <c r="B164" s="117">
        <v>108650.10418780999</v>
      </c>
      <c r="C164" s="117">
        <v>93238.262879269998</v>
      </c>
      <c r="D164" s="117">
        <v>88704.878994729996</v>
      </c>
      <c r="E164" s="117">
        <v>60241.91652246</v>
      </c>
      <c r="F164" s="117">
        <v>18797.757241589999</v>
      </c>
      <c r="G164" s="117">
        <v>9665.2052306799997</v>
      </c>
      <c r="H164" s="117">
        <v>4533.3838845399996</v>
      </c>
      <c r="I164" s="117">
        <v>60.020931490000002</v>
      </c>
      <c r="J164" s="117">
        <v>207.84229045000001</v>
      </c>
      <c r="K164" s="117">
        <v>4265.5206625999999</v>
      </c>
      <c r="L164" s="117">
        <v>13030.674199790001</v>
      </c>
      <c r="M164" s="117">
        <v>9323.2715315099995</v>
      </c>
      <c r="N164" s="117">
        <v>2.1889412799999999</v>
      </c>
      <c r="O164" s="117">
        <v>246.69601950000001</v>
      </c>
      <c r="P164" s="117">
        <v>9074.3865707299992</v>
      </c>
      <c r="Q164" s="117">
        <v>3707.4026682799999</v>
      </c>
      <c r="R164" s="117">
        <v>0</v>
      </c>
      <c r="S164" s="117">
        <v>93.195279760000005</v>
      </c>
      <c r="T164" s="117">
        <v>3614.2073885200002</v>
      </c>
      <c r="U164" s="117">
        <v>2381.1671087499999</v>
      </c>
      <c r="V164" s="117">
        <v>14649.14143996</v>
      </c>
      <c r="W164" s="117"/>
      <c r="X164" s="117"/>
      <c r="Y164" s="117"/>
      <c r="Z164" s="117"/>
      <c r="AA164" s="117"/>
      <c r="AB164" s="117"/>
    </row>
    <row r="165" spans="1:28">
      <c r="A165" s="9">
        <v>45231</v>
      </c>
      <c r="B165" s="117">
        <v>112447.73749571999</v>
      </c>
      <c r="C165" s="117">
        <v>96380.860400470003</v>
      </c>
      <c r="D165" s="117">
        <v>91835.972344170004</v>
      </c>
      <c r="E165" s="117">
        <v>63137.338089949997</v>
      </c>
      <c r="F165" s="117">
        <v>18988.172953289999</v>
      </c>
      <c r="G165" s="117">
        <v>9710.4613009299992</v>
      </c>
      <c r="H165" s="117">
        <v>4544.8880563000002</v>
      </c>
      <c r="I165" s="117">
        <v>60.520003090000003</v>
      </c>
      <c r="J165" s="117">
        <v>208.71754082000001</v>
      </c>
      <c r="K165" s="117">
        <v>4275.6505123899997</v>
      </c>
      <c r="L165" s="117">
        <v>13662.87953086</v>
      </c>
      <c r="M165" s="117">
        <v>9947.4882548299993</v>
      </c>
      <c r="N165" s="117">
        <v>3.3354701000000002</v>
      </c>
      <c r="O165" s="117">
        <v>236.38405778000001</v>
      </c>
      <c r="P165" s="117">
        <v>9707.7687269500002</v>
      </c>
      <c r="Q165" s="117">
        <v>3715.39127603</v>
      </c>
      <c r="R165" s="117">
        <v>0</v>
      </c>
      <c r="S165" s="117">
        <v>93.36442538</v>
      </c>
      <c r="T165" s="117">
        <v>3622.0268506500001</v>
      </c>
      <c r="U165" s="117">
        <v>2403.9975643900002</v>
      </c>
      <c r="V165" s="117">
        <v>15201.561163079999</v>
      </c>
      <c r="W165" s="117"/>
      <c r="X165" s="117"/>
      <c r="Y165" s="117"/>
      <c r="Z165" s="117"/>
      <c r="AA165" s="117"/>
      <c r="AB165" s="117"/>
    </row>
    <row r="166" spans="1:28">
      <c r="A166" s="9">
        <v>45261</v>
      </c>
      <c r="B166" s="117">
        <v>111633.54911209</v>
      </c>
      <c r="C166" s="117">
        <v>95153.923114949997</v>
      </c>
      <c r="D166" s="117">
        <v>90626.350310919996</v>
      </c>
      <c r="E166" s="117">
        <v>62104.341166960003</v>
      </c>
      <c r="F166" s="117">
        <v>18807.837364539999</v>
      </c>
      <c r="G166" s="117">
        <v>9714.1717794199994</v>
      </c>
      <c r="H166" s="117">
        <v>4527.57280403</v>
      </c>
      <c r="I166" s="117">
        <v>60.883847690000003</v>
      </c>
      <c r="J166" s="117">
        <v>210.42722173000001</v>
      </c>
      <c r="K166" s="117">
        <v>4256.2617346099996</v>
      </c>
      <c r="L166" s="117">
        <v>14053.27113368</v>
      </c>
      <c r="M166" s="117">
        <v>10583.01649285</v>
      </c>
      <c r="N166" s="117">
        <v>2.9044952099999999</v>
      </c>
      <c r="O166" s="117">
        <v>227.91996874</v>
      </c>
      <c r="P166" s="117">
        <v>10352.192028900001</v>
      </c>
      <c r="Q166" s="117">
        <v>3470.25464083</v>
      </c>
      <c r="R166" s="117">
        <v>0</v>
      </c>
      <c r="S166" s="117">
        <v>89.553318110000006</v>
      </c>
      <c r="T166" s="117">
        <v>3380.70132272</v>
      </c>
      <c r="U166" s="117">
        <v>2426.3548634600002</v>
      </c>
      <c r="V166" s="117">
        <v>15770.116997720001</v>
      </c>
      <c r="W166" s="117"/>
      <c r="X166" s="117"/>
      <c r="Y166" s="117"/>
      <c r="Z166" s="117"/>
      <c r="AA166" s="117"/>
      <c r="AB166" s="117"/>
    </row>
    <row r="167" spans="1:28">
      <c r="A167" s="9">
        <v>45292</v>
      </c>
      <c r="B167" s="117">
        <v>114937.83029415</v>
      </c>
      <c r="C167" s="117">
        <v>98094.458312179995</v>
      </c>
      <c r="D167" s="117">
        <v>93578.803191059997</v>
      </c>
      <c r="E167" s="117">
        <v>65132.800478270001</v>
      </c>
      <c r="F167" s="117">
        <v>18681.01769724</v>
      </c>
      <c r="G167" s="117">
        <v>9764.9850155500008</v>
      </c>
      <c r="H167" s="117">
        <v>4515.6551211200003</v>
      </c>
      <c r="I167" s="117">
        <v>61.499324659999999</v>
      </c>
      <c r="J167" s="117">
        <v>210.02636615</v>
      </c>
      <c r="K167" s="117">
        <v>4244.1294303100003</v>
      </c>
      <c r="L167" s="117">
        <v>14413.29161724</v>
      </c>
      <c r="M167" s="117">
        <v>10978.69031896</v>
      </c>
      <c r="N167" s="117">
        <v>3.4028190700000001</v>
      </c>
      <c r="O167" s="117">
        <v>218.85777365000001</v>
      </c>
      <c r="P167" s="117">
        <v>10756.42972624</v>
      </c>
      <c r="Q167" s="117">
        <v>3434.6012982799998</v>
      </c>
      <c r="R167" s="117">
        <v>0</v>
      </c>
      <c r="S167" s="117">
        <v>89.425648890000005</v>
      </c>
      <c r="T167" s="117">
        <v>3345.1756493900002</v>
      </c>
      <c r="U167" s="117">
        <v>2430.0803647299999</v>
      </c>
      <c r="V167" s="117">
        <v>16122.0733679</v>
      </c>
      <c r="W167" s="117"/>
      <c r="X167" s="117"/>
      <c r="Y167" s="117"/>
      <c r="Z167" s="117"/>
      <c r="AA167" s="117"/>
      <c r="AB167" s="117"/>
    </row>
    <row r="168" spans="1:28">
      <c r="A168" s="9">
        <v>45323</v>
      </c>
      <c r="B168" s="117">
        <v>116886.11525004001</v>
      </c>
      <c r="C168" s="117">
        <v>99451.304152729994</v>
      </c>
      <c r="D168" s="117">
        <v>94884.129001170004</v>
      </c>
      <c r="E168" s="117">
        <v>66223.108343920001</v>
      </c>
      <c r="F168" s="117">
        <v>18848.983759890001</v>
      </c>
      <c r="G168" s="117">
        <v>9812.0368973599998</v>
      </c>
      <c r="H168" s="117">
        <v>4567.1751515599999</v>
      </c>
      <c r="I168" s="117">
        <v>62.532099590000001</v>
      </c>
      <c r="J168" s="117">
        <v>212.14499255999999</v>
      </c>
      <c r="K168" s="117">
        <v>4292.4980594099998</v>
      </c>
      <c r="L168" s="117">
        <v>14919.233332010001</v>
      </c>
      <c r="M168" s="117">
        <v>11463.568800610001</v>
      </c>
      <c r="N168" s="117">
        <v>3.4866466100000002</v>
      </c>
      <c r="O168" s="117">
        <v>213.29372551</v>
      </c>
      <c r="P168" s="117">
        <v>11246.788428489999</v>
      </c>
      <c r="Q168" s="117">
        <v>3455.6645314000002</v>
      </c>
      <c r="R168" s="117">
        <v>0</v>
      </c>
      <c r="S168" s="117">
        <v>90.370872120000001</v>
      </c>
      <c r="T168" s="117">
        <v>3365.2936592800002</v>
      </c>
      <c r="U168" s="117">
        <v>2515.5777653</v>
      </c>
      <c r="V168" s="117">
        <v>16615.98986849</v>
      </c>
      <c r="W168" s="117"/>
      <c r="X168" s="117"/>
      <c r="Y168" s="117"/>
      <c r="Z168" s="117"/>
      <c r="AA168" s="117"/>
      <c r="AB168" s="117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8"/>
  <sheetViews>
    <sheetView showGridLines="0" zoomScaleNormal="100" zoomScaleSheetLayoutView="100" workbookViewId="0">
      <selection activeCell="A2" sqref="A2"/>
    </sheetView>
  </sheetViews>
  <sheetFormatPr defaultColWidth="7.6640625" defaultRowHeight="13.8" outlineLevelRow="1"/>
  <cols>
    <col min="1" max="1" width="7.6640625" style="34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1.33203125" style="28" customWidth="1"/>
    <col min="14" max="14" width="13.5546875" style="28" customWidth="1"/>
    <col min="15" max="15" width="9.6640625" style="28" customWidth="1"/>
    <col min="16" max="16384" width="7.6640625" style="28"/>
  </cols>
  <sheetData>
    <row r="1" spans="1:22" s="10" customFormat="1" ht="14.4">
      <c r="A1" s="4" t="s">
        <v>129</v>
      </c>
    </row>
    <row r="2" spans="1:22" s="10" customFormat="1" ht="5.25" customHeight="1">
      <c r="A2" s="41"/>
    </row>
    <row r="3" spans="1:22">
      <c r="A3" s="111" t="s">
        <v>57</v>
      </c>
    </row>
    <row r="4" spans="1:22" ht="12.75" customHeight="1">
      <c r="A4" s="214" t="s">
        <v>186</v>
      </c>
      <c r="B4" s="225"/>
      <c r="C4" s="225"/>
      <c r="D4" s="225"/>
    </row>
    <row r="5" spans="1:22" ht="12.75" customHeight="1">
      <c r="A5" s="29" t="s">
        <v>231</v>
      </c>
    </row>
    <row r="6" spans="1:22" ht="12.75" customHeight="1">
      <c r="A6" s="188" t="s">
        <v>0</v>
      </c>
      <c r="B6" s="190" t="s">
        <v>199</v>
      </c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1" t="s">
        <v>65</v>
      </c>
      <c r="P6" s="191" t="s">
        <v>67</v>
      </c>
    </row>
    <row r="7" spans="1:22" s="30" customFormat="1">
      <c r="A7" s="189"/>
      <c r="B7" s="186" t="s">
        <v>1</v>
      </c>
      <c r="C7" s="194" t="s">
        <v>2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2"/>
      <c r="P7" s="193"/>
    </row>
    <row r="8" spans="1:22" s="31" customFormat="1" ht="23.25" customHeight="1">
      <c r="A8" s="189"/>
      <c r="B8" s="186"/>
      <c r="C8" s="186" t="s">
        <v>22</v>
      </c>
      <c r="D8" s="187"/>
      <c r="E8" s="187"/>
      <c r="F8" s="186" t="s">
        <v>23</v>
      </c>
      <c r="G8" s="187"/>
      <c r="H8" s="187"/>
      <c r="I8" s="186" t="s">
        <v>24</v>
      </c>
      <c r="J8" s="187"/>
      <c r="K8" s="187"/>
      <c r="L8" s="186" t="s">
        <v>25</v>
      </c>
      <c r="M8" s="187"/>
      <c r="N8" s="187"/>
      <c r="O8" s="192"/>
      <c r="P8" s="193"/>
    </row>
    <row r="9" spans="1:22" s="31" customFormat="1" ht="90.75" customHeight="1">
      <c r="A9" s="189"/>
      <c r="B9" s="186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66</v>
      </c>
      <c r="N9" s="160" t="s">
        <v>31</v>
      </c>
      <c r="O9" s="192"/>
      <c r="P9" s="193"/>
    </row>
    <row r="10" spans="1:22" s="31" customFormat="1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</row>
    <row r="11" spans="1:22" s="33" customFormat="1" hidden="1" outlineLevel="1">
      <c r="A11" s="9">
        <v>40544</v>
      </c>
      <c r="B11" s="118">
        <v>174955.19942230001</v>
      </c>
      <c r="C11" s="32">
        <v>13620.939360479999</v>
      </c>
      <c r="D11" s="118">
        <v>4553.7708231199995</v>
      </c>
      <c r="E11" s="118">
        <v>9067.1685373600012</v>
      </c>
      <c r="F11" s="118">
        <v>3475.85485771</v>
      </c>
      <c r="G11" s="118">
        <v>3431.7829170200002</v>
      </c>
      <c r="H11" s="118">
        <v>44.071940689999998</v>
      </c>
      <c r="I11" s="118">
        <v>61026.805788779995</v>
      </c>
      <c r="J11" s="118">
        <v>11037.049967970001</v>
      </c>
      <c r="K11" s="118">
        <v>49989.755820810002</v>
      </c>
      <c r="L11" s="118">
        <v>96831.599415330013</v>
      </c>
      <c r="M11" s="118">
        <v>95731.912048689992</v>
      </c>
      <c r="N11" s="118">
        <v>1099.6873666399999</v>
      </c>
      <c r="O11" s="118">
        <v>17959.81475302</v>
      </c>
      <c r="P11" s="118">
        <v>16736.632859789999</v>
      </c>
      <c r="Q11" s="119"/>
      <c r="R11" s="119"/>
      <c r="S11" s="119"/>
      <c r="T11" s="119"/>
      <c r="U11" s="119"/>
      <c r="V11" s="119"/>
    </row>
    <row r="12" spans="1:22" s="33" customFormat="1" hidden="1" outlineLevel="1">
      <c r="A12" s="9">
        <v>40575</v>
      </c>
      <c r="B12" s="118">
        <v>175387.33463335002</v>
      </c>
      <c r="C12" s="32">
        <v>13787.465121390002</v>
      </c>
      <c r="D12" s="118">
        <v>4596.6385521499997</v>
      </c>
      <c r="E12" s="118">
        <v>9190.82656924</v>
      </c>
      <c r="F12" s="118">
        <v>3463.9848490600002</v>
      </c>
      <c r="G12" s="118">
        <v>3387.8151131</v>
      </c>
      <c r="H12" s="118">
        <v>76.169735959999983</v>
      </c>
      <c r="I12" s="118">
        <v>59231.813844780001</v>
      </c>
      <c r="J12" s="118">
        <v>9999.1576989799996</v>
      </c>
      <c r="K12" s="118">
        <v>49232.6561458</v>
      </c>
      <c r="L12" s="118">
        <v>98904.070818120003</v>
      </c>
      <c r="M12" s="118">
        <v>97829.031111789998</v>
      </c>
      <c r="N12" s="118">
        <v>1075.0397063299999</v>
      </c>
      <c r="O12" s="118">
        <v>16141.183916049999</v>
      </c>
      <c r="P12" s="118">
        <v>20225.341987970001</v>
      </c>
      <c r="Q12" s="119"/>
      <c r="R12" s="119"/>
      <c r="S12" s="119"/>
      <c r="T12" s="119"/>
      <c r="U12" s="119"/>
      <c r="V12" s="119"/>
    </row>
    <row r="13" spans="1:22" s="33" customFormat="1" hidden="1" outlineLevel="1">
      <c r="A13" s="9">
        <v>40603</v>
      </c>
      <c r="B13" s="118">
        <v>183200.43442849998</v>
      </c>
      <c r="C13" s="32">
        <v>15049.640461760002</v>
      </c>
      <c r="D13" s="118">
        <v>5774.2456527799995</v>
      </c>
      <c r="E13" s="118">
        <v>9275.3948089799997</v>
      </c>
      <c r="F13" s="118">
        <v>3878.74525558</v>
      </c>
      <c r="G13" s="118">
        <v>3771.0700023099998</v>
      </c>
      <c r="H13" s="118">
        <v>107.67525327000001</v>
      </c>
      <c r="I13" s="118">
        <v>62546.913714690003</v>
      </c>
      <c r="J13" s="118">
        <v>11306.987877449999</v>
      </c>
      <c r="K13" s="118">
        <v>51239.92583724</v>
      </c>
      <c r="L13" s="118">
        <v>101725.13499647001</v>
      </c>
      <c r="M13" s="118">
        <v>100474.67694174001</v>
      </c>
      <c r="N13" s="118">
        <v>1250.45805473</v>
      </c>
      <c r="O13" s="118">
        <v>19065.412279110002</v>
      </c>
      <c r="P13" s="118">
        <v>24911.87965391</v>
      </c>
      <c r="Q13" s="119"/>
      <c r="R13" s="119"/>
      <c r="S13" s="119"/>
      <c r="T13" s="119"/>
      <c r="U13" s="119"/>
      <c r="V13" s="119"/>
    </row>
    <row r="14" spans="1:22" s="33" customFormat="1" hidden="1" outlineLevel="1">
      <c r="A14" s="9">
        <v>40634</v>
      </c>
      <c r="B14" s="118">
        <v>192668.84894706999</v>
      </c>
      <c r="C14" s="32">
        <v>17274.150276380002</v>
      </c>
      <c r="D14" s="118">
        <v>4620.4271772900001</v>
      </c>
      <c r="E14" s="118">
        <v>12653.723099090001</v>
      </c>
      <c r="F14" s="118">
        <v>3933.6950346499998</v>
      </c>
      <c r="G14" s="118">
        <v>3820.6712798199997</v>
      </c>
      <c r="H14" s="118">
        <v>113.02375483</v>
      </c>
      <c r="I14" s="118">
        <v>68330.586043579999</v>
      </c>
      <c r="J14" s="118">
        <v>12636.52699425</v>
      </c>
      <c r="K14" s="118">
        <v>55694.059049329997</v>
      </c>
      <c r="L14" s="118">
        <v>103130.41759246</v>
      </c>
      <c r="M14" s="118">
        <v>101945.04003444001</v>
      </c>
      <c r="N14" s="118">
        <v>1185.3775580199999</v>
      </c>
      <c r="O14" s="118">
        <v>19379.854654260002</v>
      </c>
      <c r="P14" s="118">
        <v>28213.964269759999</v>
      </c>
      <c r="Q14" s="119"/>
      <c r="R14" s="119"/>
      <c r="S14" s="119"/>
      <c r="T14" s="119"/>
      <c r="U14" s="119"/>
      <c r="V14" s="119"/>
    </row>
    <row r="15" spans="1:22" s="33" customFormat="1" hidden="1" outlineLevel="1">
      <c r="A15" s="9">
        <v>40664</v>
      </c>
      <c r="B15" s="118">
        <v>190034.88144805998</v>
      </c>
      <c r="C15" s="32">
        <v>16232.84864969</v>
      </c>
      <c r="D15" s="118">
        <v>4516.5631881000008</v>
      </c>
      <c r="E15" s="118">
        <v>11716.28546159</v>
      </c>
      <c r="F15" s="118">
        <v>3937.59607082</v>
      </c>
      <c r="G15" s="118">
        <v>3810.8763414700002</v>
      </c>
      <c r="H15" s="118">
        <v>126.71972934999999</v>
      </c>
      <c r="I15" s="118">
        <v>65051.463874180001</v>
      </c>
      <c r="J15" s="118">
        <v>8029.3149914200003</v>
      </c>
      <c r="K15" s="118">
        <v>57022.148882759997</v>
      </c>
      <c r="L15" s="118">
        <v>104812.97285337001</v>
      </c>
      <c r="M15" s="118">
        <v>103688.89024784</v>
      </c>
      <c r="N15" s="118">
        <v>1124.0826055300001</v>
      </c>
      <c r="O15" s="118">
        <v>20225.74381738</v>
      </c>
      <c r="P15" s="118">
        <v>24133.964188030004</v>
      </c>
      <c r="Q15" s="119"/>
      <c r="R15" s="119"/>
      <c r="S15" s="119"/>
      <c r="T15" s="119"/>
      <c r="U15" s="119"/>
      <c r="V15" s="119"/>
    </row>
    <row r="16" spans="1:22" s="33" customFormat="1" hidden="1" outlineLevel="1">
      <c r="A16" s="9">
        <v>40695</v>
      </c>
      <c r="B16" s="118">
        <v>194284.31971606999</v>
      </c>
      <c r="C16" s="32">
        <v>18888.674912139999</v>
      </c>
      <c r="D16" s="118">
        <v>5779.6752320699998</v>
      </c>
      <c r="E16" s="118">
        <v>13108.999680069999</v>
      </c>
      <c r="F16" s="118">
        <v>4078.0694468200004</v>
      </c>
      <c r="G16" s="118">
        <v>3958.3412427000003</v>
      </c>
      <c r="H16" s="118">
        <v>119.72820412000002</v>
      </c>
      <c r="I16" s="118">
        <v>64253.770161899993</v>
      </c>
      <c r="J16" s="118">
        <v>9334.4516198300007</v>
      </c>
      <c r="K16" s="118">
        <v>54919.318542070003</v>
      </c>
      <c r="L16" s="118">
        <v>107063.80519521001</v>
      </c>
      <c r="M16" s="118">
        <v>105965.96413332</v>
      </c>
      <c r="N16" s="118">
        <v>1097.84106189</v>
      </c>
      <c r="O16" s="118">
        <v>17920.289480300002</v>
      </c>
      <c r="P16" s="118">
        <v>24318.613192549998</v>
      </c>
      <c r="Q16" s="119"/>
      <c r="R16" s="119"/>
      <c r="S16" s="119"/>
      <c r="T16" s="119"/>
      <c r="U16" s="119"/>
      <c r="V16" s="119"/>
    </row>
    <row r="17" spans="1:22" s="33" customFormat="1" hidden="1" outlineLevel="1">
      <c r="A17" s="9">
        <v>40725</v>
      </c>
      <c r="B17" s="118">
        <v>193846.89745322001</v>
      </c>
      <c r="C17" s="32">
        <v>17309.394650099999</v>
      </c>
      <c r="D17" s="118">
        <v>4717.79650795</v>
      </c>
      <c r="E17" s="118">
        <v>12591.59814215</v>
      </c>
      <c r="F17" s="118">
        <v>4493.8449616299995</v>
      </c>
      <c r="G17" s="118">
        <v>3844.2410048699999</v>
      </c>
      <c r="H17" s="118">
        <v>649.60395675999985</v>
      </c>
      <c r="I17" s="118">
        <v>62595.003469310002</v>
      </c>
      <c r="J17" s="118">
        <v>8165.6025954000015</v>
      </c>
      <c r="K17" s="118">
        <v>54429.400873910003</v>
      </c>
      <c r="L17" s="118">
        <v>109448.65437218</v>
      </c>
      <c r="M17" s="118">
        <v>108350.08316742998</v>
      </c>
      <c r="N17" s="118">
        <v>1098.5712047499999</v>
      </c>
      <c r="O17" s="118">
        <v>17455.237385799999</v>
      </c>
      <c r="P17" s="118">
        <v>24111.575798019996</v>
      </c>
      <c r="Q17" s="119"/>
      <c r="R17" s="119"/>
      <c r="S17" s="119"/>
      <c r="T17" s="119"/>
      <c r="U17" s="119"/>
      <c r="V17" s="119"/>
    </row>
    <row r="18" spans="1:22" s="33" customFormat="1" hidden="1" outlineLevel="1">
      <c r="A18" s="9">
        <v>40756</v>
      </c>
      <c r="B18" s="118">
        <v>198774.31132528002</v>
      </c>
      <c r="C18" s="32">
        <v>17083.60806002</v>
      </c>
      <c r="D18" s="118">
        <v>5099.5670537599999</v>
      </c>
      <c r="E18" s="118">
        <v>11984.041006259999</v>
      </c>
      <c r="F18" s="118">
        <v>4255.0637648399997</v>
      </c>
      <c r="G18" s="118">
        <v>3781.3770046</v>
      </c>
      <c r="H18" s="118">
        <v>473.68676023999996</v>
      </c>
      <c r="I18" s="118">
        <v>66558.817942059992</v>
      </c>
      <c r="J18" s="118">
        <v>8817.8748666499996</v>
      </c>
      <c r="K18" s="118">
        <v>57740.943075410003</v>
      </c>
      <c r="L18" s="118">
        <v>110876.82155836001</v>
      </c>
      <c r="M18" s="118">
        <v>109801.54962121</v>
      </c>
      <c r="N18" s="118">
        <v>1075.27193715</v>
      </c>
      <c r="O18" s="118">
        <v>18079.87508432</v>
      </c>
      <c r="P18" s="118">
        <v>24747.271635270001</v>
      </c>
      <c r="Q18" s="119"/>
      <c r="R18" s="119"/>
      <c r="S18" s="119"/>
      <c r="T18" s="119"/>
      <c r="U18" s="119"/>
      <c r="V18" s="119"/>
    </row>
    <row r="19" spans="1:22" s="33" customFormat="1" hidden="1" outlineLevel="1">
      <c r="A19" s="9">
        <v>40787</v>
      </c>
      <c r="B19" s="118">
        <v>198280.64278647001</v>
      </c>
      <c r="C19" s="32">
        <v>18256.973592210001</v>
      </c>
      <c r="D19" s="118">
        <v>6407.9965584299998</v>
      </c>
      <c r="E19" s="118">
        <v>11848.97703378</v>
      </c>
      <c r="F19" s="118">
        <v>3994.6457913300001</v>
      </c>
      <c r="G19" s="118">
        <v>3623.6399842199999</v>
      </c>
      <c r="H19" s="118">
        <v>371.00580710999998</v>
      </c>
      <c r="I19" s="118">
        <v>64670.370568480001</v>
      </c>
      <c r="J19" s="118">
        <v>8045.57346779</v>
      </c>
      <c r="K19" s="118">
        <v>56624.797100689997</v>
      </c>
      <c r="L19" s="118">
        <v>111358.65283445</v>
      </c>
      <c r="M19" s="118">
        <v>110281.60728574</v>
      </c>
      <c r="N19" s="118">
        <v>1077.04554871</v>
      </c>
      <c r="O19" s="118">
        <v>19134.11143176</v>
      </c>
      <c r="P19" s="118">
        <v>24465.781873479998</v>
      </c>
      <c r="Q19" s="119"/>
      <c r="R19" s="119"/>
      <c r="S19" s="119"/>
      <c r="T19" s="119"/>
      <c r="U19" s="119"/>
      <c r="V19" s="119"/>
    </row>
    <row r="20" spans="1:22" s="33" customFormat="1" hidden="1" outlineLevel="1">
      <c r="A20" s="9">
        <v>40817</v>
      </c>
      <c r="B20" s="118">
        <v>199894.71212491998</v>
      </c>
      <c r="C20" s="32">
        <v>14686.056471779999</v>
      </c>
      <c r="D20" s="118">
        <v>5117.5045953099998</v>
      </c>
      <c r="E20" s="118">
        <v>9568.5518764699991</v>
      </c>
      <c r="F20" s="118">
        <v>4198.9055593900002</v>
      </c>
      <c r="G20" s="118">
        <v>3862.7652339099996</v>
      </c>
      <c r="H20" s="118">
        <v>336.14032548</v>
      </c>
      <c r="I20" s="118">
        <v>67561.174760470007</v>
      </c>
      <c r="J20" s="118">
        <v>10529.33487651</v>
      </c>
      <c r="K20" s="118">
        <v>57031.839883960005</v>
      </c>
      <c r="L20" s="118">
        <v>113448.57533327999</v>
      </c>
      <c r="M20" s="118">
        <v>112249.009871</v>
      </c>
      <c r="N20" s="118">
        <v>1199.56546228</v>
      </c>
      <c r="O20" s="118">
        <v>20210.861208049999</v>
      </c>
      <c r="P20" s="118">
        <v>24367.968000740002</v>
      </c>
      <c r="Q20" s="119"/>
      <c r="R20" s="119"/>
      <c r="S20" s="119"/>
      <c r="T20" s="119"/>
      <c r="U20" s="119"/>
      <c r="V20" s="119"/>
    </row>
    <row r="21" spans="1:22" s="33" customFormat="1" hidden="1" outlineLevel="1">
      <c r="A21" s="9">
        <v>40848</v>
      </c>
      <c r="B21" s="118">
        <v>193195.07224179001</v>
      </c>
      <c r="C21" s="32">
        <v>15770.338972379999</v>
      </c>
      <c r="D21" s="118">
        <v>5278.8575319600004</v>
      </c>
      <c r="E21" s="118">
        <v>10491.481440420001</v>
      </c>
      <c r="F21" s="118">
        <v>3921.0312934499998</v>
      </c>
      <c r="G21" s="118">
        <v>3724.47379172</v>
      </c>
      <c r="H21" s="118">
        <v>196.55750173000001</v>
      </c>
      <c r="I21" s="118">
        <v>61683.657872380005</v>
      </c>
      <c r="J21" s="118">
        <v>8482.1576862000002</v>
      </c>
      <c r="K21" s="118">
        <v>53201.500186179997</v>
      </c>
      <c r="L21" s="118">
        <v>111820.04410358</v>
      </c>
      <c r="M21" s="118">
        <v>110638.02874198</v>
      </c>
      <c r="N21" s="118">
        <v>1182.0153616</v>
      </c>
      <c r="O21" s="118">
        <v>20191.12056635</v>
      </c>
      <c r="P21" s="118">
        <v>22950.674247919997</v>
      </c>
      <c r="Q21" s="119"/>
      <c r="R21" s="119"/>
      <c r="S21" s="119"/>
      <c r="T21" s="119"/>
      <c r="U21" s="119"/>
      <c r="V21" s="119"/>
    </row>
    <row r="22" spans="1:22" s="33" customFormat="1" hidden="1" outlineLevel="1">
      <c r="A22" s="9">
        <v>40878</v>
      </c>
      <c r="B22" s="118">
        <v>206229.43100090002</v>
      </c>
      <c r="C22" s="32">
        <v>16551.705478699998</v>
      </c>
      <c r="D22" s="118">
        <v>6930.26418337</v>
      </c>
      <c r="E22" s="118">
        <v>9621.4412953299998</v>
      </c>
      <c r="F22" s="118">
        <v>3536.6786710800002</v>
      </c>
      <c r="G22" s="118">
        <v>3479.27887706</v>
      </c>
      <c r="H22" s="118">
        <v>57.399794019999987</v>
      </c>
      <c r="I22" s="118">
        <v>70512.959284490003</v>
      </c>
      <c r="J22" s="118">
        <v>8602.9213182999993</v>
      </c>
      <c r="K22" s="118">
        <v>61910.037966190008</v>
      </c>
      <c r="L22" s="118">
        <v>115628.08756663001</v>
      </c>
      <c r="M22" s="118">
        <v>114510.85982555999</v>
      </c>
      <c r="N22" s="118">
        <v>1117.2277410700001</v>
      </c>
      <c r="O22" s="118">
        <v>22719.624820819998</v>
      </c>
      <c r="P22" s="118">
        <v>24313.613164779999</v>
      </c>
      <c r="Q22" s="119"/>
      <c r="R22" s="119"/>
      <c r="S22" s="119"/>
      <c r="T22" s="119"/>
      <c r="U22" s="119"/>
      <c r="V22" s="119"/>
    </row>
    <row r="23" spans="1:22" s="33" customFormat="1" hidden="1" outlineLevel="1">
      <c r="A23" s="9">
        <v>40909</v>
      </c>
      <c r="B23" s="118">
        <v>202407.14980566999</v>
      </c>
      <c r="C23" s="32">
        <v>14298.951350029998</v>
      </c>
      <c r="D23" s="118">
        <v>5241.4693879999995</v>
      </c>
      <c r="E23" s="118">
        <v>9057.4819620300004</v>
      </c>
      <c r="F23" s="118">
        <v>3781.04694797</v>
      </c>
      <c r="G23" s="118">
        <v>3701.4239600300002</v>
      </c>
      <c r="H23" s="118">
        <v>79.622987940000002</v>
      </c>
      <c r="I23" s="118">
        <v>66936.976998519996</v>
      </c>
      <c r="J23" s="118">
        <v>7905.8885938900003</v>
      </c>
      <c r="K23" s="118">
        <v>59031.088404630005</v>
      </c>
      <c r="L23" s="118">
        <v>117390.17450914999</v>
      </c>
      <c r="M23" s="118">
        <v>116298.95427162001</v>
      </c>
      <c r="N23" s="118">
        <v>1091.2202375300001</v>
      </c>
      <c r="O23" s="118">
        <v>24085.88818184</v>
      </c>
      <c r="P23" s="118">
        <v>23672.690827180002</v>
      </c>
      <c r="Q23" s="119"/>
      <c r="R23" s="119"/>
      <c r="S23" s="119"/>
      <c r="T23" s="119"/>
      <c r="U23" s="119"/>
      <c r="V23" s="119"/>
    </row>
    <row r="24" spans="1:22" s="33" customFormat="1" hidden="1" outlineLevel="1">
      <c r="A24" s="9">
        <v>40940</v>
      </c>
      <c r="B24" s="118">
        <v>202773.06339512998</v>
      </c>
      <c r="C24" s="32">
        <v>13632.820914950002</v>
      </c>
      <c r="D24" s="118">
        <v>5530.9776603700002</v>
      </c>
      <c r="E24" s="118">
        <v>8101.8432545799997</v>
      </c>
      <c r="F24" s="118">
        <v>4117.4726112200005</v>
      </c>
      <c r="G24" s="118">
        <v>3945.2453563900003</v>
      </c>
      <c r="H24" s="118">
        <v>172.22725482999999</v>
      </c>
      <c r="I24" s="118">
        <v>65384.223092620014</v>
      </c>
      <c r="J24" s="118">
        <v>9059.13534162</v>
      </c>
      <c r="K24" s="118">
        <v>56325.087750999999</v>
      </c>
      <c r="L24" s="118">
        <v>119638.54677633999</v>
      </c>
      <c r="M24" s="118">
        <v>118405.8272365</v>
      </c>
      <c r="N24" s="118">
        <v>1232.7195398399999</v>
      </c>
      <c r="O24" s="118">
        <v>22851.820035410004</v>
      </c>
      <c r="P24" s="118">
        <v>23754.177244449998</v>
      </c>
      <c r="Q24" s="119"/>
      <c r="R24" s="119"/>
      <c r="S24" s="119"/>
      <c r="T24" s="119"/>
      <c r="U24" s="119"/>
      <c r="V24" s="119"/>
    </row>
    <row r="25" spans="1:22" s="33" customFormat="1" hidden="1" outlineLevel="1">
      <c r="A25" s="9">
        <v>40969</v>
      </c>
      <c r="B25" s="118">
        <v>213684.79230289001</v>
      </c>
      <c r="C25" s="32">
        <v>15008.633574760002</v>
      </c>
      <c r="D25" s="118">
        <v>7188.2802497299999</v>
      </c>
      <c r="E25" s="118">
        <v>7820.3533250299997</v>
      </c>
      <c r="F25" s="118">
        <v>6009.1031568100007</v>
      </c>
      <c r="G25" s="118">
        <v>5817.1948390300004</v>
      </c>
      <c r="H25" s="118">
        <v>191.90831778</v>
      </c>
      <c r="I25" s="118">
        <v>70573.432910959993</v>
      </c>
      <c r="J25" s="118">
        <v>7605.3076368599995</v>
      </c>
      <c r="K25" s="118">
        <v>62968.125274100006</v>
      </c>
      <c r="L25" s="118">
        <v>122093.62266036001</v>
      </c>
      <c r="M25" s="118">
        <v>120889.56030761001</v>
      </c>
      <c r="N25" s="118">
        <v>1204.0623527499999</v>
      </c>
      <c r="O25" s="118">
        <v>22277.803801370002</v>
      </c>
      <c r="P25" s="118">
        <v>24350.921253980003</v>
      </c>
      <c r="Q25" s="119"/>
      <c r="R25" s="119"/>
      <c r="S25" s="119"/>
      <c r="T25" s="119"/>
      <c r="U25" s="119"/>
      <c r="V25" s="119"/>
    </row>
    <row r="26" spans="1:22" s="33" customFormat="1" hidden="1" outlineLevel="1">
      <c r="A26" s="9">
        <v>41000</v>
      </c>
      <c r="B26" s="118">
        <v>206562.08444631999</v>
      </c>
      <c r="C26" s="32">
        <v>13735.801867780001</v>
      </c>
      <c r="D26" s="118">
        <v>5955.8189466699996</v>
      </c>
      <c r="E26" s="118">
        <v>7779.9829211099996</v>
      </c>
      <c r="F26" s="118">
        <v>6056.1132284300002</v>
      </c>
      <c r="G26" s="118">
        <v>5771.1763927700003</v>
      </c>
      <c r="H26" s="118">
        <v>284.93683565999999</v>
      </c>
      <c r="I26" s="118">
        <v>67073.010495989991</v>
      </c>
      <c r="J26" s="118">
        <v>7326.2353483200004</v>
      </c>
      <c r="K26" s="118">
        <v>59746.775147670007</v>
      </c>
      <c r="L26" s="118">
        <v>119697.15885412</v>
      </c>
      <c r="M26" s="118">
        <v>118385.08679957001</v>
      </c>
      <c r="N26" s="118">
        <v>1312.0720545500001</v>
      </c>
      <c r="O26" s="118">
        <v>20799.201301070003</v>
      </c>
      <c r="P26" s="118">
        <v>24022.955012140003</v>
      </c>
      <c r="Q26" s="119"/>
      <c r="R26" s="119"/>
      <c r="S26" s="119"/>
      <c r="T26" s="119"/>
      <c r="U26" s="119"/>
      <c r="V26" s="119"/>
    </row>
    <row r="27" spans="1:22" s="33" customFormat="1" hidden="1" outlineLevel="1">
      <c r="A27" s="9">
        <v>41030</v>
      </c>
      <c r="B27" s="118">
        <v>203858.74347096999</v>
      </c>
      <c r="C27" s="32">
        <v>13382.19143372</v>
      </c>
      <c r="D27" s="118">
        <v>5879.1698114000001</v>
      </c>
      <c r="E27" s="118">
        <v>7503.0216223200005</v>
      </c>
      <c r="F27" s="118">
        <v>5677.0530957599995</v>
      </c>
      <c r="G27" s="118">
        <v>5477.3498867799999</v>
      </c>
      <c r="H27" s="118">
        <v>199.70320898</v>
      </c>
      <c r="I27" s="118">
        <v>65150.838011930005</v>
      </c>
      <c r="J27" s="118">
        <v>6400.9907345200008</v>
      </c>
      <c r="K27" s="118">
        <v>58749.847277410001</v>
      </c>
      <c r="L27" s="118">
        <v>119648.66092956001</v>
      </c>
      <c r="M27" s="118">
        <v>118336.48513710999</v>
      </c>
      <c r="N27" s="118">
        <v>1312.17579245</v>
      </c>
      <c r="O27" s="118">
        <v>21334.29353531</v>
      </c>
      <c r="P27" s="118">
        <v>23861.54206742</v>
      </c>
      <c r="Q27" s="119"/>
      <c r="R27" s="119"/>
      <c r="S27" s="119"/>
      <c r="T27" s="119"/>
      <c r="U27" s="119"/>
      <c r="V27" s="119"/>
    </row>
    <row r="28" spans="1:22" s="33" customFormat="1" hidden="1" outlineLevel="1">
      <c r="A28" s="9">
        <v>41061</v>
      </c>
      <c r="B28" s="118">
        <v>206980.75466478002</v>
      </c>
      <c r="C28" s="32">
        <v>13912.28942859</v>
      </c>
      <c r="D28" s="118">
        <v>6798.9403572600004</v>
      </c>
      <c r="E28" s="118">
        <v>7113.3490713299998</v>
      </c>
      <c r="F28" s="118">
        <v>5993.2613677800009</v>
      </c>
      <c r="G28" s="118">
        <v>5798.1223656500006</v>
      </c>
      <c r="H28" s="118">
        <v>195.13900213000002</v>
      </c>
      <c r="I28" s="118">
        <v>65961.771152610003</v>
      </c>
      <c r="J28" s="118">
        <v>6538.4028674500005</v>
      </c>
      <c r="K28" s="118">
        <v>59423.368285160002</v>
      </c>
      <c r="L28" s="118">
        <v>121113.43271580001</v>
      </c>
      <c r="M28" s="118">
        <v>119815.95988261</v>
      </c>
      <c r="N28" s="118">
        <v>1297.4728331900001</v>
      </c>
      <c r="O28" s="118">
        <v>23867.74314495</v>
      </c>
      <c r="P28" s="118">
        <v>25450.052641679998</v>
      </c>
      <c r="Q28" s="119"/>
      <c r="R28" s="119"/>
      <c r="S28" s="119"/>
      <c r="T28" s="119"/>
      <c r="U28" s="119"/>
      <c r="V28" s="119"/>
    </row>
    <row r="29" spans="1:22" s="33" customFormat="1" hidden="1" outlineLevel="1">
      <c r="A29" s="9">
        <v>41091</v>
      </c>
      <c r="B29" s="118">
        <v>209790.44969192002</v>
      </c>
      <c r="C29" s="32">
        <v>12381.418015720001</v>
      </c>
      <c r="D29" s="118">
        <v>5461.4401160400002</v>
      </c>
      <c r="E29" s="118">
        <v>6919.9778996800005</v>
      </c>
      <c r="F29" s="118">
        <v>5710.2546494700009</v>
      </c>
      <c r="G29" s="118">
        <v>5507.5669586099993</v>
      </c>
      <c r="H29" s="118">
        <v>202.68769086</v>
      </c>
      <c r="I29" s="118">
        <v>69861.703657899998</v>
      </c>
      <c r="J29" s="118">
        <v>6940.4491852699994</v>
      </c>
      <c r="K29" s="118">
        <v>62921.254472629997</v>
      </c>
      <c r="L29" s="118">
        <v>121837.07336883</v>
      </c>
      <c r="M29" s="118">
        <v>120539.57966806</v>
      </c>
      <c r="N29" s="118">
        <v>1297.49370077</v>
      </c>
      <c r="O29" s="118">
        <v>23489.90291153</v>
      </c>
      <c r="P29" s="118">
        <v>24572.421874309999</v>
      </c>
      <c r="Q29" s="119"/>
      <c r="R29" s="119"/>
      <c r="S29" s="119"/>
      <c r="T29" s="119"/>
      <c r="U29" s="119"/>
      <c r="V29" s="119"/>
    </row>
    <row r="30" spans="1:22" s="33" customFormat="1" hidden="1" outlineLevel="1">
      <c r="A30" s="9">
        <v>41122</v>
      </c>
      <c r="B30" s="118">
        <v>212351.63614006</v>
      </c>
      <c r="C30" s="32">
        <v>12077.87119098</v>
      </c>
      <c r="D30" s="118">
        <v>5337.6186459399996</v>
      </c>
      <c r="E30" s="118">
        <v>6740.2525450399999</v>
      </c>
      <c r="F30" s="118">
        <v>5785.5931593300002</v>
      </c>
      <c r="G30" s="118">
        <v>5583.0716236400003</v>
      </c>
      <c r="H30" s="118">
        <v>202.52153568999998</v>
      </c>
      <c r="I30" s="118">
        <v>71357.877668989997</v>
      </c>
      <c r="J30" s="118">
        <v>6220.5313189099998</v>
      </c>
      <c r="K30" s="118">
        <v>65137.346350079999</v>
      </c>
      <c r="L30" s="118">
        <v>123130.29412075999</v>
      </c>
      <c r="M30" s="118">
        <v>121826.35015354</v>
      </c>
      <c r="N30" s="118">
        <v>1303.9439672199999</v>
      </c>
      <c r="O30" s="118">
        <v>18992.770957740002</v>
      </c>
      <c r="P30" s="118">
        <v>24390.356488490001</v>
      </c>
      <c r="Q30" s="119"/>
      <c r="R30" s="119"/>
      <c r="S30" s="119"/>
      <c r="T30" s="119"/>
      <c r="U30" s="119"/>
      <c r="V30" s="119"/>
    </row>
    <row r="31" spans="1:22" hidden="1" outlineLevel="1">
      <c r="A31" s="9">
        <v>41153</v>
      </c>
      <c r="B31" s="118">
        <v>216285.6915893</v>
      </c>
      <c r="C31" s="32">
        <v>13812.627842309998</v>
      </c>
      <c r="D31" s="118">
        <v>7175.2678831699995</v>
      </c>
      <c r="E31" s="118">
        <v>6637.3599591399998</v>
      </c>
      <c r="F31" s="118">
        <v>5933.8605929900004</v>
      </c>
      <c r="G31" s="118">
        <v>5727.93088575</v>
      </c>
      <c r="H31" s="118">
        <v>205.92970724</v>
      </c>
      <c r="I31" s="118">
        <v>72368.88140340001</v>
      </c>
      <c r="J31" s="118">
        <v>7243.2592745600004</v>
      </c>
      <c r="K31" s="118">
        <v>65125.622128840005</v>
      </c>
      <c r="L31" s="118">
        <v>124170.32175059999</v>
      </c>
      <c r="M31" s="118">
        <v>122864.80680677001</v>
      </c>
      <c r="N31" s="118">
        <v>1305.51494383</v>
      </c>
      <c r="O31" s="118">
        <v>19466.289793880002</v>
      </c>
      <c r="P31" s="118">
        <v>24865.890351530001</v>
      </c>
      <c r="Q31" s="119"/>
      <c r="R31" s="119"/>
      <c r="S31" s="119"/>
      <c r="T31" s="119"/>
      <c r="U31" s="119"/>
      <c r="V31" s="119"/>
    </row>
    <row r="32" spans="1:22" hidden="1" outlineLevel="1">
      <c r="A32" s="9">
        <v>41183</v>
      </c>
      <c r="B32" s="118">
        <v>214305.10617732001</v>
      </c>
      <c r="C32" s="32">
        <v>12677.24791081</v>
      </c>
      <c r="D32" s="118">
        <v>5663.1778784899998</v>
      </c>
      <c r="E32" s="118">
        <v>7014.0700323199999</v>
      </c>
      <c r="F32" s="118">
        <v>6000.8625031199999</v>
      </c>
      <c r="G32" s="118">
        <v>5793.3481171700005</v>
      </c>
      <c r="H32" s="118">
        <v>207.51438595000002</v>
      </c>
      <c r="I32" s="118">
        <v>72045.807202680007</v>
      </c>
      <c r="J32" s="118">
        <v>7279.2487811600004</v>
      </c>
      <c r="K32" s="118">
        <v>64766.558421519992</v>
      </c>
      <c r="L32" s="118">
        <v>123581.18856071</v>
      </c>
      <c r="M32" s="118">
        <v>122229.89648426999</v>
      </c>
      <c r="N32" s="118">
        <v>1351.2920764400001</v>
      </c>
      <c r="O32" s="118">
        <v>19557.46910568</v>
      </c>
      <c r="P32" s="118">
        <v>24581.606791399998</v>
      </c>
      <c r="Q32" s="119"/>
      <c r="R32" s="119"/>
      <c r="S32" s="119"/>
      <c r="T32" s="119"/>
      <c r="U32" s="119"/>
      <c r="V32" s="119"/>
    </row>
    <row r="33" spans="1:22" hidden="1" outlineLevel="1">
      <c r="A33" s="9">
        <v>41214</v>
      </c>
      <c r="B33" s="118">
        <v>214285.01460354001</v>
      </c>
      <c r="C33" s="32">
        <v>12298.160746289999</v>
      </c>
      <c r="D33" s="118">
        <v>5631.9512991600004</v>
      </c>
      <c r="E33" s="118">
        <v>6666.2094471299997</v>
      </c>
      <c r="F33" s="118">
        <v>5354.0067425500001</v>
      </c>
      <c r="G33" s="118">
        <v>5153.9096574499999</v>
      </c>
      <c r="H33" s="118">
        <v>200.09708509999999</v>
      </c>
      <c r="I33" s="118">
        <v>72047.289249139983</v>
      </c>
      <c r="J33" s="118">
        <v>7665.2914569799996</v>
      </c>
      <c r="K33" s="118">
        <v>64381.997792160008</v>
      </c>
      <c r="L33" s="118">
        <v>124585.55786556</v>
      </c>
      <c r="M33" s="118">
        <v>123130.14354850999</v>
      </c>
      <c r="N33" s="118">
        <v>1455.4143170499999</v>
      </c>
      <c r="O33" s="118">
        <v>19575.044732360002</v>
      </c>
      <c r="P33" s="118">
        <v>25423.355264360001</v>
      </c>
      <c r="Q33" s="119"/>
      <c r="R33" s="119"/>
      <c r="S33" s="119"/>
      <c r="T33" s="119"/>
      <c r="U33" s="119"/>
      <c r="V33" s="119"/>
    </row>
    <row r="34" spans="1:22" hidden="1" outlineLevel="1">
      <c r="A34" s="9">
        <v>41244</v>
      </c>
      <c r="B34" s="118">
        <v>237381.34701218997</v>
      </c>
      <c r="C34" s="32">
        <v>15589.119241079999</v>
      </c>
      <c r="D34" s="118">
        <v>7834.5272931299996</v>
      </c>
      <c r="E34" s="118">
        <v>7754.5919479499998</v>
      </c>
      <c r="F34" s="118">
        <v>5389.6308317900002</v>
      </c>
      <c r="G34" s="118">
        <v>5341.5738388600003</v>
      </c>
      <c r="H34" s="118">
        <v>48.056992930000007</v>
      </c>
      <c r="I34" s="118">
        <v>90382.079087310005</v>
      </c>
      <c r="J34" s="118">
        <v>19705.87185652</v>
      </c>
      <c r="K34" s="118">
        <v>70676.207230789994</v>
      </c>
      <c r="L34" s="118">
        <v>126020.51785200999</v>
      </c>
      <c r="M34" s="118">
        <v>124660.79187290001</v>
      </c>
      <c r="N34" s="118">
        <v>1359.72597911</v>
      </c>
      <c r="O34" s="118">
        <v>19276.58218908</v>
      </c>
      <c r="P34" s="118">
        <v>25553.733256219999</v>
      </c>
      <c r="Q34" s="119"/>
      <c r="R34" s="119"/>
      <c r="S34" s="119"/>
      <c r="T34" s="119"/>
      <c r="U34" s="119"/>
      <c r="V34" s="119"/>
    </row>
    <row r="35" spans="1:22" hidden="1" outlineLevel="1">
      <c r="A35" s="9">
        <v>41275</v>
      </c>
      <c r="B35" s="118">
        <v>240873.52422081001</v>
      </c>
      <c r="C35" s="32">
        <v>15641.956354149999</v>
      </c>
      <c r="D35" s="118">
        <v>6409.8163309199999</v>
      </c>
      <c r="E35" s="118">
        <v>9232.1400232300002</v>
      </c>
      <c r="F35" s="118">
        <v>4742.5756899999997</v>
      </c>
      <c r="G35" s="118">
        <v>4694.0909567999997</v>
      </c>
      <c r="H35" s="118">
        <v>48.484733200000001</v>
      </c>
      <c r="I35" s="118">
        <v>92335.975923540012</v>
      </c>
      <c r="J35" s="118">
        <v>19757.404025060001</v>
      </c>
      <c r="K35" s="118">
        <v>72578.57189847999</v>
      </c>
      <c r="L35" s="118">
        <v>128153.01625312</v>
      </c>
      <c r="M35" s="118">
        <v>126684.86881207</v>
      </c>
      <c r="N35" s="118">
        <v>1468.14744105</v>
      </c>
      <c r="O35" s="118">
        <v>17554.913406070002</v>
      </c>
      <c r="P35" s="118">
        <v>27010.54303592</v>
      </c>
      <c r="Q35" s="119"/>
      <c r="R35" s="119"/>
      <c r="S35" s="119"/>
      <c r="T35" s="119"/>
      <c r="U35" s="119"/>
      <c r="V35" s="119"/>
    </row>
    <row r="36" spans="1:22" hidden="1" outlineLevel="1">
      <c r="A36" s="9">
        <v>41306</v>
      </c>
      <c r="B36" s="118">
        <v>243071.68268559998</v>
      </c>
      <c r="C36" s="32">
        <v>15634.965618749999</v>
      </c>
      <c r="D36" s="118">
        <v>6399.0097780400001</v>
      </c>
      <c r="E36" s="118">
        <v>9235.9558407099994</v>
      </c>
      <c r="F36" s="118">
        <v>4909.4526790399996</v>
      </c>
      <c r="G36" s="118">
        <v>4763.5040531000004</v>
      </c>
      <c r="H36" s="118">
        <v>145.94862594</v>
      </c>
      <c r="I36" s="118">
        <v>90603.734161290005</v>
      </c>
      <c r="J36" s="118">
        <v>19068.254369530001</v>
      </c>
      <c r="K36" s="118">
        <v>71535.479791760008</v>
      </c>
      <c r="L36" s="118">
        <v>131923.53022652</v>
      </c>
      <c r="M36" s="118">
        <v>130395.11087958001</v>
      </c>
      <c r="N36" s="118">
        <v>1528.4193469400002</v>
      </c>
      <c r="O36" s="118">
        <v>18877.24706166</v>
      </c>
      <c r="P36" s="118">
        <v>26682.368339050001</v>
      </c>
      <c r="Q36" s="119"/>
      <c r="R36" s="119"/>
      <c r="S36" s="119"/>
      <c r="T36" s="119"/>
      <c r="U36" s="119"/>
      <c r="V36" s="119"/>
    </row>
    <row r="37" spans="1:22" hidden="1" outlineLevel="1">
      <c r="A37" s="9">
        <v>41334</v>
      </c>
      <c r="B37" s="118">
        <v>248851.40364044998</v>
      </c>
      <c r="C37" s="32">
        <v>16993.910193609998</v>
      </c>
      <c r="D37" s="118">
        <v>7768.8164022300007</v>
      </c>
      <c r="E37" s="118">
        <v>9225.0937913800008</v>
      </c>
      <c r="F37" s="118">
        <v>4952.3929153399995</v>
      </c>
      <c r="G37" s="118">
        <v>4816.4489966199999</v>
      </c>
      <c r="H37" s="118">
        <v>135.94391872</v>
      </c>
      <c r="I37" s="118">
        <v>93046.662420640001</v>
      </c>
      <c r="J37" s="118">
        <v>18876.85837477</v>
      </c>
      <c r="K37" s="118">
        <v>74169.804045869998</v>
      </c>
      <c r="L37" s="118">
        <v>133858.43811086001</v>
      </c>
      <c r="M37" s="118">
        <v>132448.84919281999</v>
      </c>
      <c r="N37" s="118">
        <v>1409.58891804</v>
      </c>
      <c r="O37" s="118">
        <v>21349.766250200002</v>
      </c>
      <c r="P37" s="118">
        <v>26208.604177260004</v>
      </c>
      <c r="Q37" s="119"/>
      <c r="R37" s="119"/>
      <c r="S37" s="119"/>
      <c r="T37" s="119"/>
      <c r="U37" s="119"/>
      <c r="V37" s="119"/>
    </row>
    <row r="38" spans="1:22" hidden="1" outlineLevel="1">
      <c r="A38" s="9">
        <v>41365</v>
      </c>
      <c r="B38" s="118">
        <v>252068.90549357</v>
      </c>
      <c r="C38" s="32">
        <v>14867.016950370002</v>
      </c>
      <c r="D38" s="118">
        <v>6505.4787215300003</v>
      </c>
      <c r="E38" s="118">
        <v>8361.5382288399996</v>
      </c>
      <c r="F38" s="118">
        <v>4812.07267684</v>
      </c>
      <c r="G38" s="118">
        <v>4572.6095763699996</v>
      </c>
      <c r="H38" s="118">
        <v>239.46310047000003</v>
      </c>
      <c r="I38" s="118">
        <v>94361.397300719997</v>
      </c>
      <c r="J38" s="118">
        <v>18686.9815882</v>
      </c>
      <c r="K38" s="118">
        <v>75674.415712519985</v>
      </c>
      <c r="L38" s="118">
        <v>138028.41856563999</v>
      </c>
      <c r="M38" s="118">
        <v>136555.69582068999</v>
      </c>
      <c r="N38" s="118">
        <v>1472.7227449499999</v>
      </c>
      <c r="O38" s="118">
        <v>27289.984567700001</v>
      </c>
      <c r="P38" s="118">
        <v>27087.695706370003</v>
      </c>
      <c r="Q38" s="119"/>
      <c r="R38" s="119"/>
      <c r="S38" s="119"/>
      <c r="T38" s="119"/>
      <c r="U38" s="119"/>
      <c r="V38" s="119"/>
    </row>
    <row r="39" spans="1:22" hidden="1" outlineLevel="1">
      <c r="A39" s="9">
        <v>41395</v>
      </c>
      <c r="B39" s="118">
        <v>253234.51819028999</v>
      </c>
      <c r="C39" s="32">
        <v>15127.907905959999</v>
      </c>
      <c r="D39" s="118">
        <v>6530.4202432299999</v>
      </c>
      <c r="E39" s="118">
        <v>8597.48766273</v>
      </c>
      <c r="F39" s="118">
        <v>4547.0815008499994</v>
      </c>
      <c r="G39" s="118">
        <v>4387.7955813600001</v>
      </c>
      <c r="H39" s="118">
        <v>159.28591949000003</v>
      </c>
      <c r="I39" s="118">
        <v>94493.890432490007</v>
      </c>
      <c r="J39" s="118">
        <v>18469.194462339998</v>
      </c>
      <c r="K39" s="118">
        <v>76024.695970150002</v>
      </c>
      <c r="L39" s="118">
        <v>139065.63835099002</v>
      </c>
      <c r="M39" s="118">
        <v>137644.65133105</v>
      </c>
      <c r="N39" s="118">
        <v>1420.98701994</v>
      </c>
      <c r="O39" s="118">
        <v>28772.140739440001</v>
      </c>
      <c r="P39" s="118">
        <v>26055.834193949999</v>
      </c>
      <c r="Q39" s="119"/>
      <c r="R39" s="119"/>
      <c r="S39" s="119"/>
      <c r="T39" s="119"/>
      <c r="U39" s="119"/>
      <c r="V39" s="119"/>
    </row>
    <row r="40" spans="1:22" hidden="1" outlineLevel="1">
      <c r="A40" s="9">
        <v>41426</v>
      </c>
      <c r="B40" s="118">
        <v>256414.89655135002</v>
      </c>
      <c r="C40" s="32">
        <v>17493.082715410001</v>
      </c>
      <c r="D40" s="118">
        <v>8141.1982642299999</v>
      </c>
      <c r="E40" s="118">
        <v>9351.8844511799998</v>
      </c>
      <c r="F40" s="118">
        <v>4084.1140524599996</v>
      </c>
      <c r="G40" s="118">
        <v>3933.8739078799999</v>
      </c>
      <c r="H40" s="118">
        <v>150.24014458000002</v>
      </c>
      <c r="I40" s="118">
        <v>91468.673237549985</v>
      </c>
      <c r="J40" s="118">
        <v>18219.655237679999</v>
      </c>
      <c r="K40" s="118">
        <v>73249.017999870004</v>
      </c>
      <c r="L40" s="118">
        <v>143369.02654593001</v>
      </c>
      <c r="M40" s="118">
        <v>141890.15341038001</v>
      </c>
      <c r="N40" s="118">
        <v>1478.8731355499999</v>
      </c>
      <c r="O40" s="118">
        <v>27200.29864447</v>
      </c>
      <c r="P40" s="118">
        <v>28383.43366581</v>
      </c>
      <c r="Q40" s="119"/>
      <c r="R40" s="119"/>
      <c r="S40" s="119"/>
      <c r="T40" s="119"/>
      <c r="U40" s="119"/>
      <c r="V40" s="119"/>
    </row>
    <row r="41" spans="1:22" hidden="1" outlineLevel="1">
      <c r="A41" s="9">
        <v>41456</v>
      </c>
      <c r="B41" s="118">
        <v>261295.93787969</v>
      </c>
      <c r="C41" s="32">
        <v>16352.82714915</v>
      </c>
      <c r="D41" s="118">
        <v>6833.8189665</v>
      </c>
      <c r="E41" s="118">
        <v>9519.0081826500009</v>
      </c>
      <c r="F41" s="118">
        <v>4467.9101564799994</v>
      </c>
      <c r="G41" s="118">
        <v>4324.8684826299996</v>
      </c>
      <c r="H41" s="118">
        <v>143.04167385</v>
      </c>
      <c r="I41" s="118">
        <v>96386.733533129998</v>
      </c>
      <c r="J41" s="118">
        <v>16889.293635959999</v>
      </c>
      <c r="K41" s="118">
        <v>79497.439897169999</v>
      </c>
      <c r="L41" s="118">
        <v>144088.46704093</v>
      </c>
      <c r="M41" s="118">
        <v>142615.51112663001</v>
      </c>
      <c r="N41" s="118">
        <v>1472.9559143000001</v>
      </c>
      <c r="O41" s="118">
        <v>28072.10552492</v>
      </c>
      <c r="P41" s="118">
        <v>28173.374190160001</v>
      </c>
      <c r="Q41" s="119"/>
      <c r="R41" s="119"/>
      <c r="S41" s="119"/>
      <c r="T41" s="119"/>
      <c r="U41" s="119"/>
      <c r="V41" s="119"/>
    </row>
    <row r="42" spans="1:22" hidden="1" outlineLevel="1">
      <c r="A42" s="9">
        <v>41487</v>
      </c>
      <c r="B42" s="118">
        <v>262412.90658852004</v>
      </c>
      <c r="C42" s="32">
        <v>17373.26973208</v>
      </c>
      <c r="D42" s="118">
        <v>7114.8723622400003</v>
      </c>
      <c r="E42" s="118">
        <v>10258.39736984</v>
      </c>
      <c r="F42" s="118">
        <v>4032.9097934500001</v>
      </c>
      <c r="G42" s="118">
        <v>3895.2604643200002</v>
      </c>
      <c r="H42" s="118">
        <v>137.64932912999998</v>
      </c>
      <c r="I42" s="118">
        <v>95739.729452889995</v>
      </c>
      <c r="J42" s="118">
        <v>16626.114886610001</v>
      </c>
      <c r="K42" s="118">
        <v>79113.614566280012</v>
      </c>
      <c r="L42" s="118">
        <v>145266.99761010002</v>
      </c>
      <c r="M42" s="118">
        <v>143697.27988315001</v>
      </c>
      <c r="N42" s="118">
        <v>1569.71772695</v>
      </c>
      <c r="O42" s="118">
        <v>28400.541104529999</v>
      </c>
      <c r="P42" s="118">
        <v>29198.630484419999</v>
      </c>
      <c r="Q42" s="119"/>
      <c r="R42" s="119"/>
      <c r="S42" s="119"/>
      <c r="T42" s="119"/>
      <c r="U42" s="119"/>
      <c r="V42" s="119"/>
    </row>
    <row r="43" spans="1:22" hidden="1" outlineLevel="1">
      <c r="A43" s="9">
        <v>41518</v>
      </c>
      <c r="B43" s="118">
        <v>266744.25185499998</v>
      </c>
      <c r="C43" s="32">
        <v>19042.223095459998</v>
      </c>
      <c r="D43" s="118">
        <v>8796.8469945399993</v>
      </c>
      <c r="E43" s="118">
        <v>10245.376100919999</v>
      </c>
      <c r="F43" s="118">
        <v>4083.9266044400001</v>
      </c>
      <c r="G43" s="118">
        <v>3952.1970788099998</v>
      </c>
      <c r="H43" s="118">
        <v>131.72952562999998</v>
      </c>
      <c r="I43" s="118">
        <v>96483.022291369998</v>
      </c>
      <c r="J43" s="118">
        <v>16574.358034249999</v>
      </c>
      <c r="K43" s="118">
        <v>79908.664257120006</v>
      </c>
      <c r="L43" s="118">
        <v>147135.07986373</v>
      </c>
      <c r="M43" s="118">
        <v>145574.63657689001</v>
      </c>
      <c r="N43" s="118">
        <v>1560.4432868399999</v>
      </c>
      <c r="O43" s="118">
        <v>26608.961247089996</v>
      </c>
      <c r="P43" s="118">
        <v>28301.414328579998</v>
      </c>
      <c r="Q43" s="119"/>
      <c r="R43" s="119"/>
      <c r="S43" s="119"/>
      <c r="T43" s="119"/>
      <c r="U43" s="119"/>
      <c r="V43" s="119"/>
    </row>
    <row r="44" spans="1:22" hidden="1" outlineLevel="1">
      <c r="A44" s="9">
        <v>41548</v>
      </c>
      <c r="B44" s="118">
        <v>266253.87469426001</v>
      </c>
      <c r="C44" s="32">
        <v>17938.70187442</v>
      </c>
      <c r="D44" s="118">
        <v>7322.7362590299999</v>
      </c>
      <c r="E44" s="118">
        <v>10615.96561539</v>
      </c>
      <c r="F44" s="118">
        <v>4331.9359679400004</v>
      </c>
      <c r="G44" s="118">
        <v>4121.5258969700008</v>
      </c>
      <c r="H44" s="118">
        <v>210.41007096999999</v>
      </c>
      <c r="I44" s="118">
        <v>95849.399202040004</v>
      </c>
      <c r="J44" s="118">
        <v>17407.943898289999</v>
      </c>
      <c r="K44" s="118">
        <v>78441.455303750001</v>
      </c>
      <c r="L44" s="118">
        <v>148133.83764986001</v>
      </c>
      <c r="M44" s="118">
        <v>146559.13938761997</v>
      </c>
      <c r="N44" s="118">
        <v>1574.6982622399998</v>
      </c>
      <c r="O44" s="118">
        <v>24999.752034270001</v>
      </c>
      <c r="P44" s="118">
        <v>27875.830681799998</v>
      </c>
      <c r="Q44" s="119"/>
      <c r="R44" s="119"/>
      <c r="S44" s="119"/>
      <c r="T44" s="119"/>
      <c r="U44" s="119"/>
      <c r="V44" s="119"/>
    </row>
    <row r="45" spans="1:22" hidden="1" outlineLevel="1">
      <c r="A45" s="9">
        <v>41579</v>
      </c>
      <c r="B45" s="118">
        <v>268374.83022607997</v>
      </c>
      <c r="C45" s="32">
        <v>18698.875829179997</v>
      </c>
      <c r="D45" s="118">
        <v>7296.21987283</v>
      </c>
      <c r="E45" s="118">
        <v>11402.65595635</v>
      </c>
      <c r="F45" s="118">
        <v>4144.6360232499992</v>
      </c>
      <c r="G45" s="118">
        <v>4018.8577717299995</v>
      </c>
      <c r="H45" s="118">
        <v>125.77825152000001</v>
      </c>
      <c r="I45" s="118">
        <v>96456.649001229991</v>
      </c>
      <c r="J45" s="118">
        <v>16461.593304560003</v>
      </c>
      <c r="K45" s="118">
        <v>79995.055696669995</v>
      </c>
      <c r="L45" s="118">
        <v>149074.66937242</v>
      </c>
      <c r="M45" s="118">
        <v>147524.99113474</v>
      </c>
      <c r="N45" s="118">
        <v>1549.6782376799999</v>
      </c>
      <c r="O45" s="118">
        <v>25594.241376719998</v>
      </c>
      <c r="P45" s="118">
        <v>27308.123625470002</v>
      </c>
      <c r="Q45" s="119"/>
      <c r="R45" s="119"/>
      <c r="S45" s="119"/>
      <c r="T45" s="119"/>
      <c r="U45" s="119"/>
      <c r="V45" s="119"/>
    </row>
    <row r="46" spans="1:22" hidden="1" outlineLevel="1">
      <c r="A46" s="9">
        <v>41609</v>
      </c>
      <c r="B46" s="118">
        <v>278518.86195862002</v>
      </c>
      <c r="C46" s="32">
        <v>19764.855144859997</v>
      </c>
      <c r="D46" s="118">
        <v>9194.2012593100008</v>
      </c>
      <c r="E46" s="118">
        <v>10570.65388555</v>
      </c>
      <c r="F46" s="118">
        <v>2449.0331584099999</v>
      </c>
      <c r="G46" s="118">
        <v>2417.0483930800001</v>
      </c>
      <c r="H46" s="118">
        <v>31.984765329999998</v>
      </c>
      <c r="I46" s="118">
        <v>107601.68235737001</v>
      </c>
      <c r="J46" s="118">
        <v>18634.178065690001</v>
      </c>
      <c r="K46" s="118">
        <v>88967.504291680001</v>
      </c>
      <c r="L46" s="118">
        <v>148703.29129798</v>
      </c>
      <c r="M46" s="118">
        <v>147078.22605036001</v>
      </c>
      <c r="N46" s="118">
        <v>1625.06524762</v>
      </c>
      <c r="O46" s="118">
        <v>27396.905145860001</v>
      </c>
      <c r="P46" s="118">
        <v>24392.194300890002</v>
      </c>
      <c r="Q46" s="119"/>
      <c r="R46" s="119"/>
      <c r="S46" s="119"/>
      <c r="T46" s="119"/>
      <c r="U46" s="119"/>
      <c r="V46" s="119"/>
    </row>
    <row r="47" spans="1:22" hidden="1" outlineLevel="1">
      <c r="A47" s="9">
        <v>41640</v>
      </c>
      <c r="B47" s="118">
        <v>272562.09868936997</v>
      </c>
      <c r="C47" s="32">
        <v>19269.973287180001</v>
      </c>
      <c r="D47" s="118">
        <v>7911.4583333099999</v>
      </c>
      <c r="E47" s="118">
        <v>11358.514953869999</v>
      </c>
      <c r="F47" s="118">
        <v>2572.29076635</v>
      </c>
      <c r="G47" s="118">
        <v>2537.4026151499997</v>
      </c>
      <c r="H47" s="118">
        <v>34.888151199999996</v>
      </c>
      <c r="I47" s="118">
        <v>105166.52510326999</v>
      </c>
      <c r="J47" s="118">
        <v>17511.69946285</v>
      </c>
      <c r="K47" s="118">
        <v>87654.825640419993</v>
      </c>
      <c r="L47" s="118">
        <v>145553.30953257001</v>
      </c>
      <c r="M47" s="118">
        <v>143974.67250585</v>
      </c>
      <c r="N47" s="118">
        <v>1578.63702672</v>
      </c>
      <c r="O47" s="118">
        <v>29890.38079725</v>
      </c>
      <c r="P47" s="118">
        <v>22729.206484130002</v>
      </c>
      <c r="Q47" s="119"/>
      <c r="R47" s="119"/>
      <c r="S47" s="119"/>
      <c r="T47" s="119"/>
      <c r="U47" s="119"/>
      <c r="V47" s="119"/>
    </row>
    <row r="48" spans="1:22" hidden="1" outlineLevel="1">
      <c r="A48" s="9">
        <v>41671</v>
      </c>
      <c r="B48" s="118">
        <v>289678.6888152</v>
      </c>
      <c r="C48" s="32">
        <v>19625.99707361</v>
      </c>
      <c r="D48" s="118">
        <v>8090.3528909400011</v>
      </c>
      <c r="E48" s="118">
        <v>11535.644182669999</v>
      </c>
      <c r="F48" s="118">
        <v>2933.27413273</v>
      </c>
      <c r="G48" s="118">
        <v>2899.67934767</v>
      </c>
      <c r="H48" s="118">
        <v>33.59478506</v>
      </c>
      <c r="I48" s="118">
        <v>114180.40569494999</v>
      </c>
      <c r="J48" s="118">
        <v>22155.51788377</v>
      </c>
      <c r="K48" s="118">
        <v>92024.88781118</v>
      </c>
      <c r="L48" s="118">
        <v>152939.01191390998</v>
      </c>
      <c r="M48" s="118">
        <v>151232.09517918999</v>
      </c>
      <c r="N48" s="118">
        <v>1706.9167347200002</v>
      </c>
      <c r="O48" s="118">
        <v>27812.24618686</v>
      </c>
      <c r="P48" s="118">
        <v>25301.76514182</v>
      </c>
      <c r="Q48" s="119"/>
      <c r="R48" s="119"/>
      <c r="S48" s="119"/>
      <c r="T48" s="119"/>
      <c r="U48" s="119"/>
      <c r="V48" s="119"/>
    </row>
    <row r="49" spans="1:22" hidden="1" outlineLevel="1">
      <c r="A49" s="9">
        <v>41699</v>
      </c>
      <c r="B49" s="118">
        <v>291219.03304950002</v>
      </c>
      <c r="C49" s="32">
        <v>22882.848264820001</v>
      </c>
      <c r="D49" s="118">
        <v>9429.7720215099998</v>
      </c>
      <c r="E49" s="118">
        <v>13453.076243309999</v>
      </c>
      <c r="F49" s="118">
        <v>3096.3090063200002</v>
      </c>
      <c r="G49" s="118">
        <v>3062.4213831500001</v>
      </c>
      <c r="H49" s="118">
        <v>33.887623169999998</v>
      </c>
      <c r="I49" s="118">
        <v>111238.84855523999</v>
      </c>
      <c r="J49" s="118">
        <v>22287.238423899998</v>
      </c>
      <c r="K49" s="118">
        <v>88951.610131339999</v>
      </c>
      <c r="L49" s="118">
        <v>154001.02722311998</v>
      </c>
      <c r="M49" s="118">
        <v>152259.95423162001</v>
      </c>
      <c r="N49" s="118">
        <v>1741.0729915000002</v>
      </c>
      <c r="O49" s="118">
        <v>21887.681192229997</v>
      </c>
      <c r="P49" s="118">
        <v>25698.22841716</v>
      </c>
      <c r="Q49" s="119"/>
      <c r="R49" s="119"/>
      <c r="S49" s="119"/>
      <c r="T49" s="119"/>
      <c r="U49" s="119"/>
      <c r="V49" s="119"/>
    </row>
    <row r="50" spans="1:22" hidden="1" outlineLevel="1">
      <c r="A50" s="9">
        <v>41730</v>
      </c>
      <c r="B50" s="118">
        <v>294495.38964732998</v>
      </c>
      <c r="C50" s="32">
        <v>21865.365944789999</v>
      </c>
      <c r="D50" s="118">
        <v>8586.9393555799998</v>
      </c>
      <c r="E50" s="118">
        <v>13278.426589210001</v>
      </c>
      <c r="F50" s="118">
        <v>3109.4139037499995</v>
      </c>
      <c r="G50" s="118">
        <v>3076.0225614400006</v>
      </c>
      <c r="H50" s="118">
        <v>33.391342309999999</v>
      </c>
      <c r="I50" s="118">
        <v>113114.90673116001</v>
      </c>
      <c r="J50" s="118">
        <v>24172.695905339999</v>
      </c>
      <c r="K50" s="118">
        <v>88942.210825819988</v>
      </c>
      <c r="L50" s="118">
        <v>156405.70306763001</v>
      </c>
      <c r="M50" s="118">
        <v>154665.78992667998</v>
      </c>
      <c r="N50" s="118">
        <v>1739.9131409500001</v>
      </c>
      <c r="O50" s="118">
        <v>20355.75875429</v>
      </c>
      <c r="P50" s="118">
        <v>29482.528215009999</v>
      </c>
      <c r="Q50" s="119"/>
      <c r="R50" s="119"/>
      <c r="S50" s="119"/>
      <c r="T50" s="119"/>
      <c r="U50" s="119"/>
      <c r="V50" s="119"/>
    </row>
    <row r="51" spans="1:22" hidden="1" outlineLevel="1">
      <c r="A51" s="9">
        <v>41760</v>
      </c>
      <c r="B51" s="118">
        <v>300495.22412628005</v>
      </c>
      <c r="C51" s="32">
        <v>23124.455405959998</v>
      </c>
      <c r="D51" s="118">
        <v>8873.9520836000011</v>
      </c>
      <c r="E51" s="118">
        <v>14250.50332236</v>
      </c>
      <c r="F51" s="118">
        <v>2818.2624114299997</v>
      </c>
      <c r="G51" s="118">
        <v>2781.0872891200002</v>
      </c>
      <c r="H51" s="118">
        <v>37.175122309999999</v>
      </c>
      <c r="I51" s="118">
        <v>115511.44890000002</v>
      </c>
      <c r="J51" s="118">
        <v>25427.484799990001</v>
      </c>
      <c r="K51" s="118">
        <v>90083.964100009995</v>
      </c>
      <c r="L51" s="118">
        <v>159041.05740888999</v>
      </c>
      <c r="M51" s="118">
        <v>157168.59929203001</v>
      </c>
      <c r="N51" s="118">
        <v>1872.4581168599998</v>
      </c>
      <c r="O51" s="118">
        <v>16894.18768685</v>
      </c>
      <c r="P51" s="118">
        <v>29645.71002337</v>
      </c>
      <c r="Q51" s="119"/>
      <c r="R51" s="119"/>
      <c r="S51" s="119"/>
      <c r="T51" s="119"/>
      <c r="U51" s="119"/>
      <c r="V51" s="119"/>
    </row>
    <row r="52" spans="1:22" hidden="1" outlineLevel="1">
      <c r="A52" s="9">
        <v>41791</v>
      </c>
      <c r="B52" s="118">
        <v>296565.67273347004</v>
      </c>
      <c r="C52" s="32">
        <v>23554.174476669999</v>
      </c>
      <c r="D52" s="118">
        <v>9480.5060115100005</v>
      </c>
      <c r="E52" s="118">
        <v>14073.668465160001</v>
      </c>
      <c r="F52" s="118">
        <v>2664.8662196999999</v>
      </c>
      <c r="G52" s="118">
        <v>2628.3988349800002</v>
      </c>
      <c r="H52" s="118">
        <v>36.467384719999998</v>
      </c>
      <c r="I52" s="118">
        <v>112966.57166108998</v>
      </c>
      <c r="J52" s="118">
        <v>25017.475837820002</v>
      </c>
      <c r="K52" s="118">
        <v>87949.095823270007</v>
      </c>
      <c r="L52" s="118">
        <v>157380.06037601002</v>
      </c>
      <c r="M52" s="118">
        <v>155671.13907039998</v>
      </c>
      <c r="N52" s="118">
        <v>1708.92130561</v>
      </c>
      <c r="O52" s="118">
        <v>17002.66189612</v>
      </c>
      <c r="P52" s="118">
        <v>25164.809476080001</v>
      </c>
      <c r="Q52" s="119"/>
      <c r="R52" s="119"/>
      <c r="S52" s="119"/>
      <c r="T52" s="119"/>
      <c r="U52" s="119"/>
      <c r="V52" s="119"/>
    </row>
    <row r="53" spans="1:22" hidden="1" outlineLevel="1">
      <c r="A53" s="9">
        <v>41821</v>
      </c>
      <c r="B53" s="118">
        <v>295323.9075117</v>
      </c>
      <c r="C53" s="32">
        <v>22507.323727850002</v>
      </c>
      <c r="D53" s="118">
        <v>8302.2828634100006</v>
      </c>
      <c r="E53" s="118">
        <v>14205.040864439999</v>
      </c>
      <c r="F53" s="118">
        <v>2755.9494181099999</v>
      </c>
      <c r="G53" s="118">
        <v>2728.5842507800003</v>
      </c>
      <c r="H53" s="118">
        <v>27.365167330000006</v>
      </c>
      <c r="I53" s="118">
        <v>112547.66266363001</v>
      </c>
      <c r="J53" s="118">
        <v>23362.10913388</v>
      </c>
      <c r="K53" s="118">
        <v>89185.553529750003</v>
      </c>
      <c r="L53" s="118">
        <v>157512.97170211002</v>
      </c>
      <c r="M53" s="118">
        <v>155798.35554487002</v>
      </c>
      <c r="N53" s="118">
        <v>1714.6161572399999</v>
      </c>
      <c r="O53" s="118">
        <v>15649.970449439999</v>
      </c>
      <c r="P53" s="118">
        <v>25968.945376529999</v>
      </c>
      <c r="Q53" s="119"/>
      <c r="R53" s="119"/>
      <c r="S53" s="119"/>
      <c r="T53" s="119"/>
      <c r="U53" s="119"/>
      <c r="V53" s="119"/>
    </row>
    <row r="54" spans="1:22" hidden="1" outlineLevel="1">
      <c r="A54" s="9">
        <v>41852</v>
      </c>
      <c r="B54" s="118">
        <v>311847.82403063</v>
      </c>
      <c r="C54" s="32">
        <v>23564.61482649</v>
      </c>
      <c r="D54" s="118">
        <v>8866.8942501599995</v>
      </c>
      <c r="E54" s="118">
        <v>14697.720576329999</v>
      </c>
      <c r="F54" s="118">
        <v>3206.5227214600004</v>
      </c>
      <c r="G54" s="118">
        <v>3180.5494279599998</v>
      </c>
      <c r="H54" s="118">
        <v>25.973293499999997</v>
      </c>
      <c r="I54" s="118">
        <v>120883.42152238</v>
      </c>
      <c r="J54" s="118">
        <v>24636.700058629998</v>
      </c>
      <c r="K54" s="118">
        <v>96246.72146375</v>
      </c>
      <c r="L54" s="118">
        <v>164193.2649603</v>
      </c>
      <c r="M54" s="118">
        <v>162194.83567165001</v>
      </c>
      <c r="N54" s="118">
        <v>1998.42928865</v>
      </c>
      <c r="O54" s="118">
        <v>14494.422385600001</v>
      </c>
      <c r="P54" s="118">
        <v>28463.745797890002</v>
      </c>
      <c r="Q54" s="119"/>
      <c r="R54" s="119"/>
      <c r="S54" s="119"/>
      <c r="T54" s="119"/>
      <c r="U54" s="119"/>
      <c r="V54" s="119"/>
    </row>
    <row r="55" spans="1:22" hidden="1" outlineLevel="1">
      <c r="A55" s="9">
        <v>41883</v>
      </c>
      <c r="B55" s="118">
        <v>318703.94704502</v>
      </c>
      <c r="C55" s="32">
        <v>25069.479704950001</v>
      </c>
      <c r="D55" s="118">
        <v>9693.5569592600004</v>
      </c>
      <c r="E55" s="118">
        <v>15375.922745689999</v>
      </c>
      <c r="F55" s="118">
        <v>2924.0105951799997</v>
      </c>
      <c r="G55" s="118">
        <v>2917.6866856299998</v>
      </c>
      <c r="H55" s="118">
        <v>6.3239095499999998</v>
      </c>
      <c r="I55" s="118">
        <v>136118.59704483001</v>
      </c>
      <c r="J55" s="118">
        <v>45638.018596709997</v>
      </c>
      <c r="K55" s="118">
        <v>90480.578448119995</v>
      </c>
      <c r="L55" s="118">
        <v>154591.85970005998</v>
      </c>
      <c r="M55" s="118">
        <v>152487.29152895999</v>
      </c>
      <c r="N55" s="118">
        <v>2104.5681710999997</v>
      </c>
      <c r="O55" s="118">
        <v>15608.226754589999</v>
      </c>
      <c r="P55" s="118">
        <v>25626.192797829997</v>
      </c>
      <c r="Q55" s="119"/>
      <c r="R55" s="119"/>
      <c r="S55" s="119"/>
      <c r="T55" s="119"/>
      <c r="U55" s="119"/>
      <c r="V55" s="119"/>
    </row>
    <row r="56" spans="1:22" hidden="1" outlineLevel="1">
      <c r="A56" s="9">
        <v>41913</v>
      </c>
      <c r="B56" s="118">
        <v>299249.60018787999</v>
      </c>
      <c r="C56" s="32">
        <v>23614.174729400002</v>
      </c>
      <c r="D56" s="118">
        <v>8499.7938545600009</v>
      </c>
      <c r="E56" s="118">
        <v>15114.380874839999</v>
      </c>
      <c r="F56" s="118">
        <v>2370.8361530699995</v>
      </c>
      <c r="G56" s="118">
        <v>2362.0947446199998</v>
      </c>
      <c r="H56" s="118">
        <v>8.7414084499999998</v>
      </c>
      <c r="I56" s="118">
        <v>120780.73880675001</v>
      </c>
      <c r="J56" s="118">
        <v>24805.571354260002</v>
      </c>
      <c r="K56" s="118">
        <v>95975.167452490015</v>
      </c>
      <c r="L56" s="118">
        <v>152483.85049866</v>
      </c>
      <c r="M56" s="118">
        <v>150429.78303291</v>
      </c>
      <c r="N56" s="118">
        <v>2054.0674657500003</v>
      </c>
      <c r="O56" s="118">
        <v>14725.65465952</v>
      </c>
      <c r="P56" s="118">
        <v>25077.593676380002</v>
      </c>
      <c r="Q56" s="119"/>
      <c r="R56" s="119"/>
      <c r="S56" s="119"/>
      <c r="T56" s="119"/>
      <c r="U56" s="119"/>
      <c r="V56" s="119"/>
    </row>
    <row r="57" spans="1:22" hidden="1" outlineLevel="1">
      <c r="A57" s="9">
        <v>41944</v>
      </c>
      <c r="B57" s="118">
        <v>316426.44223012001</v>
      </c>
      <c r="C57" s="32">
        <v>25059.97364701</v>
      </c>
      <c r="D57" s="118">
        <v>9068.267710529999</v>
      </c>
      <c r="E57" s="118">
        <v>15991.705936480001</v>
      </c>
      <c r="F57" s="118">
        <v>2719.9487068299995</v>
      </c>
      <c r="G57" s="118">
        <v>2712.0475877799995</v>
      </c>
      <c r="H57" s="118">
        <v>7.9011190500000001</v>
      </c>
      <c r="I57" s="118">
        <v>126492.4834075</v>
      </c>
      <c r="J57" s="118">
        <v>26521.298076770003</v>
      </c>
      <c r="K57" s="118">
        <v>99971.18533072999</v>
      </c>
      <c r="L57" s="118">
        <v>162154.03646877999</v>
      </c>
      <c r="M57" s="118">
        <v>159861.89232905</v>
      </c>
      <c r="N57" s="118">
        <v>2292.1441397300005</v>
      </c>
      <c r="O57" s="118">
        <v>14250.011057660002</v>
      </c>
      <c r="P57" s="118">
        <v>30500.510470429996</v>
      </c>
      <c r="Q57" s="119"/>
      <c r="R57" s="119"/>
      <c r="S57" s="119"/>
      <c r="T57" s="119"/>
      <c r="U57" s="119"/>
      <c r="V57" s="119"/>
    </row>
    <row r="58" spans="1:22" hidden="1" outlineLevel="1">
      <c r="A58" s="9">
        <v>41974</v>
      </c>
      <c r="B58" s="118">
        <v>340714.57579056005</v>
      </c>
      <c r="C58" s="32">
        <v>26265.436649730003</v>
      </c>
      <c r="D58" s="118">
        <v>10392.40863292</v>
      </c>
      <c r="E58" s="118">
        <v>15873.02801681</v>
      </c>
      <c r="F58" s="118">
        <v>3070.4459832900002</v>
      </c>
      <c r="G58" s="118">
        <v>3061.5293236900002</v>
      </c>
      <c r="H58" s="118">
        <v>8.9166595999999991</v>
      </c>
      <c r="I58" s="118">
        <v>141824.44428846001</v>
      </c>
      <c r="J58" s="118">
        <v>28618.24488944</v>
      </c>
      <c r="K58" s="118">
        <v>113206.19939902</v>
      </c>
      <c r="L58" s="118">
        <v>169554.24886907998</v>
      </c>
      <c r="M58" s="118">
        <v>167207.34749364998</v>
      </c>
      <c r="N58" s="118">
        <v>2346.9013754299999</v>
      </c>
      <c r="O58" s="118">
        <v>12773.060839629999</v>
      </c>
      <c r="P58" s="118">
        <v>29252.50275879</v>
      </c>
      <c r="Q58" s="119"/>
      <c r="R58" s="119"/>
      <c r="S58" s="119"/>
      <c r="T58" s="119"/>
      <c r="U58" s="119"/>
      <c r="V58" s="119"/>
    </row>
    <row r="59" spans="1:22" hidden="1" outlineLevel="1">
      <c r="A59" s="9">
        <v>42005</v>
      </c>
      <c r="B59" s="118">
        <v>336304.01471011003</v>
      </c>
      <c r="C59" s="32">
        <v>24213.59847633</v>
      </c>
      <c r="D59" s="118">
        <v>8858.7401270600003</v>
      </c>
      <c r="E59" s="118">
        <v>15354.85834927</v>
      </c>
      <c r="F59" s="118">
        <v>2758.6006044000001</v>
      </c>
      <c r="G59" s="118">
        <v>2750.8358722700004</v>
      </c>
      <c r="H59" s="118">
        <v>7.7647321300000005</v>
      </c>
      <c r="I59" s="118">
        <v>142047.57857295001</v>
      </c>
      <c r="J59" s="118">
        <v>28457.32302802</v>
      </c>
      <c r="K59" s="118">
        <v>113590.25554493</v>
      </c>
      <c r="L59" s="118">
        <v>167284.23705642999</v>
      </c>
      <c r="M59" s="118">
        <v>165224.16731480003</v>
      </c>
      <c r="N59" s="118">
        <v>2060.06974163</v>
      </c>
      <c r="O59" s="118">
        <v>12671.572142970001</v>
      </c>
      <c r="P59" s="118">
        <v>29049.94360508</v>
      </c>
      <c r="Q59" s="119"/>
      <c r="R59" s="119"/>
      <c r="S59" s="119"/>
      <c r="T59" s="119"/>
      <c r="U59" s="119"/>
      <c r="V59" s="119"/>
    </row>
    <row r="60" spans="1:22" hidden="1" outlineLevel="1">
      <c r="A60" s="9">
        <v>42036</v>
      </c>
      <c r="B60" s="118">
        <v>444134.77479453996</v>
      </c>
      <c r="C60" s="32">
        <v>27664.561269980004</v>
      </c>
      <c r="D60" s="118">
        <v>10727.86170361</v>
      </c>
      <c r="E60" s="118">
        <v>16936.69956637</v>
      </c>
      <c r="F60" s="118">
        <v>4260.51194046</v>
      </c>
      <c r="G60" s="118">
        <v>4248.7586192799999</v>
      </c>
      <c r="H60" s="118">
        <v>11.75332118</v>
      </c>
      <c r="I60" s="118">
        <v>184400.31858773998</v>
      </c>
      <c r="J60" s="118">
        <v>51137.654409029994</v>
      </c>
      <c r="K60" s="118">
        <v>133262.66417870999</v>
      </c>
      <c r="L60" s="118">
        <v>227809.38299636001</v>
      </c>
      <c r="M60" s="118">
        <v>225070.59170145</v>
      </c>
      <c r="N60" s="118">
        <v>2738.79129491</v>
      </c>
      <c r="O60" s="118">
        <v>19080.691680799999</v>
      </c>
      <c r="P60" s="118">
        <v>49722.607022750002</v>
      </c>
      <c r="Q60" s="119"/>
      <c r="R60" s="119"/>
      <c r="S60" s="119"/>
      <c r="T60" s="119"/>
      <c r="U60" s="119"/>
      <c r="V60" s="119"/>
    </row>
    <row r="61" spans="1:22" hidden="1" outlineLevel="1">
      <c r="A61" s="9">
        <v>42064</v>
      </c>
      <c r="B61" s="118">
        <v>382539.97620315</v>
      </c>
      <c r="C61" s="32">
        <v>27442.131633030003</v>
      </c>
      <c r="D61" s="118">
        <v>11053.272789889999</v>
      </c>
      <c r="E61" s="118">
        <v>16388.858843140002</v>
      </c>
      <c r="F61" s="118">
        <v>3619.8802211500001</v>
      </c>
      <c r="G61" s="118">
        <v>3564.62663806</v>
      </c>
      <c r="H61" s="118">
        <v>55.253583089999999</v>
      </c>
      <c r="I61" s="118">
        <v>158513.93217771</v>
      </c>
      <c r="J61" s="118">
        <v>43762.70959608</v>
      </c>
      <c r="K61" s="118">
        <v>114751.22258162999</v>
      </c>
      <c r="L61" s="118">
        <v>192964.03217125998</v>
      </c>
      <c r="M61" s="118">
        <v>190114.40806118998</v>
      </c>
      <c r="N61" s="118">
        <v>2849.6241100699999</v>
      </c>
      <c r="O61" s="118">
        <v>14679.993570819999</v>
      </c>
      <c r="P61" s="118">
        <v>34806.993386239999</v>
      </c>
      <c r="Q61" s="119"/>
      <c r="R61" s="119"/>
      <c r="S61" s="119"/>
      <c r="T61" s="119"/>
      <c r="U61" s="119"/>
      <c r="V61" s="119"/>
    </row>
    <row r="62" spans="1:22" hidden="1" outlineLevel="1">
      <c r="A62" s="9">
        <v>42095</v>
      </c>
      <c r="B62" s="118">
        <v>353892.13303907</v>
      </c>
      <c r="C62" s="32">
        <v>25347.883341940003</v>
      </c>
      <c r="D62" s="118">
        <v>9590.8230634499996</v>
      </c>
      <c r="E62" s="118">
        <v>15757.060278489998</v>
      </c>
      <c r="F62" s="118">
        <v>3334.3252654000003</v>
      </c>
      <c r="G62" s="118">
        <v>3252.2137017100004</v>
      </c>
      <c r="H62" s="118">
        <v>82.111563689999997</v>
      </c>
      <c r="I62" s="118">
        <v>143489.39626633999</v>
      </c>
      <c r="J62" s="118">
        <v>40914.99159587</v>
      </c>
      <c r="K62" s="118">
        <v>102574.40467047</v>
      </c>
      <c r="L62" s="118">
        <v>181720.52816538999</v>
      </c>
      <c r="M62" s="118">
        <v>179246.13364633999</v>
      </c>
      <c r="N62" s="118">
        <v>2474.3945190499999</v>
      </c>
      <c r="O62" s="118">
        <v>13000.828632659999</v>
      </c>
      <c r="P62" s="118">
        <v>32245.198940210001</v>
      </c>
      <c r="Q62" s="119"/>
      <c r="R62" s="119"/>
      <c r="S62" s="119"/>
      <c r="T62" s="119"/>
      <c r="U62" s="119"/>
      <c r="V62" s="119"/>
    </row>
    <row r="63" spans="1:22" hidden="1" outlineLevel="1">
      <c r="A63" s="9">
        <v>42125</v>
      </c>
      <c r="B63" s="118">
        <v>343834.31628902</v>
      </c>
      <c r="C63" s="32">
        <v>26084.076128659999</v>
      </c>
      <c r="D63" s="118">
        <v>10145.598229709998</v>
      </c>
      <c r="E63" s="118">
        <v>15938.477898950001</v>
      </c>
      <c r="F63" s="118">
        <v>3173.4191711099993</v>
      </c>
      <c r="G63" s="118">
        <v>3144.4792592299996</v>
      </c>
      <c r="H63" s="118">
        <v>28.93991188</v>
      </c>
      <c r="I63" s="118">
        <v>143069.13317148999</v>
      </c>
      <c r="J63" s="118">
        <v>41940.950971009996</v>
      </c>
      <c r="K63" s="118">
        <v>101128.18220048001</v>
      </c>
      <c r="L63" s="118">
        <v>171507.68781776002</v>
      </c>
      <c r="M63" s="118">
        <v>168934.65102537</v>
      </c>
      <c r="N63" s="118">
        <v>2573.0367923900003</v>
      </c>
      <c r="O63" s="118">
        <v>15079.354238670001</v>
      </c>
      <c r="P63" s="118">
        <v>33111.304994359998</v>
      </c>
      <c r="Q63" s="119"/>
      <c r="R63" s="119"/>
      <c r="S63" s="119"/>
      <c r="T63" s="119"/>
      <c r="U63" s="119"/>
      <c r="V63" s="119"/>
    </row>
    <row r="64" spans="1:22" hidden="1" outlineLevel="1">
      <c r="A64" s="9">
        <v>42156</v>
      </c>
      <c r="B64" s="118">
        <v>349463.60791392002</v>
      </c>
      <c r="C64" s="32">
        <v>27045.331693479999</v>
      </c>
      <c r="D64" s="118">
        <v>11234.142106969999</v>
      </c>
      <c r="E64" s="118">
        <v>15811.18958651</v>
      </c>
      <c r="F64" s="118">
        <v>4757.6059160299992</v>
      </c>
      <c r="G64" s="118">
        <v>4720.0459845999994</v>
      </c>
      <c r="H64" s="118">
        <v>37.559931429999999</v>
      </c>
      <c r="I64" s="118">
        <v>147582.88166386</v>
      </c>
      <c r="J64" s="118">
        <v>40424.887953270001</v>
      </c>
      <c r="K64" s="118">
        <v>107157.99371059</v>
      </c>
      <c r="L64" s="118">
        <v>170077.78864054999</v>
      </c>
      <c r="M64" s="118">
        <v>167217.15069991001</v>
      </c>
      <c r="N64" s="118">
        <v>2860.6379406400001</v>
      </c>
      <c r="O64" s="118">
        <v>15264.875991950001</v>
      </c>
      <c r="P64" s="118">
        <v>31208.892908099995</v>
      </c>
      <c r="Q64" s="119"/>
      <c r="R64" s="119"/>
      <c r="S64" s="119"/>
      <c r="T64" s="119"/>
      <c r="U64" s="119"/>
      <c r="V64" s="119"/>
    </row>
    <row r="65" spans="1:22" hidden="1" outlineLevel="1">
      <c r="A65" s="9">
        <v>42186</v>
      </c>
      <c r="B65" s="118">
        <v>348491.20781648997</v>
      </c>
      <c r="C65" s="32">
        <v>26516.411457889997</v>
      </c>
      <c r="D65" s="118">
        <v>10534.66573828</v>
      </c>
      <c r="E65" s="118">
        <v>15981.745719609999</v>
      </c>
      <c r="F65" s="118">
        <v>5482.3737250499998</v>
      </c>
      <c r="G65" s="118">
        <v>5421.0115720899994</v>
      </c>
      <c r="H65" s="118">
        <v>61.362152960000003</v>
      </c>
      <c r="I65" s="118">
        <v>150522.90736510002</v>
      </c>
      <c r="J65" s="118">
        <v>41327.143289740001</v>
      </c>
      <c r="K65" s="118">
        <v>109195.76407535998</v>
      </c>
      <c r="L65" s="118">
        <v>165969.51526844999</v>
      </c>
      <c r="M65" s="118">
        <v>163612.08316206001</v>
      </c>
      <c r="N65" s="118">
        <v>2357.4321063899997</v>
      </c>
      <c r="O65" s="118">
        <v>14863.335955249999</v>
      </c>
      <c r="P65" s="118">
        <v>29961.91639292</v>
      </c>
      <c r="Q65" s="119"/>
      <c r="R65" s="119"/>
      <c r="S65" s="119"/>
      <c r="T65" s="119"/>
      <c r="U65" s="119"/>
      <c r="V65" s="119"/>
    </row>
    <row r="66" spans="1:22" hidden="1" outlineLevel="1">
      <c r="A66" s="9">
        <v>42217</v>
      </c>
      <c r="B66" s="118">
        <v>343879.73693762999</v>
      </c>
      <c r="C66" s="32">
        <v>26662.969648179998</v>
      </c>
      <c r="D66" s="118">
        <v>10678.775444070001</v>
      </c>
      <c r="E66" s="118">
        <v>15984.194204109999</v>
      </c>
      <c r="F66" s="118">
        <v>6175.6230681999996</v>
      </c>
      <c r="G66" s="118">
        <v>5979.1386865200002</v>
      </c>
      <c r="H66" s="118">
        <v>196.48438167999998</v>
      </c>
      <c r="I66" s="118">
        <v>148562.22787603</v>
      </c>
      <c r="J66" s="118">
        <v>38035.97989861</v>
      </c>
      <c r="K66" s="118">
        <v>110526.24797742</v>
      </c>
      <c r="L66" s="118">
        <v>162478.91634522</v>
      </c>
      <c r="M66" s="118">
        <v>159883.49107269</v>
      </c>
      <c r="N66" s="118">
        <v>2595.4252725300003</v>
      </c>
      <c r="O66" s="118">
        <v>14606.789813490001</v>
      </c>
      <c r="P66" s="118">
        <v>29596.425871790001</v>
      </c>
      <c r="Q66" s="119"/>
      <c r="R66" s="119"/>
      <c r="S66" s="119"/>
      <c r="T66" s="119"/>
      <c r="U66" s="119"/>
      <c r="V66" s="119"/>
    </row>
    <row r="67" spans="1:22" hidden="1" outlineLevel="1">
      <c r="A67" s="9">
        <v>42248</v>
      </c>
      <c r="B67" s="118">
        <v>337609.64321324998</v>
      </c>
      <c r="C67" s="32">
        <v>24859.255917249997</v>
      </c>
      <c r="D67" s="118">
        <v>12239.19835631</v>
      </c>
      <c r="E67" s="118">
        <v>12620.05756094</v>
      </c>
      <c r="F67" s="118">
        <v>5985.2364221600001</v>
      </c>
      <c r="G67" s="118">
        <v>5785.7968025800001</v>
      </c>
      <c r="H67" s="118">
        <v>199.43961958</v>
      </c>
      <c r="I67" s="118">
        <v>153682.93708176998</v>
      </c>
      <c r="J67" s="118">
        <v>46920.997187569999</v>
      </c>
      <c r="K67" s="118">
        <v>106761.93989420001</v>
      </c>
      <c r="L67" s="118">
        <v>153082.21379206999</v>
      </c>
      <c r="M67" s="118">
        <v>150505.96176304002</v>
      </c>
      <c r="N67" s="118">
        <v>2576.2520290299999</v>
      </c>
      <c r="O67" s="118">
        <v>12623.406147330001</v>
      </c>
      <c r="P67" s="118">
        <v>33161.419639680003</v>
      </c>
      <c r="Q67" s="119"/>
      <c r="R67" s="119"/>
      <c r="S67" s="119"/>
      <c r="T67" s="119"/>
      <c r="U67" s="119"/>
      <c r="V67" s="119"/>
    </row>
    <row r="68" spans="1:22" hidden="1" outlineLevel="1">
      <c r="A68" s="9">
        <v>42278</v>
      </c>
      <c r="B68" s="118">
        <v>347941.86769741005</v>
      </c>
      <c r="C68" s="32">
        <v>24325.125347100002</v>
      </c>
      <c r="D68" s="118">
        <v>11214.992574850001</v>
      </c>
      <c r="E68" s="118">
        <v>13110.132772250001</v>
      </c>
      <c r="F68" s="118">
        <v>10902.163990140001</v>
      </c>
      <c r="G68" s="118">
        <v>10691.314763660001</v>
      </c>
      <c r="H68" s="118">
        <v>210.84922648000003</v>
      </c>
      <c r="I68" s="118">
        <v>153977.86360163998</v>
      </c>
      <c r="J68" s="118">
        <v>42641.074762329998</v>
      </c>
      <c r="K68" s="118">
        <v>111336.78883931</v>
      </c>
      <c r="L68" s="118">
        <v>158736.71475853</v>
      </c>
      <c r="M68" s="118">
        <v>156225.47360073001</v>
      </c>
      <c r="N68" s="118">
        <v>2511.2411578000001</v>
      </c>
      <c r="O68" s="118">
        <v>11980.56966732</v>
      </c>
      <c r="P68" s="118">
        <v>35863.60898415</v>
      </c>
      <c r="Q68" s="32"/>
      <c r="R68" s="32"/>
      <c r="S68" s="32"/>
      <c r="T68" s="32"/>
      <c r="U68" s="32"/>
      <c r="V68" s="32"/>
    </row>
    <row r="69" spans="1:22" hidden="1" outlineLevel="1">
      <c r="A69" s="9">
        <v>42309</v>
      </c>
      <c r="B69" s="118">
        <v>359406.29031052004</v>
      </c>
      <c r="C69" s="32">
        <v>25717.752889110001</v>
      </c>
      <c r="D69" s="118">
        <v>11705.03589949</v>
      </c>
      <c r="E69" s="118">
        <v>14012.716989620001</v>
      </c>
      <c r="F69" s="118">
        <v>11417.700977940001</v>
      </c>
      <c r="G69" s="118">
        <v>11210.15131684</v>
      </c>
      <c r="H69" s="118">
        <v>207.54966109999998</v>
      </c>
      <c r="I69" s="118">
        <v>159424.29865598999</v>
      </c>
      <c r="J69" s="118">
        <v>49571.420009839989</v>
      </c>
      <c r="K69" s="118">
        <v>109852.87864615</v>
      </c>
      <c r="L69" s="118">
        <v>162846.53778747999</v>
      </c>
      <c r="M69" s="118">
        <v>160216.5807245</v>
      </c>
      <c r="N69" s="118">
        <v>2629.95706298</v>
      </c>
      <c r="O69" s="118">
        <v>12410.743992720001</v>
      </c>
      <c r="P69" s="118">
        <v>34230.124337009998</v>
      </c>
      <c r="Q69" s="32"/>
      <c r="R69" s="32"/>
      <c r="S69" s="32"/>
      <c r="T69" s="32"/>
      <c r="U69" s="32"/>
      <c r="V69" s="32"/>
    </row>
    <row r="70" spans="1:22" hidden="1" outlineLevel="1">
      <c r="A70" s="9">
        <v>42339</v>
      </c>
      <c r="B70" s="118">
        <v>356922.74579628999</v>
      </c>
      <c r="C70" s="32">
        <v>24846.24844317</v>
      </c>
      <c r="D70" s="118">
        <v>12886.202634159999</v>
      </c>
      <c r="E70" s="118">
        <v>11960.04580901</v>
      </c>
      <c r="F70" s="118">
        <v>4899.0173474199992</v>
      </c>
      <c r="G70" s="118">
        <v>4609.8298378699992</v>
      </c>
      <c r="H70" s="118">
        <v>289.18750955000002</v>
      </c>
      <c r="I70" s="118">
        <v>166470.50995799</v>
      </c>
      <c r="J70" s="118">
        <v>51553.261233680008</v>
      </c>
      <c r="K70" s="118">
        <v>114917.24872430999</v>
      </c>
      <c r="L70" s="118">
        <v>160706.97004771</v>
      </c>
      <c r="M70" s="118">
        <v>158218.46471961</v>
      </c>
      <c r="N70" s="118">
        <v>2488.5053281</v>
      </c>
      <c r="O70" s="118">
        <v>11314.094412779999</v>
      </c>
      <c r="P70" s="118">
        <v>34047.5235178</v>
      </c>
      <c r="Q70" s="32"/>
      <c r="R70" s="32"/>
      <c r="S70" s="32"/>
      <c r="T70" s="32"/>
      <c r="U70" s="32"/>
      <c r="V70" s="32"/>
    </row>
    <row r="71" spans="1:22" hidden="1" outlineLevel="1">
      <c r="A71" s="9">
        <v>42370</v>
      </c>
      <c r="B71" s="118">
        <v>369258.31909126003</v>
      </c>
      <c r="C71" s="32">
        <v>24678.536142980003</v>
      </c>
      <c r="D71" s="118">
        <v>11948.16149447</v>
      </c>
      <c r="E71" s="118">
        <v>12730.374648509998</v>
      </c>
      <c r="F71" s="118">
        <v>5157.8573818799996</v>
      </c>
      <c r="G71" s="118">
        <v>4855.0223694399992</v>
      </c>
      <c r="H71" s="118">
        <v>302.83501244000001</v>
      </c>
      <c r="I71" s="118">
        <v>176791.26098417997</v>
      </c>
      <c r="J71" s="118">
        <v>59043.145309070009</v>
      </c>
      <c r="K71" s="118">
        <v>117748.11567510998</v>
      </c>
      <c r="L71" s="118">
        <v>162630.66458221999</v>
      </c>
      <c r="M71" s="118">
        <v>160015.19930872001</v>
      </c>
      <c r="N71" s="118">
        <v>2615.4652735</v>
      </c>
      <c r="O71" s="118">
        <v>12454.187818959999</v>
      </c>
      <c r="P71" s="118">
        <v>36188.719377910005</v>
      </c>
      <c r="Q71" s="32"/>
      <c r="R71" s="32"/>
      <c r="S71" s="32"/>
      <c r="T71" s="32"/>
      <c r="U71" s="32"/>
      <c r="V71" s="32"/>
    </row>
    <row r="72" spans="1:22" hidden="1" outlineLevel="1">
      <c r="A72" s="9">
        <v>42401</v>
      </c>
      <c r="B72" s="118">
        <v>377697.59937636001</v>
      </c>
      <c r="C72" s="32">
        <v>24212.104034529999</v>
      </c>
      <c r="D72" s="118">
        <v>11746.835016910001</v>
      </c>
      <c r="E72" s="118">
        <v>12465.269017620001</v>
      </c>
      <c r="F72" s="118">
        <v>5299.8849039199995</v>
      </c>
      <c r="G72" s="118">
        <v>4861.6460905899994</v>
      </c>
      <c r="H72" s="118">
        <v>438.23881332999997</v>
      </c>
      <c r="I72" s="118">
        <v>180030.56933892</v>
      </c>
      <c r="J72" s="118">
        <v>64002.563525560006</v>
      </c>
      <c r="K72" s="118">
        <v>116028.00581336001</v>
      </c>
      <c r="L72" s="118">
        <v>168155.04109898998</v>
      </c>
      <c r="M72" s="118">
        <v>165512.97802858998</v>
      </c>
      <c r="N72" s="118">
        <v>2642.0630704</v>
      </c>
      <c r="O72" s="118">
        <v>13015.628643849999</v>
      </c>
      <c r="P72" s="118">
        <v>37977.683110060003</v>
      </c>
      <c r="Q72" s="32"/>
      <c r="R72" s="32"/>
      <c r="S72" s="32"/>
      <c r="T72" s="32"/>
      <c r="U72" s="32"/>
      <c r="V72" s="32"/>
    </row>
    <row r="73" spans="1:22" hidden="1" outlineLevel="1">
      <c r="A73" s="9">
        <v>42430</v>
      </c>
      <c r="B73" s="118">
        <v>373348.52221654012</v>
      </c>
      <c r="C73" s="32">
        <v>24130.643245780004</v>
      </c>
      <c r="D73" s="118">
        <v>12958.142851839999</v>
      </c>
      <c r="E73" s="118">
        <v>11172.500393939999</v>
      </c>
      <c r="F73" s="118">
        <v>5319.1604495599995</v>
      </c>
      <c r="G73" s="118">
        <v>4839.7982123999991</v>
      </c>
      <c r="H73" s="118">
        <v>479.36223716000006</v>
      </c>
      <c r="I73" s="118">
        <v>179244.96785163999</v>
      </c>
      <c r="J73" s="118">
        <v>67510.094647849997</v>
      </c>
      <c r="K73" s="118">
        <v>111734.87320378999</v>
      </c>
      <c r="L73" s="118">
        <v>164653.75066955999</v>
      </c>
      <c r="M73" s="118">
        <v>161832.29252082002</v>
      </c>
      <c r="N73" s="118">
        <v>2821.4581487400001</v>
      </c>
      <c r="O73" s="118">
        <v>11616.936020540001</v>
      </c>
      <c r="P73" s="118">
        <v>36900.457265780002</v>
      </c>
      <c r="Q73" s="32"/>
      <c r="R73" s="32"/>
      <c r="S73" s="32"/>
      <c r="T73" s="32"/>
      <c r="U73" s="32"/>
      <c r="V73" s="32"/>
    </row>
    <row r="74" spans="1:22" hidden="1" outlineLevel="1">
      <c r="A74" s="9">
        <v>42461</v>
      </c>
      <c r="B74" s="118">
        <v>370104.40432177001</v>
      </c>
      <c r="C74" s="32">
        <v>21057.07636988</v>
      </c>
      <c r="D74" s="118">
        <v>10726.539773709999</v>
      </c>
      <c r="E74" s="118">
        <v>10330.536596169999</v>
      </c>
      <c r="F74" s="118">
        <v>5051.6951740300001</v>
      </c>
      <c r="G74" s="118">
        <v>4568.0170911499999</v>
      </c>
      <c r="H74" s="118">
        <v>483.67808287999998</v>
      </c>
      <c r="I74" s="118">
        <v>181584.31220033002</v>
      </c>
      <c r="J74" s="118">
        <v>70254.812341910001</v>
      </c>
      <c r="K74" s="118">
        <v>111329.49985842001</v>
      </c>
      <c r="L74" s="118">
        <v>162411.32057752999</v>
      </c>
      <c r="M74" s="118">
        <v>159418.00306242</v>
      </c>
      <c r="N74" s="118">
        <v>2993.3175151099999</v>
      </c>
      <c r="O74" s="118">
        <v>11668.910255729999</v>
      </c>
      <c r="P74" s="118">
        <v>34621.430964470004</v>
      </c>
      <c r="Q74" s="32"/>
      <c r="R74" s="32"/>
      <c r="S74" s="32"/>
      <c r="T74" s="32"/>
      <c r="U74" s="32"/>
      <c r="V74" s="32"/>
    </row>
    <row r="75" spans="1:22" hidden="1" outlineLevel="1">
      <c r="A75" s="9">
        <v>42491</v>
      </c>
      <c r="B75" s="118">
        <v>369161.36318657012</v>
      </c>
      <c r="C75" s="32">
        <v>20549.198370459999</v>
      </c>
      <c r="D75" s="118">
        <v>10721.250686219999</v>
      </c>
      <c r="E75" s="118">
        <v>9827.9476842399981</v>
      </c>
      <c r="F75" s="118">
        <v>4940.2434868999999</v>
      </c>
      <c r="G75" s="118">
        <v>4418.0663450799993</v>
      </c>
      <c r="H75" s="118">
        <v>522.17714182000009</v>
      </c>
      <c r="I75" s="118">
        <v>182345.43863004001</v>
      </c>
      <c r="J75" s="118">
        <v>69140.694774260002</v>
      </c>
      <c r="K75" s="118">
        <v>113204.74385578001</v>
      </c>
      <c r="L75" s="118">
        <v>161326.48269916998</v>
      </c>
      <c r="M75" s="118">
        <v>158388.55359413003</v>
      </c>
      <c r="N75" s="118">
        <v>2937.9291050399997</v>
      </c>
      <c r="O75" s="118">
        <v>11007.686492460001</v>
      </c>
      <c r="P75" s="118">
        <v>35067.073120219997</v>
      </c>
      <c r="Q75" s="32"/>
      <c r="R75" s="32"/>
      <c r="S75" s="32"/>
      <c r="T75" s="32"/>
      <c r="U75" s="32"/>
      <c r="V75" s="32"/>
    </row>
    <row r="76" spans="1:22" hidden="1" outlineLevel="1">
      <c r="A76" s="9">
        <v>42522</v>
      </c>
      <c r="B76" s="118">
        <v>374387.43916204997</v>
      </c>
      <c r="C76" s="32">
        <v>20747.533938869998</v>
      </c>
      <c r="D76" s="118">
        <v>10997.950611120001</v>
      </c>
      <c r="E76" s="118">
        <v>9749.5833277499987</v>
      </c>
      <c r="F76" s="118">
        <v>4763.2507914500002</v>
      </c>
      <c r="G76" s="118">
        <v>4229.0530181799995</v>
      </c>
      <c r="H76" s="118">
        <v>534.19777326999997</v>
      </c>
      <c r="I76" s="118">
        <v>187548.519218</v>
      </c>
      <c r="J76" s="118">
        <v>74787.054667789998</v>
      </c>
      <c r="K76" s="118">
        <v>112761.46455021002</v>
      </c>
      <c r="L76" s="118">
        <v>161328.13521372998</v>
      </c>
      <c r="M76" s="118">
        <v>158449.59980172</v>
      </c>
      <c r="N76" s="118">
        <v>2878.5354120100001</v>
      </c>
      <c r="O76" s="118">
        <v>11593.888516039999</v>
      </c>
      <c r="P76" s="118">
        <v>37689.429085020005</v>
      </c>
      <c r="Q76" s="32"/>
      <c r="R76" s="32"/>
      <c r="S76" s="32"/>
      <c r="T76" s="32"/>
      <c r="U76" s="32"/>
      <c r="V76" s="32"/>
    </row>
    <row r="77" spans="1:22" hidden="1" outlineLevel="1">
      <c r="A77" s="9">
        <v>42552</v>
      </c>
      <c r="B77" s="118">
        <v>375606.73083501001</v>
      </c>
      <c r="C77" s="32">
        <v>20002.498729719999</v>
      </c>
      <c r="D77" s="118">
        <v>10803.539299969998</v>
      </c>
      <c r="E77" s="118">
        <v>9198.9594297500007</v>
      </c>
      <c r="F77" s="118">
        <v>5200.8358208100008</v>
      </c>
      <c r="G77" s="118">
        <v>4527.4262280500006</v>
      </c>
      <c r="H77" s="118">
        <v>673.40959276000001</v>
      </c>
      <c r="I77" s="118">
        <v>189895.68191986001</v>
      </c>
      <c r="J77" s="118">
        <v>74549.654316619999</v>
      </c>
      <c r="K77" s="118">
        <v>115346.02760324001</v>
      </c>
      <c r="L77" s="118">
        <v>160507.71436461998</v>
      </c>
      <c r="M77" s="118">
        <v>157676.65134718997</v>
      </c>
      <c r="N77" s="118">
        <v>2831.0630174300004</v>
      </c>
      <c r="O77" s="118">
        <v>10927.41423661</v>
      </c>
      <c r="P77" s="118">
        <v>35401.119686189995</v>
      </c>
      <c r="Q77" s="32"/>
      <c r="R77" s="32"/>
      <c r="S77" s="32"/>
      <c r="T77" s="32"/>
      <c r="U77" s="32"/>
      <c r="V77" s="32"/>
    </row>
    <row r="78" spans="1:22" hidden="1" outlineLevel="1">
      <c r="A78" s="9">
        <v>42583</v>
      </c>
      <c r="B78" s="118">
        <v>381179.93025994999</v>
      </c>
      <c r="C78" s="32">
        <v>21231.824115620002</v>
      </c>
      <c r="D78" s="118">
        <v>10812.879149140004</v>
      </c>
      <c r="E78" s="118">
        <v>10418.944966480001</v>
      </c>
      <c r="F78" s="118">
        <v>5458.7157840399987</v>
      </c>
      <c r="G78" s="118">
        <v>4768.6176460399984</v>
      </c>
      <c r="H78" s="118">
        <v>690.09813800000006</v>
      </c>
      <c r="I78" s="118">
        <v>192457.70913563002</v>
      </c>
      <c r="J78" s="118">
        <v>74590.031725530003</v>
      </c>
      <c r="K78" s="118">
        <v>117867.6774101</v>
      </c>
      <c r="L78" s="118">
        <v>162031.68122465999</v>
      </c>
      <c r="M78" s="118">
        <v>158923.89761387001</v>
      </c>
      <c r="N78" s="118">
        <v>3107.7836107900002</v>
      </c>
      <c r="O78" s="118">
        <v>12198.375117620002</v>
      </c>
      <c r="P78" s="118">
        <v>40028.701530320002</v>
      </c>
      <c r="Q78" s="32"/>
      <c r="R78" s="32"/>
      <c r="S78" s="32"/>
      <c r="T78" s="32"/>
      <c r="U78" s="32"/>
      <c r="V78" s="32"/>
    </row>
    <row r="79" spans="1:22" hidden="1" outlineLevel="1">
      <c r="A79" s="9">
        <v>42614</v>
      </c>
      <c r="B79" s="118">
        <v>381441.52674215002</v>
      </c>
      <c r="C79" s="32">
        <v>21435.034271700002</v>
      </c>
      <c r="D79" s="118">
        <v>11041.645302370001</v>
      </c>
      <c r="E79" s="118">
        <v>10393.388969330001</v>
      </c>
      <c r="F79" s="118">
        <v>5539.63254521</v>
      </c>
      <c r="G79" s="118">
        <v>4823.2402251600006</v>
      </c>
      <c r="H79" s="118">
        <v>716.39232004999997</v>
      </c>
      <c r="I79" s="118">
        <v>190099.72427685</v>
      </c>
      <c r="J79" s="118">
        <v>73745.62721091001</v>
      </c>
      <c r="K79" s="118">
        <v>116354.09706593998</v>
      </c>
      <c r="L79" s="118">
        <v>164367.13564839002</v>
      </c>
      <c r="M79" s="118">
        <v>161204.29412420001</v>
      </c>
      <c r="N79" s="118">
        <v>3162.8415241900002</v>
      </c>
      <c r="O79" s="118">
        <v>11872.606917210001</v>
      </c>
      <c r="P79" s="118">
        <v>39984.921086939998</v>
      </c>
      <c r="Q79" s="32"/>
      <c r="R79" s="32"/>
      <c r="S79" s="32"/>
      <c r="T79" s="32"/>
      <c r="U79" s="32"/>
      <c r="V79" s="32"/>
    </row>
    <row r="80" spans="1:22" hidden="1" outlineLevel="1">
      <c r="A80" s="9">
        <v>42644</v>
      </c>
      <c r="B80" s="118">
        <v>380614.65396470996</v>
      </c>
      <c r="C80" s="32">
        <v>21228.83429042</v>
      </c>
      <c r="D80" s="118">
        <v>10500.78528993</v>
      </c>
      <c r="E80" s="118">
        <v>10728.04900049</v>
      </c>
      <c r="F80" s="118">
        <v>5284.3658066999997</v>
      </c>
      <c r="G80" s="118">
        <v>4725.2618365199996</v>
      </c>
      <c r="H80" s="118">
        <v>559.10397017999992</v>
      </c>
      <c r="I80" s="118">
        <v>191383.68947985995</v>
      </c>
      <c r="J80" s="118">
        <v>71812.181972949998</v>
      </c>
      <c r="K80" s="118">
        <v>119571.50750691001</v>
      </c>
      <c r="L80" s="118">
        <v>162717.76438772999</v>
      </c>
      <c r="M80" s="118">
        <v>159786.53294529999</v>
      </c>
      <c r="N80" s="118">
        <v>2931.2314424300002</v>
      </c>
      <c r="O80" s="118">
        <v>11517.720867419999</v>
      </c>
      <c r="P80" s="118">
        <v>47414.556034310008</v>
      </c>
      <c r="Q80" s="32"/>
      <c r="R80" s="32"/>
      <c r="S80" s="32"/>
      <c r="T80" s="32"/>
      <c r="U80" s="32"/>
      <c r="V80" s="32"/>
    </row>
    <row r="81" spans="1:22" hidden="1" outlineLevel="1">
      <c r="A81" s="9">
        <v>42675</v>
      </c>
      <c r="B81" s="118">
        <v>378445.05704241002</v>
      </c>
      <c r="C81" s="32">
        <v>22034.439380619999</v>
      </c>
      <c r="D81" s="118">
        <v>10586.642463640001</v>
      </c>
      <c r="E81" s="118">
        <v>11447.796916980002</v>
      </c>
      <c r="F81" s="118">
        <v>4999.44140255</v>
      </c>
      <c r="G81" s="118">
        <v>4440.3617798999994</v>
      </c>
      <c r="H81" s="118">
        <v>559.07962265000003</v>
      </c>
      <c r="I81" s="118">
        <v>188493.81639329001</v>
      </c>
      <c r="J81" s="118">
        <v>69970.546195310002</v>
      </c>
      <c r="K81" s="118">
        <v>118523.27019798</v>
      </c>
      <c r="L81" s="118">
        <v>162917.35986594998</v>
      </c>
      <c r="M81" s="118">
        <v>160094.88252287</v>
      </c>
      <c r="N81" s="118">
        <v>2822.4773430799996</v>
      </c>
      <c r="O81" s="118">
        <v>11239.916690440001</v>
      </c>
      <c r="P81" s="118">
        <v>49749.520424150003</v>
      </c>
      <c r="Q81" s="32"/>
      <c r="R81" s="32"/>
      <c r="S81" s="32"/>
      <c r="T81" s="32"/>
      <c r="U81" s="32"/>
      <c r="V81" s="32"/>
    </row>
    <row r="82" spans="1:22" hidden="1" outlineLevel="1">
      <c r="A82" s="9">
        <v>42705</v>
      </c>
      <c r="B82" s="118">
        <v>395886.99225805997</v>
      </c>
      <c r="C82" s="32">
        <v>21981.55929307</v>
      </c>
      <c r="D82" s="118">
        <v>10793.045518440002</v>
      </c>
      <c r="E82" s="118">
        <v>11188.513774630001</v>
      </c>
      <c r="F82" s="118">
        <v>4433.2921980300007</v>
      </c>
      <c r="G82" s="118">
        <v>4422.410252650001</v>
      </c>
      <c r="H82" s="118">
        <v>10.881945380000001</v>
      </c>
      <c r="I82" s="118">
        <v>200376.08705784997</v>
      </c>
      <c r="J82" s="118">
        <v>71000.024815829995</v>
      </c>
      <c r="K82" s="118">
        <v>129376.06224201999</v>
      </c>
      <c r="L82" s="118">
        <v>169096.05370911001</v>
      </c>
      <c r="M82" s="118">
        <v>166325.61404732001</v>
      </c>
      <c r="N82" s="118">
        <v>2770.4396617899997</v>
      </c>
      <c r="O82" s="118">
        <v>11359.375941999999</v>
      </c>
      <c r="P82" s="118">
        <v>54958.500915839999</v>
      </c>
      <c r="Q82" s="32"/>
      <c r="R82" s="32"/>
      <c r="S82" s="32"/>
      <c r="T82" s="32"/>
      <c r="U82" s="32"/>
      <c r="V82" s="32"/>
    </row>
    <row r="83" spans="1:22" hidden="1" outlineLevel="1">
      <c r="A83" s="9">
        <v>42736</v>
      </c>
      <c r="B83" s="118">
        <v>388998.01665357</v>
      </c>
      <c r="C83" s="32">
        <v>21916.083559530001</v>
      </c>
      <c r="D83" s="118">
        <v>10502.879616549999</v>
      </c>
      <c r="E83" s="118">
        <v>11413.203942979999</v>
      </c>
      <c r="F83" s="118">
        <v>5050.102172580001</v>
      </c>
      <c r="G83" s="118">
        <v>4622.6543976000003</v>
      </c>
      <c r="H83" s="118">
        <v>427.44777498000008</v>
      </c>
      <c r="I83" s="118">
        <v>194964.19878955997</v>
      </c>
      <c r="J83" s="118">
        <v>68354.117637539995</v>
      </c>
      <c r="K83" s="118">
        <v>126610.08115201999</v>
      </c>
      <c r="L83" s="118">
        <v>167067.6321319</v>
      </c>
      <c r="M83" s="118">
        <v>163961.21899855998</v>
      </c>
      <c r="N83" s="118">
        <v>3106.4131333400001</v>
      </c>
      <c r="O83" s="118">
        <v>9353.6940251300002</v>
      </c>
      <c r="P83" s="118">
        <v>54395.226061809997</v>
      </c>
      <c r="Q83" s="32"/>
      <c r="R83" s="32"/>
      <c r="S83" s="32"/>
      <c r="T83" s="32"/>
      <c r="U83" s="32"/>
      <c r="V83" s="32"/>
    </row>
    <row r="84" spans="1:22" hidden="1" outlineLevel="1">
      <c r="A84" s="9">
        <v>42767</v>
      </c>
      <c r="B84" s="118">
        <v>388854.2116631</v>
      </c>
      <c r="C84" s="32">
        <v>21514.71511651</v>
      </c>
      <c r="D84" s="118">
        <v>10293.614696699999</v>
      </c>
      <c r="E84" s="118">
        <v>11221.100419810002</v>
      </c>
      <c r="F84" s="118">
        <v>5845.1700669100001</v>
      </c>
      <c r="G84" s="118">
        <v>5323.2275385699995</v>
      </c>
      <c r="H84" s="118">
        <v>521.94252833999997</v>
      </c>
      <c r="I84" s="118">
        <v>195307.62351573</v>
      </c>
      <c r="J84" s="118">
        <v>72215.985477929993</v>
      </c>
      <c r="K84" s="118">
        <v>123091.6380378</v>
      </c>
      <c r="L84" s="118">
        <v>166186.70296395</v>
      </c>
      <c r="M84" s="118">
        <v>163294.36654124002</v>
      </c>
      <c r="N84" s="118">
        <v>2892.3364227100001</v>
      </c>
      <c r="O84" s="118">
        <v>10356.66252423</v>
      </c>
      <c r="P84" s="118">
        <v>56275.109090229998</v>
      </c>
      <c r="Q84" s="32"/>
      <c r="R84" s="32"/>
      <c r="S84" s="32"/>
      <c r="T84" s="32"/>
      <c r="U84" s="32"/>
      <c r="V84" s="32"/>
    </row>
    <row r="85" spans="1:22" hidden="1" outlineLevel="1">
      <c r="A85" s="9">
        <v>42795</v>
      </c>
      <c r="B85" s="118">
        <v>400643.41761644004</v>
      </c>
      <c r="C85" s="32">
        <v>22481.79112704</v>
      </c>
      <c r="D85" s="118">
        <v>10638.97223809</v>
      </c>
      <c r="E85" s="118">
        <v>11842.818888950002</v>
      </c>
      <c r="F85" s="118">
        <v>6193.3960242800003</v>
      </c>
      <c r="G85" s="118">
        <v>5626.0922975900003</v>
      </c>
      <c r="H85" s="118">
        <v>567.30372668999996</v>
      </c>
      <c r="I85" s="118">
        <v>204079.12278701001</v>
      </c>
      <c r="J85" s="118">
        <v>78392.710844909991</v>
      </c>
      <c r="K85" s="118">
        <v>125686.41194209999</v>
      </c>
      <c r="L85" s="118">
        <v>167889.10767811001</v>
      </c>
      <c r="M85" s="118">
        <v>164932.32963349001</v>
      </c>
      <c r="N85" s="118">
        <v>2956.7780446200004</v>
      </c>
      <c r="O85" s="118">
        <v>10311.77909579</v>
      </c>
      <c r="P85" s="118">
        <v>58305.307555840001</v>
      </c>
      <c r="Q85" s="32"/>
      <c r="R85" s="32"/>
      <c r="S85" s="32"/>
      <c r="T85" s="32"/>
      <c r="U85" s="32"/>
      <c r="V85" s="32"/>
    </row>
    <row r="86" spans="1:22" hidden="1" outlineLevel="1">
      <c r="A86" s="9">
        <v>42826</v>
      </c>
      <c r="B86" s="118">
        <v>434411.17176262999</v>
      </c>
      <c r="C86" s="32">
        <v>21679.479827929998</v>
      </c>
      <c r="D86" s="118">
        <v>10206.641933590001</v>
      </c>
      <c r="E86" s="118">
        <v>11472.83789434</v>
      </c>
      <c r="F86" s="118">
        <v>35668.511928740001</v>
      </c>
      <c r="G86" s="118">
        <v>35076.046318429995</v>
      </c>
      <c r="H86" s="118">
        <v>592.46561030999999</v>
      </c>
      <c r="I86" s="118">
        <v>207219.98889229004</v>
      </c>
      <c r="J86" s="118">
        <v>83694.459082329995</v>
      </c>
      <c r="K86" s="118">
        <v>123525.52980996</v>
      </c>
      <c r="L86" s="118">
        <v>169843.19111367001</v>
      </c>
      <c r="M86" s="118">
        <v>166865.75667735</v>
      </c>
      <c r="N86" s="118">
        <v>2977.4344363200003</v>
      </c>
      <c r="O86" s="118">
        <v>10015.638344319999</v>
      </c>
      <c r="P86" s="118">
        <v>27037.67224218</v>
      </c>
      <c r="Q86" s="32"/>
      <c r="R86" s="32"/>
      <c r="S86" s="32"/>
      <c r="T86" s="32"/>
      <c r="U86" s="32"/>
      <c r="V86" s="32"/>
    </row>
    <row r="87" spans="1:22" hidden="1" outlineLevel="1">
      <c r="A87" s="9">
        <v>42856</v>
      </c>
      <c r="B87" s="118">
        <v>426145.01182452001</v>
      </c>
      <c r="C87" s="32">
        <v>21175.387718599999</v>
      </c>
      <c r="D87" s="118">
        <v>9520.1922636000018</v>
      </c>
      <c r="E87" s="118">
        <v>11655.195455000001</v>
      </c>
      <c r="F87" s="118">
        <v>33148.783646119999</v>
      </c>
      <c r="G87" s="118">
        <v>32455.724130999999</v>
      </c>
      <c r="H87" s="118">
        <v>693.05951512000001</v>
      </c>
      <c r="I87" s="118">
        <v>202592.03023003001</v>
      </c>
      <c r="J87" s="118">
        <v>77021.194845860009</v>
      </c>
      <c r="K87" s="118">
        <v>125570.83538417</v>
      </c>
      <c r="L87" s="118">
        <v>169228.81022977</v>
      </c>
      <c r="M87" s="118">
        <v>165747.95925755001</v>
      </c>
      <c r="N87" s="118">
        <v>3480.8509722199997</v>
      </c>
      <c r="O87" s="118">
        <v>9963.5309302999995</v>
      </c>
      <c r="P87" s="118">
        <v>30164.684253090003</v>
      </c>
      <c r="Q87" s="32"/>
      <c r="R87" s="32"/>
      <c r="S87" s="32"/>
      <c r="T87" s="32"/>
      <c r="U87" s="32"/>
      <c r="V87" s="32"/>
    </row>
    <row r="88" spans="1:22" hidden="1" outlineLevel="1">
      <c r="A88" s="9">
        <v>42887</v>
      </c>
      <c r="B88" s="118">
        <v>428061.67213643005</v>
      </c>
      <c r="C88" s="32">
        <v>22144.821576599999</v>
      </c>
      <c r="D88" s="118">
        <v>9608.7024534100001</v>
      </c>
      <c r="E88" s="118">
        <v>12536.119123190001</v>
      </c>
      <c r="F88" s="118">
        <v>32041.626981879999</v>
      </c>
      <c r="G88" s="118">
        <v>31345.251850610002</v>
      </c>
      <c r="H88" s="118">
        <v>696.37513126999988</v>
      </c>
      <c r="I88" s="118">
        <v>202424.39809163997</v>
      </c>
      <c r="J88" s="118">
        <v>70148.3021553</v>
      </c>
      <c r="K88" s="118">
        <v>132276.09593633999</v>
      </c>
      <c r="L88" s="118">
        <v>171450.82548631</v>
      </c>
      <c r="M88" s="118">
        <v>167839.86695413999</v>
      </c>
      <c r="N88" s="118">
        <v>3610.9585321699997</v>
      </c>
      <c r="O88" s="118">
        <v>9658.2196602900003</v>
      </c>
      <c r="P88" s="118">
        <v>29521.892036000005</v>
      </c>
      <c r="Q88" s="32"/>
      <c r="R88" s="32"/>
      <c r="S88" s="32"/>
      <c r="T88" s="32"/>
      <c r="U88" s="32"/>
      <c r="V88" s="32"/>
    </row>
    <row r="89" spans="1:22" hidden="1" outlineLevel="1">
      <c r="A89" s="9">
        <v>42917</v>
      </c>
      <c r="B89" s="118">
        <v>429424.86907615996</v>
      </c>
      <c r="C89" s="32">
        <v>23067.374454839999</v>
      </c>
      <c r="D89" s="118">
        <v>9832.570925330001</v>
      </c>
      <c r="E89" s="118">
        <v>13234.803529510002</v>
      </c>
      <c r="F89" s="118">
        <v>29438.174330179998</v>
      </c>
      <c r="G89" s="118">
        <v>28753.836023469998</v>
      </c>
      <c r="H89" s="118">
        <v>684.33830670999998</v>
      </c>
      <c r="I89" s="118">
        <v>206216.12267219002</v>
      </c>
      <c r="J89" s="118">
        <v>73362.721351050001</v>
      </c>
      <c r="K89" s="118">
        <v>132853.40132114</v>
      </c>
      <c r="L89" s="118">
        <v>170703.19761894998</v>
      </c>
      <c r="M89" s="118">
        <v>166997.48178341999</v>
      </c>
      <c r="N89" s="118">
        <v>3705.7158355299998</v>
      </c>
      <c r="O89" s="118">
        <v>8952.6384123699991</v>
      </c>
      <c r="P89" s="118">
        <v>28232.644535090003</v>
      </c>
      <c r="Q89" s="32"/>
      <c r="R89" s="32"/>
      <c r="S89" s="32"/>
      <c r="T89" s="32"/>
      <c r="U89" s="32"/>
      <c r="V89" s="32"/>
    </row>
    <row r="90" spans="1:22" hidden="1" outlineLevel="1">
      <c r="A90" s="9">
        <v>42948</v>
      </c>
      <c r="B90" s="118">
        <v>424290.75315746001</v>
      </c>
      <c r="C90" s="32">
        <v>22559.035993969999</v>
      </c>
      <c r="D90" s="118">
        <v>9748.7737803799992</v>
      </c>
      <c r="E90" s="118">
        <v>12810.26221359</v>
      </c>
      <c r="F90" s="118">
        <v>27776.498359109999</v>
      </c>
      <c r="G90" s="118">
        <v>27096.321885479996</v>
      </c>
      <c r="H90" s="118">
        <v>680.17647363000003</v>
      </c>
      <c r="I90" s="118">
        <v>204355.29871904</v>
      </c>
      <c r="J90" s="118">
        <v>72717.094045720005</v>
      </c>
      <c r="K90" s="118">
        <v>131638.20467332</v>
      </c>
      <c r="L90" s="118">
        <v>169599.92008534001</v>
      </c>
      <c r="M90" s="118">
        <v>165685.11938550998</v>
      </c>
      <c r="N90" s="118">
        <v>3914.8006998299998</v>
      </c>
      <c r="O90" s="118">
        <v>8871.9469409199992</v>
      </c>
      <c r="P90" s="118">
        <v>27103.69708731</v>
      </c>
      <c r="Q90" s="32"/>
      <c r="R90" s="32"/>
      <c r="S90" s="32"/>
      <c r="T90" s="32"/>
      <c r="U90" s="32"/>
      <c r="V90" s="32"/>
    </row>
    <row r="91" spans="1:22" hidden="1" outlineLevel="1">
      <c r="A91" s="9">
        <v>42979</v>
      </c>
      <c r="B91" s="118">
        <v>435804.41950215999</v>
      </c>
      <c r="C91" s="32">
        <v>23203.943812369998</v>
      </c>
      <c r="D91" s="118">
        <v>10316.765614619999</v>
      </c>
      <c r="E91" s="118">
        <v>12887.178197750001</v>
      </c>
      <c r="F91" s="118">
        <v>27864.328528370002</v>
      </c>
      <c r="G91" s="118">
        <v>27193.575629040002</v>
      </c>
      <c r="H91" s="118">
        <v>670.75289932999999</v>
      </c>
      <c r="I91" s="118">
        <v>210536.99232191002</v>
      </c>
      <c r="J91" s="118">
        <v>75810.928946069995</v>
      </c>
      <c r="K91" s="118">
        <v>134726.06337583999</v>
      </c>
      <c r="L91" s="118">
        <v>174199.15483950998</v>
      </c>
      <c r="M91" s="118">
        <v>170175.68692111003</v>
      </c>
      <c r="N91" s="118">
        <v>4023.4679183999997</v>
      </c>
      <c r="O91" s="118">
        <v>9702.4218255500018</v>
      </c>
      <c r="P91" s="118">
        <v>28187.440135550001</v>
      </c>
      <c r="Q91" s="32"/>
      <c r="R91" s="32"/>
      <c r="S91" s="32"/>
      <c r="T91" s="32"/>
      <c r="U91" s="32"/>
      <c r="V91" s="32"/>
    </row>
    <row r="92" spans="1:22" hidden="1" outlineLevel="1">
      <c r="A92" s="9">
        <v>43009</v>
      </c>
      <c r="B92" s="118">
        <v>431875.74252753</v>
      </c>
      <c r="C92" s="32">
        <v>22790.952440700003</v>
      </c>
      <c r="D92" s="118">
        <v>10163.74791048</v>
      </c>
      <c r="E92" s="118">
        <v>12627.20453022</v>
      </c>
      <c r="F92" s="118">
        <v>25672.239385660003</v>
      </c>
      <c r="G92" s="118">
        <v>25003.316534910002</v>
      </c>
      <c r="H92" s="118">
        <v>668.92285074999995</v>
      </c>
      <c r="I92" s="118">
        <v>207788.86174577003</v>
      </c>
      <c r="J92" s="118">
        <v>72190.100992630003</v>
      </c>
      <c r="K92" s="118">
        <v>135598.76075314</v>
      </c>
      <c r="L92" s="118">
        <v>175623.68895540002</v>
      </c>
      <c r="M92" s="118">
        <v>171443.31558438001</v>
      </c>
      <c r="N92" s="118">
        <v>4180.3733710199995</v>
      </c>
      <c r="O92" s="118">
        <v>9750.5008057699997</v>
      </c>
      <c r="P92" s="118">
        <v>29117.201913340003</v>
      </c>
      <c r="Q92" s="32"/>
      <c r="R92" s="32"/>
      <c r="S92" s="32"/>
      <c r="T92" s="32"/>
      <c r="U92" s="32"/>
      <c r="V92" s="32"/>
    </row>
    <row r="93" spans="1:22" hidden="1" outlineLevel="1">
      <c r="A93" s="9">
        <v>43040</v>
      </c>
      <c r="B93" s="118">
        <v>429499.05932967999</v>
      </c>
      <c r="C93" s="32">
        <v>24115.910884820001</v>
      </c>
      <c r="D93" s="118">
        <v>10110.27210339</v>
      </c>
      <c r="E93" s="118">
        <v>14005.638781430001</v>
      </c>
      <c r="F93" s="118">
        <v>21767.618661880006</v>
      </c>
      <c r="G93" s="118">
        <v>21098.985295229999</v>
      </c>
      <c r="H93" s="118">
        <v>668.63336665000008</v>
      </c>
      <c r="I93" s="118">
        <v>204857.13924977</v>
      </c>
      <c r="J93" s="118">
        <v>69276.744198970002</v>
      </c>
      <c r="K93" s="118">
        <v>135580.3950508</v>
      </c>
      <c r="L93" s="118">
        <v>178758.39053321001</v>
      </c>
      <c r="M93" s="118">
        <v>174683.47179391002</v>
      </c>
      <c r="N93" s="118">
        <v>4074.9187393000002</v>
      </c>
      <c r="O93" s="118">
        <v>10083.391291369999</v>
      </c>
      <c r="P93" s="118">
        <v>25846.24671408</v>
      </c>
      <c r="Q93" s="32"/>
      <c r="R93" s="32"/>
      <c r="S93" s="32"/>
      <c r="T93" s="32"/>
      <c r="U93" s="32"/>
      <c r="V93" s="32"/>
    </row>
    <row r="94" spans="1:22" hidden="1" outlineLevel="1">
      <c r="A94" s="9">
        <v>43070</v>
      </c>
      <c r="B94" s="118">
        <v>458832.60718640999</v>
      </c>
      <c r="C94" s="32">
        <v>23714.794655940001</v>
      </c>
      <c r="D94" s="118">
        <v>11712.10299076</v>
      </c>
      <c r="E94" s="118">
        <v>12002.69166518</v>
      </c>
      <c r="F94" s="118">
        <v>21474.054298290001</v>
      </c>
      <c r="G94" s="118">
        <v>21465.961711460001</v>
      </c>
      <c r="H94" s="118">
        <v>8.0925868300000001</v>
      </c>
      <c r="I94" s="118">
        <v>224012.41428886997</v>
      </c>
      <c r="J94" s="118">
        <v>72974.611932519998</v>
      </c>
      <c r="K94" s="118">
        <v>151037.80235635</v>
      </c>
      <c r="L94" s="118">
        <v>189631.34394331</v>
      </c>
      <c r="M94" s="118">
        <v>185580.67477361002</v>
      </c>
      <c r="N94" s="118">
        <v>4050.6691696999997</v>
      </c>
      <c r="O94" s="118">
        <v>7858.9142038099999</v>
      </c>
      <c r="P94" s="118">
        <v>26384.97531432</v>
      </c>
      <c r="Q94" s="32"/>
      <c r="R94" s="32"/>
      <c r="S94" s="32"/>
      <c r="T94" s="32"/>
      <c r="U94" s="32"/>
      <c r="V94" s="32"/>
    </row>
    <row r="95" spans="1:22" hidden="1" outlineLevel="1">
      <c r="A95" s="9">
        <v>43101</v>
      </c>
      <c r="B95" s="118">
        <v>446937.95316211</v>
      </c>
      <c r="C95" s="32">
        <v>23858.96582465</v>
      </c>
      <c r="D95" s="118">
        <v>11536.134359330001</v>
      </c>
      <c r="E95" s="118">
        <v>12322.831465320001</v>
      </c>
      <c r="F95" s="118">
        <v>21870.453587929998</v>
      </c>
      <c r="G95" s="118">
        <v>21632.31147524</v>
      </c>
      <c r="H95" s="118">
        <v>238.14211268999998</v>
      </c>
      <c r="I95" s="118">
        <v>212717.96944176999</v>
      </c>
      <c r="J95" s="118">
        <v>64404.031108459996</v>
      </c>
      <c r="K95" s="118">
        <v>148313.93833331001</v>
      </c>
      <c r="L95" s="118">
        <v>188490.56430775998</v>
      </c>
      <c r="M95" s="118">
        <v>184228.06575607002</v>
      </c>
      <c r="N95" s="118">
        <v>4262.4985516899997</v>
      </c>
      <c r="O95" s="118">
        <v>7521.8763413400002</v>
      </c>
      <c r="P95" s="118">
        <v>26304.739051420001</v>
      </c>
      <c r="Q95" s="32"/>
      <c r="R95" s="32"/>
      <c r="S95" s="32"/>
      <c r="T95" s="32"/>
      <c r="U95" s="32"/>
      <c r="V95" s="32"/>
    </row>
    <row r="96" spans="1:22" hidden="1" outlineLevel="1">
      <c r="A96" s="9">
        <v>43132</v>
      </c>
      <c r="B96" s="118">
        <v>443408.07249866996</v>
      </c>
      <c r="C96" s="32">
        <v>23118.178115840004</v>
      </c>
      <c r="D96" s="118">
        <v>11105.442083399999</v>
      </c>
      <c r="E96" s="118">
        <v>12012.73603244</v>
      </c>
      <c r="F96" s="118">
        <v>21486.677738720002</v>
      </c>
      <c r="G96" s="118">
        <v>20903.464190049999</v>
      </c>
      <c r="H96" s="118">
        <v>583.21354867000002</v>
      </c>
      <c r="I96" s="118">
        <v>211421.50371697001</v>
      </c>
      <c r="J96" s="118">
        <v>66616.596531679999</v>
      </c>
      <c r="K96" s="118">
        <v>144804.90718529001</v>
      </c>
      <c r="L96" s="118">
        <v>187381.71292714</v>
      </c>
      <c r="M96" s="118">
        <v>183054.07324644001</v>
      </c>
      <c r="N96" s="118">
        <v>4327.6396807000001</v>
      </c>
      <c r="O96" s="118">
        <v>9074.6894047899987</v>
      </c>
      <c r="P96" s="118">
        <v>23128.568722709999</v>
      </c>
      <c r="Q96" s="32"/>
      <c r="R96" s="32"/>
      <c r="S96" s="32"/>
      <c r="T96" s="32"/>
      <c r="U96" s="32"/>
      <c r="V96" s="32"/>
    </row>
    <row r="97" spans="1:22" hidden="1" outlineLevel="1">
      <c r="A97" s="9">
        <v>43160</v>
      </c>
      <c r="B97" s="118">
        <v>441585.26055834</v>
      </c>
      <c r="C97" s="32">
        <v>23471.705895889998</v>
      </c>
      <c r="D97" s="118">
        <v>11751.498124919999</v>
      </c>
      <c r="E97" s="118">
        <v>11720.207770970001</v>
      </c>
      <c r="F97" s="118">
        <v>21419.97241445</v>
      </c>
      <c r="G97" s="118">
        <v>20839.905755849999</v>
      </c>
      <c r="H97" s="118">
        <v>580.0666586000001</v>
      </c>
      <c r="I97" s="118">
        <v>208204.0186792</v>
      </c>
      <c r="J97" s="118">
        <v>67579.024550679998</v>
      </c>
      <c r="K97" s="118">
        <v>140624.99412851999</v>
      </c>
      <c r="L97" s="118">
        <v>188489.56356879999</v>
      </c>
      <c r="M97" s="118">
        <v>184354.55270651</v>
      </c>
      <c r="N97" s="118">
        <v>4135.0108622899997</v>
      </c>
      <c r="O97" s="118">
        <v>7250.6089620799994</v>
      </c>
      <c r="P97" s="118">
        <v>23089.70633701</v>
      </c>
      <c r="Q97" s="32"/>
      <c r="R97" s="32"/>
      <c r="S97" s="32"/>
      <c r="T97" s="32"/>
      <c r="U97" s="32"/>
      <c r="V97" s="32"/>
    </row>
    <row r="98" spans="1:22" hidden="1" outlineLevel="1">
      <c r="A98" s="9">
        <v>43191</v>
      </c>
      <c r="B98" s="118">
        <v>449290.12768412998</v>
      </c>
      <c r="C98" s="32">
        <v>21868.15053377</v>
      </c>
      <c r="D98" s="118">
        <v>11400.20706033</v>
      </c>
      <c r="E98" s="118">
        <v>10467.94347344</v>
      </c>
      <c r="F98" s="118">
        <v>21020.65971683</v>
      </c>
      <c r="G98" s="118">
        <v>20437.453816370002</v>
      </c>
      <c r="H98" s="118">
        <v>583.20590046000007</v>
      </c>
      <c r="I98" s="118">
        <v>215484.66302283999</v>
      </c>
      <c r="J98" s="118">
        <v>76620.886804830006</v>
      </c>
      <c r="K98" s="118">
        <v>138863.77621801</v>
      </c>
      <c r="L98" s="118">
        <v>190916.65441069001</v>
      </c>
      <c r="M98" s="118">
        <v>186699.93208082</v>
      </c>
      <c r="N98" s="118">
        <v>4216.7223298700001</v>
      </c>
      <c r="O98" s="118">
        <v>6221.5544286099994</v>
      </c>
      <c r="P98" s="118">
        <v>23401.894390519999</v>
      </c>
      <c r="Q98" s="32"/>
      <c r="R98" s="32"/>
      <c r="S98" s="32"/>
      <c r="T98" s="32"/>
      <c r="U98" s="32"/>
      <c r="V98" s="32"/>
    </row>
    <row r="99" spans="1:22" hidden="1" outlineLevel="1">
      <c r="A99" s="9">
        <v>43221</v>
      </c>
      <c r="B99" s="118">
        <v>453304.71848794998</v>
      </c>
      <c r="C99" s="32">
        <v>21393.22945866</v>
      </c>
      <c r="D99" s="118">
        <v>11089.57311261</v>
      </c>
      <c r="E99" s="118">
        <v>10303.65634605</v>
      </c>
      <c r="F99" s="118">
        <v>20669.18216113</v>
      </c>
      <c r="G99" s="118">
        <v>20090.045511939999</v>
      </c>
      <c r="H99" s="118">
        <v>579.13664919000007</v>
      </c>
      <c r="I99" s="118">
        <v>222479.64334503</v>
      </c>
      <c r="J99" s="118">
        <v>80475.160255560011</v>
      </c>
      <c r="K99" s="118">
        <v>142004.48308947001</v>
      </c>
      <c r="L99" s="118">
        <v>188762.66352313</v>
      </c>
      <c r="M99" s="118">
        <v>183709.32511958998</v>
      </c>
      <c r="N99" s="118">
        <v>5053.3384035400004</v>
      </c>
      <c r="O99" s="118">
        <v>6226.1519654000003</v>
      </c>
      <c r="P99" s="118">
        <v>20288.647452450001</v>
      </c>
      <c r="Q99" s="32"/>
      <c r="R99" s="32"/>
      <c r="S99" s="32"/>
      <c r="T99" s="32"/>
      <c r="U99" s="32"/>
      <c r="V99" s="32"/>
    </row>
    <row r="100" spans="1:22" hidden="1" outlineLevel="1">
      <c r="A100" s="9">
        <v>43252</v>
      </c>
      <c r="B100" s="118">
        <v>445832.53279541002</v>
      </c>
      <c r="C100" s="32">
        <v>21799.292668910002</v>
      </c>
      <c r="D100" s="118">
        <v>11399.917158570001</v>
      </c>
      <c r="E100" s="118">
        <v>10399.37551034</v>
      </c>
      <c r="F100" s="118">
        <v>20755.125171660002</v>
      </c>
      <c r="G100" s="118">
        <v>20219.524349220002</v>
      </c>
      <c r="H100" s="118">
        <v>535.60082244</v>
      </c>
      <c r="I100" s="118">
        <v>210658.64086695004</v>
      </c>
      <c r="J100" s="118">
        <v>68476.288585219998</v>
      </c>
      <c r="K100" s="118">
        <v>142182.35228173001</v>
      </c>
      <c r="L100" s="118">
        <v>192619.47408789</v>
      </c>
      <c r="M100" s="118">
        <v>187903.60426370002</v>
      </c>
      <c r="N100" s="118">
        <v>4715.8698241900001</v>
      </c>
      <c r="O100" s="118">
        <v>6355.5238085499996</v>
      </c>
      <c r="P100" s="118">
        <v>21018.355337009998</v>
      </c>
      <c r="Q100" s="32"/>
      <c r="R100" s="32"/>
      <c r="S100" s="32"/>
      <c r="T100" s="32"/>
      <c r="U100" s="32"/>
      <c r="V100" s="32"/>
    </row>
    <row r="101" spans="1:22" hidden="1" outlineLevel="1">
      <c r="A101" s="9">
        <v>43282</v>
      </c>
      <c r="B101" s="118">
        <v>453415.35089699004</v>
      </c>
      <c r="C101" s="32">
        <v>21921.691543749999</v>
      </c>
      <c r="D101" s="118">
        <v>11355.910653790001</v>
      </c>
      <c r="E101" s="118">
        <v>10565.780889959999</v>
      </c>
      <c r="F101" s="118">
        <v>21600.94444368</v>
      </c>
      <c r="G101" s="118">
        <v>21048.795548949998</v>
      </c>
      <c r="H101" s="118">
        <v>552.14889472999994</v>
      </c>
      <c r="I101" s="118">
        <v>217281.03989527002</v>
      </c>
      <c r="J101" s="118">
        <v>63902.633416919998</v>
      </c>
      <c r="K101" s="118">
        <v>153378.40647834999</v>
      </c>
      <c r="L101" s="118">
        <v>192611.67501429</v>
      </c>
      <c r="M101" s="118">
        <v>187725.83838298</v>
      </c>
      <c r="N101" s="118">
        <v>4885.8366313099996</v>
      </c>
      <c r="O101" s="118">
        <v>8282.6428849799995</v>
      </c>
      <c r="P101" s="118">
        <v>22101.686636619997</v>
      </c>
      <c r="Q101" s="32"/>
      <c r="R101" s="32"/>
      <c r="S101" s="32"/>
      <c r="T101" s="32"/>
      <c r="U101" s="32"/>
      <c r="V101" s="32"/>
    </row>
    <row r="102" spans="1:22" hidden="1" outlineLevel="1">
      <c r="A102" s="9">
        <v>43313</v>
      </c>
      <c r="B102" s="118">
        <v>455379.75757432997</v>
      </c>
      <c r="C102" s="32">
        <v>22136.953314110004</v>
      </c>
      <c r="D102" s="118">
        <v>11351.268033689999</v>
      </c>
      <c r="E102" s="118">
        <v>10785.685280420001</v>
      </c>
      <c r="F102" s="118">
        <v>22824.197281569999</v>
      </c>
      <c r="G102" s="118">
        <v>22282.700721719997</v>
      </c>
      <c r="H102" s="118">
        <v>541.49655985000004</v>
      </c>
      <c r="I102" s="118">
        <v>212472.57873482001</v>
      </c>
      <c r="J102" s="118">
        <v>61765.696213379997</v>
      </c>
      <c r="K102" s="118">
        <v>150706.88252143998</v>
      </c>
      <c r="L102" s="118">
        <v>197946.02824383002</v>
      </c>
      <c r="M102" s="118">
        <v>193191.12480260001</v>
      </c>
      <c r="N102" s="118">
        <v>4754.9034412299998</v>
      </c>
      <c r="O102" s="118">
        <v>8849.0017872600001</v>
      </c>
      <c r="P102" s="118">
        <v>21478.246663550002</v>
      </c>
      <c r="Q102" s="32"/>
      <c r="R102" s="32"/>
      <c r="S102" s="32"/>
      <c r="T102" s="32"/>
      <c r="U102" s="32"/>
      <c r="V102" s="32"/>
    </row>
    <row r="103" spans="1:22" hidden="1" outlineLevel="1">
      <c r="A103" s="9">
        <v>43344</v>
      </c>
      <c r="B103" s="118">
        <v>459570.65173640999</v>
      </c>
      <c r="C103" s="32">
        <v>21767.284362449998</v>
      </c>
      <c r="D103" s="118">
        <v>11639.53941831</v>
      </c>
      <c r="E103" s="118">
        <v>10127.74494414</v>
      </c>
      <c r="F103" s="118">
        <v>22831.103354070001</v>
      </c>
      <c r="G103" s="118">
        <v>22332.223288890003</v>
      </c>
      <c r="H103" s="118">
        <v>498.88006518000003</v>
      </c>
      <c r="I103" s="118">
        <v>214747.14867667004</v>
      </c>
      <c r="J103" s="118">
        <v>57630.754841989998</v>
      </c>
      <c r="K103" s="118">
        <v>157116.39383468</v>
      </c>
      <c r="L103" s="118">
        <v>200225.11534322001</v>
      </c>
      <c r="M103" s="118">
        <v>195641.26621870999</v>
      </c>
      <c r="N103" s="118">
        <v>4583.8491245099995</v>
      </c>
      <c r="O103" s="118">
        <v>9503.645354870001</v>
      </c>
      <c r="P103" s="118">
        <v>22606.038301119999</v>
      </c>
      <c r="Q103" s="32"/>
      <c r="R103" s="32"/>
      <c r="S103" s="32"/>
      <c r="T103" s="32"/>
      <c r="U103" s="32"/>
      <c r="V103" s="32"/>
    </row>
    <row r="104" spans="1:22" hidden="1" outlineLevel="1">
      <c r="A104" s="9">
        <v>43374</v>
      </c>
      <c r="B104" s="118">
        <v>453918.70787848003</v>
      </c>
      <c r="C104" s="32">
        <v>22302.42874132</v>
      </c>
      <c r="D104" s="118">
        <v>11302.041381399998</v>
      </c>
      <c r="E104" s="118">
        <v>11000.38735992</v>
      </c>
      <c r="F104" s="118">
        <v>22541.008387549999</v>
      </c>
      <c r="G104" s="118">
        <v>22040.426797110002</v>
      </c>
      <c r="H104" s="118">
        <v>500.58159043999996</v>
      </c>
      <c r="I104" s="118">
        <v>210168.39542493</v>
      </c>
      <c r="J104" s="118">
        <v>52751.751397079992</v>
      </c>
      <c r="K104" s="118">
        <v>157416.64402784998</v>
      </c>
      <c r="L104" s="118">
        <v>198906.87532468</v>
      </c>
      <c r="M104" s="118">
        <v>194268.87471854</v>
      </c>
      <c r="N104" s="118">
        <v>4638.0006061399999</v>
      </c>
      <c r="O104" s="118">
        <v>7498.0204949099998</v>
      </c>
      <c r="P104" s="118">
        <v>21579.448727139999</v>
      </c>
      <c r="Q104" s="32"/>
      <c r="R104" s="32"/>
      <c r="S104" s="32"/>
      <c r="T104" s="32"/>
      <c r="U104" s="32"/>
      <c r="V104" s="32"/>
    </row>
    <row r="105" spans="1:22" hidden="1" outlineLevel="1">
      <c r="A105" s="9">
        <v>43405</v>
      </c>
      <c r="B105" s="118">
        <v>442874.02340037003</v>
      </c>
      <c r="C105" s="32">
        <v>22000.146819889997</v>
      </c>
      <c r="D105" s="118">
        <v>10861.71005376</v>
      </c>
      <c r="E105" s="118">
        <v>11138.436766129998</v>
      </c>
      <c r="F105" s="118">
        <v>22765.098682210002</v>
      </c>
      <c r="G105" s="118">
        <v>22277.41540351</v>
      </c>
      <c r="H105" s="118">
        <v>487.68327870000002</v>
      </c>
      <c r="I105" s="118">
        <v>199058.20931655</v>
      </c>
      <c r="J105" s="118">
        <v>46886.245027950004</v>
      </c>
      <c r="K105" s="118">
        <v>152171.96428860002</v>
      </c>
      <c r="L105" s="118">
        <v>199050.56858172</v>
      </c>
      <c r="M105" s="118">
        <v>194656.45110193</v>
      </c>
      <c r="N105" s="118">
        <v>4394.1174797900003</v>
      </c>
      <c r="O105" s="118">
        <v>6406.5117174699999</v>
      </c>
      <c r="P105" s="118">
        <v>21079.443283799999</v>
      </c>
      <c r="Q105" s="32"/>
      <c r="R105" s="32"/>
      <c r="S105" s="32"/>
      <c r="T105" s="32"/>
      <c r="U105" s="32"/>
      <c r="V105" s="32"/>
    </row>
    <row r="106" spans="1:22" hidden="1" outlineLevel="1">
      <c r="A106" s="9">
        <v>43435</v>
      </c>
      <c r="B106" s="118">
        <v>467786.91012304998</v>
      </c>
      <c r="C106" s="32">
        <v>23247.385061500001</v>
      </c>
      <c r="D106" s="118">
        <v>11780.15399818</v>
      </c>
      <c r="E106" s="118">
        <v>11467.23106332</v>
      </c>
      <c r="F106" s="118">
        <v>21365.42223072</v>
      </c>
      <c r="G106" s="118">
        <v>21352.113973670002</v>
      </c>
      <c r="H106" s="118">
        <v>13.30825705</v>
      </c>
      <c r="I106" s="118">
        <v>220025.21715961999</v>
      </c>
      <c r="J106" s="118">
        <v>52379.908642530005</v>
      </c>
      <c r="K106" s="118">
        <v>167645.30851708999</v>
      </c>
      <c r="L106" s="118">
        <v>203148.88567121001</v>
      </c>
      <c r="M106" s="118">
        <v>198953.18851237002</v>
      </c>
      <c r="N106" s="118">
        <v>4195.6971588399992</v>
      </c>
      <c r="O106" s="118">
        <v>8235.0291693700001</v>
      </c>
      <c r="P106" s="118">
        <v>17761.754266240001</v>
      </c>
      <c r="Q106" s="32"/>
      <c r="R106" s="32"/>
      <c r="S106" s="32"/>
      <c r="T106" s="32"/>
      <c r="U106" s="32"/>
      <c r="V106" s="32"/>
    </row>
    <row r="107" spans="1:22" hidden="1" outlineLevel="1">
      <c r="A107" s="9">
        <v>43466</v>
      </c>
      <c r="B107" s="118">
        <v>463520.83070619998</v>
      </c>
      <c r="C107" s="32">
        <v>24424.200294360002</v>
      </c>
      <c r="D107" s="118">
        <v>11712.010065960001</v>
      </c>
      <c r="E107" s="118">
        <v>12712.190228400001</v>
      </c>
      <c r="F107" s="118">
        <v>21925.124820450001</v>
      </c>
      <c r="G107" s="118">
        <v>21879.483813640003</v>
      </c>
      <c r="H107" s="118">
        <v>45.641006809999993</v>
      </c>
      <c r="I107" s="118">
        <v>214588.02726624996</v>
      </c>
      <c r="J107" s="118">
        <v>50525.468507170008</v>
      </c>
      <c r="K107" s="118">
        <v>164062.55875907998</v>
      </c>
      <c r="L107" s="118">
        <v>202583.47832513999</v>
      </c>
      <c r="M107" s="118">
        <v>197988.90562363999</v>
      </c>
      <c r="N107" s="118">
        <v>4594.5727015000002</v>
      </c>
      <c r="O107" s="118">
        <v>6145.2687866999995</v>
      </c>
      <c r="P107" s="118">
        <v>18507.00965742</v>
      </c>
      <c r="Q107" s="32"/>
      <c r="R107" s="32"/>
      <c r="S107" s="32"/>
      <c r="T107" s="32"/>
      <c r="U107" s="32"/>
      <c r="V107" s="32"/>
    </row>
    <row r="108" spans="1:22" hidden="1" outlineLevel="1">
      <c r="A108" s="9">
        <v>43497</v>
      </c>
      <c r="B108" s="118">
        <v>468008.52584140003</v>
      </c>
      <c r="C108" s="32">
        <v>24141.895617500002</v>
      </c>
      <c r="D108" s="118">
        <v>11541.2067599</v>
      </c>
      <c r="E108" s="118">
        <v>12600.688857599998</v>
      </c>
      <c r="F108" s="118">
        <v>20941.835336169999</v>
      </c>
      <c r="G108" s="118">
        <v>20818.743934320002</v>
      </c>
      <c r="H108" s="118">
        <v>123.09140185</v>
      </c>
      <c r="I108" s="118">
        <v>220265.09081771999</v>
      </c>
      <c r="J108" s="118">
        <v>55409.753349300008</v>
      </c>
      <c r="K108" s="118">
        <v>164855.33746842001</v>
      </c>
      <c r="L108" s="118">
        <v>202659.70407000999</v>
      </c>
      <c r="M108" s="118">
        <v>198113.69224722002</v>
      </c>
      <c r="N108" s="118">
        <v>4546.0118227900002</v>
      </c>
      <c r="O108" s="118">
        <v>6347.6000856799992</v>
      </c>
      <c r="P108" s="118">
        <v>14700.75667565</v>
      </c>
      <c r="Q108" s="32"/>
      <c r="R108" s="32"/>
      <c r="S108" s="32"/>
      <c r="T108" s="32"/>
      <c r="U108" s="32"/>
      <c r="V108" s="32"/>
    </row>
    <row r="109" spans="1:22" hidden="1" outlineLevel="1">
      <c r="A109" s="9">
        <v>43525</v>
      </c>
      <c r="B109" s="118">
        <v>466980.42232462001</v>
      </c>
      <c r="C109" s="32">
        <v>23369.867850179999</v>
      </c>
      <c r="D109" s="118">
        <v>11685.814488790002</v>
      </c>
      <c r="E109" s="118">
        <v>11684.053361389999</v>
      </c>
      <c r="F109" s="118">
        <v>21364.0185471</v>
      </c>
      <c r="G109" s="118">
        <v>21198.83041138</v>
      </c>
      <c r="H109" s="118">
        <v>165.18813571999999</v>
      </c>
      <c r="I109" s="118">
        <v>216735.71990952</v>
      </c>
      <c r="J109" s="118">
        <v>56690.28030482</v>
      </c>
      <c r="K109" s="118">
        <v>160045.43960469999</v>
      </c>
      <c r="L109" s="118">
        <v>205510.81601782003</v>
      </c>
      <c r="M109" s="118">
        <v>201005.61577902001</v>
      </c>
      <c r="N109" s="118">
        <v>4505.2002388000001</v>
      </c>
      <c r="O109" s="118">
        <v>6045.4064634099996</v>
      </c>
      <c r="P109" s="118">
        <v>14374.211686229999</v>
      </c>
      <c r="Q109" s="32"/>
      <c r="R109" s="32"/>
      <c r="S109" s="32"/>
      <c r="T109" s="32"/>
      <c r="U109" s="32"/>
      <c r="V109" s="32"/>
    </row>
    <row r="110" spans="1:22" hidden="1" outlineLevel="1">
      <c r="A110" s="9">
        <v>43556</v>
      </c>
      <c r="B110" s="118">
        <v>467791.64669337997</v>
      </c>
      <c r="C110" s="32">
        <v>21424.869722410003</v>
      </c>
      <c r="D110" s="118">
        <v>11104.68497357</v>
      </c>
      <c r="E110" s="118">
        <v>10320.18474884</v>
      </c>
      <c r="F110" s="118">
        <v>20118.575094730004</v>
      </c>
      <c r="G110" s="118">
        <v>19953.474435830001</v>
      </c>
      <c r="H110" s="118">
        <v>165.10065889999998</v>
      </c>
      <c r="I110" s="118">
        <v>219201.14907006</v>
      </c>
      <c r="J110" s="118">
        <v>62310.739513220004</v>
      </c>
      <c r="K110" s="118">
        <v>156890.40955683999</v>
      </c>
      <c r="L110" s="118">
        <v>207047.05280618</v>
      </c>
      <c r="M110" s="118">
        <v>202271.39015662001</v>
      </c>
      <c r="N110" s="118">
        <v>4775.6626495600003</v>
      </c>
      <c r="O110" s="118">
        <v>5568.8114450700004</v>
      </c>
      <c r="P110" s="118">
        <v>14408.139184330001</v>
      </c>
      <c r="Q110" s="32"/>
      <c r="R110" s="32"/>
      <c r="S110" s="32"/>
      <c r="T110" s="32"/>
      <c r="U110" s="32"/>
      <c r="V110" s="32"/>
    </row>
    <row r="111" spans="1:22" hidden="1" outlineLevel="1">
      <c r="A111" s="9">
        <v>43586</v>
      </c>
      <c r="B111" s="118">
        <v>465772.77940115001</v>
      </c>
      <c r="C111" s="32">
        <v>22115.117544799999</v>
      </c>
      <c r="D111" s="118">
        <v>11300.734091080001</v>
      </c>
      <c r="E111" s="118">
        <v>10814.38345372</v>
      </c>
      <c r="F111" s="118">
        <v>19974.620844330002</v>
      </c>
      <c r="G111" s="118">
        <v>19805.237871789999</v>
      </c>
      <c r="H111" s="118">
        <v>169.38297254</v>
      </c>
      <c r="I111" s="118">
        <v>220063.39136489999</v>
      </c>
      <c r="J111" s="118">
        <v>59964.578163190003</v>
      </c>
      <c r="K111" s="118">
        <v>160098.81320171</v>
      </c>
      <c r="L111" s="118">
        <v>203619.64964712001</v>
      </c>
      <c r="M111" s="118">
        <v>199016.7541587</v>
      </c>
      <c r="N111" s="118">
        <v>4602.8954884200002</v>
      </c>
      <c r="O111" s="118">
        <v>5288.9510373000003</v>
      </c>
      <c r="P111" s="118">
        <v>17594.721190960001</v>
      </c>
      <c r="Q111" s="32"/>
      <c r="R111" s="32"/>
      <c r="S111" s="32"/>
      <c r="T111" s="32"/>
      <c r="U111" s="32"/>
      <c r="V111" s="32"/>
    </row>
    <row r="112" spans="1:22" hidden="1" outlineLevel="1">
      <c r="A112" s="9">
        <v>43617</v>
      </c>
      <c r="B112" s="118">
        <v>469884.85505551001</v>
      </c>
      <c r="C112" s="32">
        <v>23174.844833570001</v>
      </c>
      <c r="D112" s="118">
        <v>12087.681173240002</v>
      </c>
      <c r="E112" s="118">
        <v>11087.163660329999</v>
      </c>
      <c r="F112" s="118">
        <v>19765.359756170001</v>
      </c>
      <c r="G112" s="118">
        <v>19598.14010914</v>
      </c>
      <c r="H112" s="118">
        <v>167.21964703</v>
      </c>
      <c r="I112" s="118">
        <v>218826.50469325</v>
      </c>
      <c r="J112" s="118">
        <v>56738.810127470002</v>
      </c>
      <c r="K112" s="118">
        <v>162087.69456578</v>
      </c>
      <c r="L112" s="118">
        <v>208118.14577251999</v>
      </c>
      <c r="M112" s="118">
        <v>203050.46663852001</v>
      </c>
      <c r="N112" s="118">
        <v>5067.679134</v>
      </c>
      <c r="O112" s="118">
        <v>5712.4904669300004</v>
      </c>
      <c r="P112" s="118">
        <v>20125.483623199998</v>
      </c>
      <c r="Q112" s="32"/>
      <c r="R112" s="32"/>
      <c r="S112" s="32"/>
      <c r="T112" s="32"/>
      <c r="U112" s="32"/>
      <c r="V112" s="32"/>
    </row>
    <row r="113" spans="1:22" hidden="1" outlineLevel="1">
      <c r="A113" s="9">
        <v>43647</v>
      </c>
      <c r="B113" s="118">
        <v>494383.88774738001</v>
      </c>
      <c r="C113" s="32">
        <v>22476.168773370002</v>
      </c>
      <c r="D113" s="118">
        <v>11960.155726459998</v>
      </c>
      <c r="E113" s="118">
        <v>10516.01304691</v>
      </c>
      <c r="F113" s="118">
        <v>18844.322011010001</v>
      </c>
      <c r="G113" s="118">
        <v>18666.748100769997</v>
      </c>
      <c r="H113" s="118">
        <v>177.57391024</v>
      </c>
      <c r="I113" s="118">
        <v>249524.05164334003</v>
      </c>
      <c r="J113" s="118">
        <v>81623.450819010002</v>
      </c>
      <c r="K113" s="118">
        <v>167900.60082433</v>
      </c>
      <c r="L113" s="118">
        <v>203539.34531966003</v>
      </c>
      <c r="M113" s="118">
        <v>198671.41268782999</v>
      </c>
      <c r="N113" s="118">
        <v>4867.93263183</v>
      </c>
      <c r="O113" s="118">
        <v>6867.6944020399997</v>
      </c>
      <c r="P113" s="118">
        <v>16057.087533419999</v>
      </c>
      <c r="Q113" s="32"/>
      <c r="R113" s="32"/>
      <c r="S113" s="32"/>
      <c r="T113" s="32"/>
      <c r="U113" s="32"/>
      <c r="V113" s="32"/>
    </row>
    <row r="114" spans="1:22" hidden="1" outlineLevel="1">
      <c r="A114" s="9">
        <v>43678</v>
      </c>
      <c r="B114" s="118">
        <v>486096.29010212002</v>
      </c>
      <c r="C114" s="32">
        <v>22674.799970620006</v>
      </c>
      <c r="D114" s="118">
        <v>11933.771201580001</v>
      </c>
      <c r="E114" s="118">
        <v>10741.028769040002</v>
      </c>
      <c r="F114" s="118">
        <v>18703.706149879999</v>
      </c>
      <c r="G114" s="118">
        <v>18529.891207979999</v>
      </c>
      <c r="H114" s="118">
        <v>173.81494190000001</v>
      </c>
      <c r="I114" s="118">
        <v>238417.20959062001</v>
      </c>
      <c r="J114" s="118">
        <v>71493.475979440002</v>
      </c>
      <c r="K114" s="118">
        <v>166923.73361117998</v>
      </c>
      <c r="L114" s="118">
        <v>206300.574391</v>
      </c>
      <c r="M114" s="118">
        <v>201556.30396381998</v>
      </c>
      <c r="N114" s="118">
        <v>4744.2704271800003</v>
      </c>
      <c r="O114" s="118">
        <v>6907.7368761299995</v>
      </c>
      <c r="P114" s="118">
        <v>17340.62875118</v>
      </c>
      <c r="Q114" s="32"/>
      <c r="R114" s="32"/>
      <c r="S114" s="32"/>
      <c r="T114" s="32"/>
      <c r="U114" s="32"/>
      <c r="V114" s="32"/>
    </row>
    <row r="115" spans="1:22" hidden="1" outlineLevel="1">
      <c r="A115" s="9">
        <v>43709</v>
      </c>
      <c r="B115" s="118">
        <v>486511.25062300998</v>
      </c>
      <c r="C115" s="32">
        <v>23140.556240640002</v>
      </c>
      <c r="D115" s="118">
        <v>12606.350601440001</v>
      </c>
      <c r="E115" s="118">
        <v>10534.205639199999</v>
      </c>
      <c r="F115" s="118">
        <v>20186.991317700002</v>
      </c>
      <c r="G115" s="118">
        <v>20020.563869270001</v>
      </c>
      <c r="H115" s="118">
        <v>166.42744843</v>
      </c>
      <c r="I115" s="118">
        <v>239073.98906408998</v>
      </c>
      <c r="J115" s="118">
        <v>64449.433074879998</v>
      </c>
      <c r="K115" s="118">
        <v>174624.55598921</v>
      </c>
      <c r="L115" s="118">
        <v>204109.71400058002</v>
      </c>
      <c r="M115" s="118">
        <v>199711.731432</v>
      </c>
      <c r="N115" s="118">
        <v>4397.9825685800006</v>
      </c>
      <c r="O115" s="118">
        <v>8258.5862340200001</v>
      </c>
      <c r="P115" s="118">
        <v>16555.83246953</v>
      </c>
      <c r="Q115" s="32"/>
      <c r="R115" s="32"/>
      <c r="S115" s="32"/>
      <c r="T115" s="32"/>
      <c r="U115" s="32"/>
      <c r="V115" s="32"/>
    </row>
    <row r="116" spans="1:22" hidden="1" outlineLevel="1">
      <c r="A116" s="9">
        <v>43739</v>
      </c>
      <c r="B116" s="118">
        <v>501794.65140245995</v>
      </c>
      <c r="C116" s="32">
        <v>24548.025900690001</v>
      </c>
      <c r="D116" s="118">
        <v>13057.8640734</v>
      </c>
      <c r="E116" s="118">
        <v>11490.16182729</v>
      </c>
      <c r="F116" s="118">
        <v>20511.879910179996</v>
      </c>
      <c r="G116" s="118">
        <v>20348.166022109999</v>
      </c>
      <c r="H116" s="118">
        <v>163.71388807</v>
      </c>
      <c r="I116" s="118">
        <v>244046.73891071999</v>
      </c>
      <c r="J116" s="118">
        <v>63851.03131867</v>
      </c>
      <c r="K116" s="118">
        <v>180195.70759204999</v>
      </c>
      <c r="L116" s="118">
        <v>212688.00668086999</v>
      </c>
      <c r="M116" s="118">
        <v>207967.84834437</v>
      </c>
      <c r="N116" s="118">
        <v>4720.1583364999997</v>
      </c>
      <c r="O116" s="118">
        <v>7150.3425397199999</v>
      </c>
      <c r="P116" s="118">
        <v>16806.342712719998</v>
      </c>
      <c r="Q116" s="32"/>
      <c r="R116" s="32"/>
      <c r="S116" s="32"/>
      <c r="T116" s="32"/>
      <c r="U116" s="32"/>
      <c r="V116" s="32"/>
    </row>
    <row r="117" spans="1:22" hidden="1" outlineLevel="1">
      <c r="A117" s="9">
        <v>43770</v>
      </c>
      <c r="B117" s="118">
        <v>499436.85321623</v>
      </c>
      <c r="C117" s="32">
        <v>24156.23451147</v>
      </c>
      <c r="D117" s="118">
        <v>12839.205063220001</v>
      </c>
      <c r="E117" s="118">
        <v>11317.029448250001</v>
      </c>
      <c r="F117" s="118">
        <v>19199.025204499998</v>
      </c>
      <c r="G117" s="118">
        <v>19025.853738099999</v>
      </c>
      <c r="H117" s="118">
        <v>173.17146639999999</v>
      </c>
      <c r="I117" s="118">
        <v>242333.17784061001</v>
      </c>
      <c r="J117" s="118">
        <v>70338.611634820001</v>
      </c>
      <c r="K117" s="118">
        <v>171994.56620579</v>
      </c>
      <c r="L117" s="118">
        <v>213748.41565965</v>
      </c>
      <c r="M117" s="118">
        <v>209349.64896664</v>
      </c>
      <c r="N117" s="118">
        <v>4398.7666930099995</v>
      </c>
      <c r="O117" s="118">
        <v>6567.4006608799991</v>
      </c>
      <c r="P117" s="118">
        <v>17477.75590611</v>
      </c>
      <c r="Q117" s="32"/>
      <c r="R117" s="32"/>
      <c r="S117" s="32"/>
      <c r="T117" s="32"/>
      <c r="U117" s="32"/>
      <c r="V117" s="32"/>
    </row>
    <row r="118" spans="1:22" hidden="1" outlineLevel="1">
      <c r="A118" s="9">
        <v>43800</v>
      </c>
      <c r="B118" s="118">
        <v>559983.74387831008</v>
      </c>
      <c r="C118" s="32">
        <v>25924.24933536</v>
      </c>
      <c r="D118" s="118">
        <v>13331.70948039</v>
      </c>
      <c r="E118" s="118">
        <v>12592.53985497</v>
      </c>
      <c r="F118" s="118">
        <v>18701.406460580005</v>
      </c>
      <c r="G118" s="118">
        <v>18670.834304319997</v>
      </c>
      <c r="H118" s="118">
        <v>30.57215626</v>
      </c>
      <c r="I118" s="118">
        <v>294066.90566854004</v>
      </c>
      <c r="J118" s="118">
        <v>112893.79012133001</v>
      </c>
      <c r="K118" s="118">
        <v>181173.11554721001</v>
      </c>
      <c r="L118" s="118">
        <v>221291.18241383001</v>
      </c>
      <c r="M118" s="118">
        <v>216701.21399294</v>
      </c>
      <c r="N118" s="118">
        <v>4589.9684208899998</v>
      </c>
      <c r="O118" s="118">
        <v>6564.6097536300003</v>
      </c>
      <c r="P118" s="118">
        <v>15322.108825009998</v>
      </c>
      <c r="Q118" s="32"/>
      <c r="R118" s="32"/>
      <c r="S118" s="32"/>
      <c r="T118" s="32"/>
      <c r="U118" s="32"/>
      <c r="V118" s="32"/>
    </row>
    <row r="119" spans="1:22" hidden="1" outlineLevel="1">
      <c r="A119" s="9">
        <v>43831</v>
      </c>
      <c r="B119" s="118">
        <v>590853.66417574999</v>
      </c>
      <c r="C119" s="32">
        <v>27266.026063270001</v>
      </c>
      <c r="D119" s="118">
        <v>13987.31638247</v>
      </c>
      <c r="E119" s="118">
        <v>13278.709680799999</v>
      </c>
      <c r="F119" s="118">
        <v>20610.891340239999</v>
      </c>
      <c r="G119" s="118">
        <v>20365.132595439998</v>
      </c>
      <c r="H119" s="118">
        <v>245.75874480000002</v>
      </c>
      <c r="I119" s="118">
        <v>314084.53384626994</v>
      </c>
      <c r="J119" s="118">
        <v>130479.55466458999</v>
      </c>
      <c r="K119" s="118">
        <v>183604.97918168001</v>
      </c>
      <c r="L119" s="118">
        <v>228892.21292596997</v>
      </c>
      <c r="M119" s="118">
        <v>223411.75779467</v>
      </c>
      <c r="N119" s="118">
        <v>5480.4551313000002</v>
      </c>
      <c r="O119" s="118">
        <v>6345.2497722999997</v>
      </c>
      <c r="P119" s="118">
        <v>16889.96418051</v>
      </c>
      <c r="Q119" s="32"/>
      <c r="R119" s="32"/>
      <c r="S119" s="32"/>
      <c r="T119" s="32"/>
      <c r="U119" s="32"/>
      <c r="V119" s="32"/>
    </row>
    <row r="120" spans="1:22" hidden="1" outlineLevel="1">
      <c r="A120" s="9">
        <v>43862</v>
      </c>
      <c r="B120" s="118">
        <v>585369.81620071002</v>
      </c>
      <c r="C120" s="32">
        <v>27695.503399130001</v>
      </c>
      <c r="D120" s="118">
        <v>13554.27823177</v>
      </c>
      <c r="E120" s="118">
        <v>14141.22516736</v>
      </c>
      <c r="F120" s="118">
        <v>10256.33560158</v>
      </c>
      <c r="G120" s="118">
        <v>9947.4468451299999</v>
      </c>
      <c r="H120" s="118">
        <v>308.88875644999996</v>
      </c>
      <c r="I120" s="118">
        <v>313920.75068914</v>
      </c>
      <c r="J120" s="118">
        <v>127839.96121516</v>
      </c>
      <c r="K120" s="118">
        <v>186080.78947398002</v>
      </c>
      <c r="L120" s="118">
        <v>233497.22651085997</v>
      </c>
      <c r="M120" s="118">
        <v>228085.78311876999</v>
      </c>
      <c r="N120" s="118">
        <v>5411.4433920900001</v>
      </c>
      <c r="O120" s="118">
        <v>5640.757321699999</v>
      </c>
      <c r="P120" s="118">
        <v>19889.881283160001</v>
      </c>
      <c r="Q120" s="32"/>
      <c r="R120" s="32"/>
      <c r="S120" s="32"/>
      <c r="T120" s="32"/>
      <c r="U120" s="32"/>
      <c r="V120" s="32"/>
    </row>
    <row r="121" spans="1:22" hidden="1" outlineLevel="1">
      <c r="A121" s="9">
        <v>43891</v>
      </c>
      <c r="B121" s="118">
        <v>588173.01811762992</v>
      </c>
      <c r="C121" s="32">
        <v>27156.658565000002</v>
      </c>
      <c r="D121" s="118">
        <v>13543.372193589999</v>
      </c>
      <c r="E121" s="118">
        <v>13613.28637141</v>
      </c>
      <c r="F121" s="118">
        <v>12610.580752619999</v>
      </c>
      <c r="G121" s="118">
        <v>12152.26913701</v>
      </c>
      <c r="H121" s="118">
        <v>458.31161561000005</v>
      </c>
      <c r="I121" s="118">
        <v>300107.54066633002</v>
      </c>
      <c r="J121" s="118">
        <v>110208.67394455</v>
      </c>
      <c r="K121" s="118">
        <v>189898.86672177998</v>
      </c>
      <c r="L121" s="118">
        <v>248298.23813368002</v>
      </c>
      <c r="M121" s="118">
        <v>242788.17302853003</v>
      </c>
      <c r="N121" s="118">
        <v>5510.0651051499999</v>
      </c>
      <c r="O121" s="118">
        <v>8081.67343807</v>
      </c>
      <c r="P121" s="118">
        <v>16234.552333539999</v>
      </c>
      <c r="Q121" s="32"/>
      <c r="R121" s="32"/>
      <c r="S121" s="32"/>
      <c r="T121" s="32"/>
      <c r="U121" s="32"/>
      <c r="V121" s="32"/>
    </row>
    <row r="122" spans="1:22" hidden="1" outlineLevel="1">
      <c r="A122" s="9">
        <v>43922</v>
      </c>
      <c r="B122" s="118">
        <v>576940.5097705099</v>
      </c>
      <c r="C122" s="32">
        <v>26064.963043540003</v>
      </c>
      <c r="D122" s="118">
        <v>13127.770088269999</v>
      </c>
      <c r="E122" s="118">
        <v>12937.192955269998</v>
      </c>
      <c r="F122" s="118">
        <v>11848.933237500001</v>
      </c>
      <c r="G122" s="118">
        <v>11403.631308830001</v>
      </c>
      <c r="H122" s="118">
        <v>445.30192867</v>
      </c>
      <c r="I122" s="118">
        <v>288906.65599927003</v>
      </c>
      <c r="J122" s="118">
        <v>116522.48547001999</v>
      </c>
      <c r="K122" s="118">
        <v>172384.17052925</v>
      </c>
      <c r="L122" s="118">
        <v>250119.9574902</v>
      </c>
      <c r="M122" s="118">
        <v>244358.69996230002</v>
      </c>
      <c r="N122" s="118">
        <v>5761.2575278999993</v>
      </c>
      <c r="O122" s="118">
        <v>7292.4428533599994</v>
      </c>
      <c r="P122" s="118">
        <v>15271.59972197</v>
      </c>
      <c r="Q122" s="32"/>
      <c r="R122" s="32"/>
      <c r="S122" s="32"/>
      <c r="T122" s="32"/>
      <c r="U122" s="32"/>
      <c r="V122" s="32"/>
    </row>
    <row r="123" spans="1:22" hidden="1" outlineLevel="1">
      <c r="A123" s="9">
        <v>43952</v>
      </c>
      <c r="B123" s="118">
        <v>585903.48027657997</v>
      </c>
      <c r="C123" s="32">
        <v>26150.004561590002</v>
      </c>
      <c r="D123" s="118">
        <v>13400.200577750002</v>
      </c>
      <c r="E123" s="118">
        <v>12749.80398384</v>
      </c>
      <c r="F123" s="118">
        <v>11889.510285389999</v>
      </c>
      <c r="G123" s="118">
        <v>11446.696130380002</v>
      </c>
      <c r="H123" s="118">
        <v>442.81415500999998</v>
      </c>
      <c r="I123" s="118">
        <v>293710.65645482001</v>
      </c>
      <c r="J123" s="118">
        <v>105878.69034648</v>
      </c>
      <c r="K123" s="118">
        <v>187831.96610834001</v>
      </c>
      <c r="L123" s="118">
        <v>254153.30897478</v>
      </c>
      <c r="M123" s="118">
        <v>248358.91298519002</v>
      </c>
      <c r="N123" s="118">
        <v>5794.3959895899998</v>
      </c>
      <c r="O123" s="118">
        <v>6862.2420069100008</v>
      </c>
      <c r="P123" s="118">
        <v>16524.51867284</v>
      </c>
      <c r="Q123" s="32"/>
      <c r="R123" s="32"/>
      <c r="S123" s="32"/>
      <c r="T123" s="32"/>
      <c r="U123" s="32"/>
      <c r="V123" s="32"/>
    </row>
    <row r="124" spans="1:22" hidden="1" outlineLevel="1">
      <c r="A124" s="9">
        <v>43983</v>
      </c>
      <c r="B124" s="118">
        <v>588984.58611637005</v>
      </c>
      <c r="C124" s="32">
        <v>27206.0155634</v>
      </c>
      <c r="D124" s="118">
        <v>14204.928023139999</v>
      </c>
      <c r="E124" s="118">
        <v>13001.08754026</v>
      </c>
      <c r="F124" s="118">
        <v>10746.66517839</v>
      </c>
      <c r="G124" s="118">
        <v>10412.873165200001</v>
      </c>
      <c r="H124" s="118">
        <v>333.79201319000003</v>
      </c>
      <c r="I124" s="118">
        <v>293514.89488908002</v>
      </c>
      <c r="J124" s="118">
        <v>88581.436314710008</v>
      </c>
      <c r="K124" s="118">
        <v>204933.45857437002</v>
      </c>
      <c r="L124" s="118">
        <v>257517.01048549998</v>
      </c>
      <c r="M124" s="118">
        <v>251589.18282895</v>
      </c>
      <c r="N124" s="118">
        <v>5927.82765655</v>
      </c>
      <c r="O124" s="118">
        <v>7359.4580613500002</v>
      </c>
      <c r="P124" s="118">
        <v>16820.754195810001</v>
      </c>
      <c r="Q124" s="32"/>
      <c r="R124" s="32"/>
      <c r="S124" s="32"/>
      <c r="T124" s="32"/>
      <c r="U124" s="32"/>
      <c r="V124" s="32"/>
    </row>
    <row r="125" spans="1:22" hidden="1" outlineLevel="1">
      <c r="A125" s="9">
        <v>44013</v>
      </c>
      <c r="B125" s="118">
        <v>616007.06665457995</v>
      </c>
      <c r="C125" s="32">
        <v>28727.179728989999</v>
      </c>
      <c r="D125" s="118">
        <v>14521.87111883</v>
      </c>
      <c r="E125" s="118">
        <v>14205.308610159998</v>
      </c>
      <c r="F125" s="118">
        <v>11376.036264539998</v>
      </c>
      <c r="G125" s="118">
        <v>11045.15541503</v>
      </c>
      <c r="H125" s="118">
        <v>330.88084951000002</v>
      </c>
      <c r="I125" s="118">
        <v>309084.65075239004</v>
      </c>
      <c r="J125" s="118">
        <v>87280.168682909993</v>
      </c>
      <c r="K125" s="118">
        <v>221804.48206948</v>
      </c>
      <c r="L125" s="118">
        <v>266819.19990865997</v>
      </c>
      <c r="M125" s="118">
        <v>260572.93314482001</v>
      </c>
      <c r="N125" s="118">
        <v>6246.2667638399998</v>
      </c>
      <c r="O125" s="118">
        <v>7256.4998422099998</v>
      </c>
      <c r="P125" s="118">
        <v>18551.1956125</v>
      </c>
      <c r="Q125" s="32"/>
      <c r="R125" s="32"/>
      <c r="S125" s="32"/>
      <c r="T125" s="32"/>
      <c r="U125" s="32"/>
      <c r="V125" s="32"/>
    </row>
    <row r="126" spans="1:22" hidden="1" outlineLevel="1">
      <c r="A126" s="9">
        <v>44044</v>
      </c>
      <c r="B126" s="118">
        <v>612775.78704488999</v>
      </c>
      <c r="C126" s="32">
        <v>28350.861689199999</v>
      </c>
      <c r="D126" s="118">
        <v>13807.73785503</v>
      </c>
      <c r="E126" s="118">
        <v>14543.123834169999</v>
      </c>
      <c r="F126" s="118">
        <v>9826.7218604900008</v>
      </c>
      <c r="G126" s="118">
        <v>9503.4612186499999</v>
      </c>
      <c r="H126" s="118">
        <v>323.26064184000001</v>
      </c>
      <c r="I126" s="118">
        <v>307383.31776521</v>
      </c>
      <c r="J126" s="118">
        <v>77775.836676539999</v>
      </c>
      <c r="K126" s="118">
        <v>229607.48108866997</v>
      </c>
      <c r="L126" s="118">
        <v>267214.88572999003</v>
      </c>
      <c r="M126" s="118">
        <v>261056.21320374002</v>
      </c>
      <c r="N126" s="118">
        <v>6158.6725262500004</v>
      </c>
      <c r="O126" s="118">
        <v>6389.52352789</v>
      </c>
      <c r="P126" s="118">
        <v>16876.48728601</v>
      </c>
      <c r="Q126" s="32"/>
      <c r="R126" s="32"/>
      <c r="S126" s="32"/>
      <c r="T126" s="32"/>
      <c r="U126" s="32"/>
      <c r="V126" s="32"/>
    </row>
    <row r="127" spans="1:22" hidden="1" outlineLevel="1">
      <c r="A127" s="9">
        <v>44075</v>
      </c>
      <c r="B127" s="118">
        <v>633654.44512703991</v>
      </c>
      <c r="C127" s="32">
        <v>30227.770224779997</v>
      </c>
      <c r="D127" s="118">
        <v>14143.203050889999</v>
      </c>
      <c r="E127" s="118">
        <v>16084.56717389</v>
      </c>
      <c r="F127" s="118">
        <v>9580.6284785700009</v>
      </c>
      <c r="G127" s="118">
        <v>9248.5493941700006</v>
      </c>
      <c r="H127" s="118">
        <v>332.0790844</v>
      </c>
      <c r="I127" s="118">
        <v>321172.59676201001</v>
      </c>
      <c r="J127" s="118">
        <v>78595.876373759995</v>
      </c>
      <c r="K127" s="118">
        <v>242576.72038825002</v>
      </c>
      <c r="L127" s="118">
        <v>272673.44966167997</v>
      </c>
      <c r="M127" s="118">
        <v>266521.19698105997</v>
      </c>
      <c r="N127" s="118">
        <v>6152.2526806200003</v>
      </c>
      <c r="O127" s="118">
        <v>7014.5124166100004</v>
      </c>
      <c r="P127" s="118">
        <v>18256.505014530001</v>
      </c>
      <c r="Q127" s="32"/>
      <c r="R127" s="32"/>
      <c r="S127" s="32"/>
      <c r="T127" s="32"/>
      <c r="U127" s="32"/>
      <c r="V127" s="32"/>
    </row>
    <row r="128" spans="1:22" hidden="1" outlineLevel="1">
      <c r="A128" s="9">
        <v>44105</v>
      </c>
      <c r="B128" s="118">
        <v>647331.84768790996</v>
      </c>
      <c r="C128" s="32">
        <v>29707.07860832</v>
      </c>
      <c r="D128" s="118">
        <v>13448.14576494</v>
      </c>
      <c r="E128" s="118">
        <v>16258.93284338</v>
      </c>
      <c r="F128" s="118">
        <v>9664.6902134699994</v>
      </c>
      <c r="G128" s="118">
        <v>9337.4193202000006</v>
      </c>
      <c r="H128" s="118">
        <v>327.27089326999999</v>
      </c>
      <c r="I128" s="118">
        <v>331154.80197599996</v>
      </c>
      <c r="J128" s="118">
        <v>83325.016072309998</v>
      </c>
      <c r="K128" s="118">
        <v>247829.78590369003</v>
      </c>
      <c r="L128" s="118">
        <v>276805.27689012</v>
      </c>
      <c r="M128" s="118">
        <v>270904.07807615004</v>
      </c>
      <c r="N128" s="118">
        <v>5901.1988139699997</v>
      </c>
      <c r="O128" s="118">
        <v>9156.2840988300013</v>
      </c>
      <c r="P128" s="118">
        <v>16268.92074593</v>
      </c>
      <c r="Q128" s="32"/>
      <c r="R128" s="32"/>
      <c r="S128" s="32"/>
      <c r="T128" s="32"/>
      <c r="U128" s="32"/>
      <c r="V128" s="32"/>
    </row>
    <row r="129" spans="1:22" hidden="1" outlineLevel="1">
      <c r="A129" s="9">
        <v>44136</v>
      </c>
      <c r="B129" s="118">
        <v>652400.17886361002</v>
      </c>
      <c r="C129" s="32">
        <v>30134.60367095</v>
      </c>
      <c r="D129" s="118">
        <v>13177.16349373</v>
      </c>
      <c r="E129" s="118">
        <v>16957.44017722</v>
      </c>
      <c r="F129" s="118">
        <v>10822.655973390001</v>
      </c>
      <c r="G129" s="118">
        <v>10496.775319970002</v>
      </c>
      <c r="H129" s="118">
        <v>325.88065342000004</v>
      </c>
      <c r="I129" s="118">
        <v>331736.41232364002</v>
      </c>
      <c r="J129" s="118">
        <v>80916.166320460004</v>
      </c>
      <c r="K129" s="118">
        <v>250820.24600317999</v>
      </c>
      <c r="L129" s="118">
        <v>279706.50689562998</v>
      </c>
      <c r="M129" s="118">
        <v>273768.00197720999</v>
      </c>
      <c r="N129" s="118">
        <v>5938.5049184199997</v>
      </c>
      <c r="O129" s="118">
        <v>7726.6141812599999</v>
      </c>
      <c r="P129" s="118">
        <v>17190.548191670001</v>
      </c>
      <c r="Q129" s="32"/>
      <c r="R129" s="32"/>
      <c r="S129" s="32"/>
      <c r="T129" s="32"/>
      <c r="U129" s="32"/>
      <c r="V129" s="32"/>
    </row>
    <row r="130" spans="1:22" hidden="1" outlineLevel="1">
      <c r="A130" s="9">
        <v>44166</v>
      </c>
      <c r="B130" s="118">
        <v>667077.29808037006</v>
      </c>
      <c r="C130" s="32">
        <v>31036.034421419998</v>
      </c>
      <c r="D130" s="118">
        <v>13274.50265998</v>
      </c>
      <c r="E130" s="118">
        <v>17761.531761439997</v>
      </c>
      <c r="F130" s="118">
        <v>12418.390896130002</v>
      </c>
      <c r="G130" s="118">
        <v>12346.80215888</v>
      </c>
      <c r="H130" s="118">
        <v>71.588737249999994</v>
      </c>
      <c r="I130" s="118">
        <v>332510.22577931004</v>
      </c>
      <c r="J130" s="118">
        <v>69297.906816629999</v>
      </c>
      <c r="K130" s="118">
        <v>263212.31896268</v>
      </c>
      <c r="L130" s="118">
        <v>291112.64698351</v>
      </c>
      <c r="M130" s="118">
        <v>285126.63410209003</v>
      </c>
      <c r="N130" s="118">
        <v>5986.0128814199998</v>
      </c>
      <c r="O130" s="118">
        <v>9966.6615210500004</v>
      </c>
      <c r="P130" s="118">
        <v>17628.543604940001</v>
      </c>
      <c r="Q130" s="32"/>
      <c r="R130" s="32"/>
      <c r="S130" s="32"/>
      <c r="T130" s="32"/>
      <c r="U130" s="32"/>
      <c r="V130" s="32"/>
    </row>
    <row r="131" spans="1:22" hidden="1" outlineLevel="1">
      <c r="A131" s="9">
        <v>44197</v>
      </c>
      <c r="B131" s="118">
        <v>668991.13689855009</v>
      </c>
      <c r="C131" s="32">
        <v>31110.291200240004</v>
      </c>
      <c r="D131" s="118">
        <v>12890.146183910001</v>
      </c>
      <c r="E131" s="118">
        <v>18220.14501633</v>
      </c>
      <c r="F131" s="118">
        <v>12641.680038889999</v>
      </c>
      <c r="G131" s="118">
        <v>12547.49140388</v>
      </c>
      <c r="H131" s="118">
        <v>94.188635009999999</v>
      </c>
      <c r="I131" s="118">
        <v>334698.44941473007</v>
      </c>
      <c r="J131" s="118">
        <v>75426.640087480002</v>
      </c>
      <c r="K131" s="118">
        <v>259271.80932725</v>
      </c>
      <c r="L131" s="118">
        <v>290540.71624469</v>
      </c>
      <c r="M131" s="118">
        <v>284223.91194106004</v>
      </c>
      <c r="N131" s="118">
        <v>6316.8043036300005</v>
      </c>
      <c r="O131" s="118">
        <v>8260.1703320399993</v>
      </c>
      <c r="P131" s="118">
        <v>18408.34288195</v>
      </c>
      <c r="Q131" s="32"/>
      <c r="R131" s="32"/>
      <c r="S131" s="32"/>
      <c r="T131" s="32"/>
      <c r="U131" s="32"/>
      <c r="V131" s="32"/>
    </row>
    <row r="132" spans="1:22" hidden="1" outlineLevel="1">
      <c r="A132" s="9">
        <v>44228</v>
      </c>
      <c r="B132" s="118">
        <v>669107.85853332002</v>
      </c>
      <c r="C132" s="32">
        <v>31936.517059919999</v>
      </c>
      <c r="D132" s="118">
        <v>12446.994992800001</v>
      </c>
      <c r="E132" s="118">
        <v>19489.52206712</v>
      </c>
      <c r="F132" s="118">
        <v>12849.032499660001</v>
      </c>
      <c r="G132" s="118">
        <v>12742.15127355</v>
      </c>
      <c r="H132" s="118">
        <v>106.88122611</v>
      </c>
      <c r="I132" s="118">
        <v>329970.23569275002</v>
      </c>
      <c r="J132" s="118">
        <v>76354.558494719997</v>
      </c>
      <c r="K132" s="118">
        <v>253615.67719803</v>
      </c>
      <c r="L132" s="118">
        <v>294352.07328099001</v>
      </c>
      <c r="M132" s="118">
        <v>288505.85212977004</v>
      </c>
      <c r="N132" s="118">
        <v>5846.2211512199992</v>
      </c>
      <c r="O132" s="118">
        <v>7494.30444825</v>
      </c>
      <c r="P132" s="118">
        <v>18393.554044709999</v>
      </c>
      <c r="Q132" s="32"/>
      <c r="R132" s="32"/>
      <c r="S132" s="32"/>
      <c r="T132" s="32"/>
      <c r="U132" s="32"/>
      <c r="V132" s="32"/>
    </row>
    <row r="133" spans="1:22" hidden="1" outlineLevel="1">
      <c r="A133" s="9">
        <v>44256</v>
      </c>
      <c r="B133" s="118">
        <v>685171.81939477997</v>
      </c>
      <c r="C133" s="32">
        <v>32953.796742970007</v>
      </c>
      <c r="D133" s="118">
        <v>12798.565331290001</v>
      </c>
      <c r="E133" s="118">
        <v>20155.231411679997</v>
      </c>
      <c r="F133" s="118">
        <v>12591.819417300001</v>
      </c>
      <c r="G133" s="118">
        <v>12454.807850369998</v>
      </c>
      <c r="H133" s="118">
        <v>137.01156693000001</v>
      </c>
      <c r="I133" s="118">
        <v>343189.03728495998</v>
      </c>
      <c r="J133" s="118">
        <v>90915.960555750004</v>
      </c>
      <c r="K133" s="118">
        <v>252273.07672920998</v>
      </c>
      <c r="L133" s="118">
        <v>296437.16594954999</v>
      </c>
      <c r="M133" s="118">
        <v>290406.74748533999</v>
      </c>
      <c r="N133" s="118">
        <v>6030.4184642099999</v>
      </c>
      <c r="O133" s="118">
        <v>8569.55332714</v>
      </c>
      <c r="P133" s="118">
        <v>17907.932774659999</v>
      </c>
      <c r="Q133" s="32"/>
      <c r="R133" s="32"/>
      <c r="S133" s="32"/>
      <c r="T133" s="32"/>
      <c r="U133" s="32"/>
      <c r="V133" s="32"/>
    </row>
    <row r="134" spans="1:22" hidden="1" outlineLevel="1">
      <c r="A134" s="9">
        <v>44287</v>
      </c>
      <c r="B134" s="118">
        <v>699498.27487377007</v>
      </c>
      <c r="C134" s="32">
        <v>32385.376533849998</v>
      </c>
      <c r="D134" s="118">
        <v>12308.455661959999</v>
      </c>
      <c r="E134" s="118">
        <v>20076.920871890001</v>
      </c>
      <c r="F134" s="118">
        <v>12838.539512179999</v>
      </c>
      <c r="G134" s="118">
        <v>12479.059144479997</v>
      </c>
      <c r="H134" s="118">
        <v>359.48036769999999</v>
      </c>
      <c r="I134" s="118">
        <v>350493.30719216994</v>
      </c>
      <c r="J134" s="118">
        <v>93616.962916809993</v>
      </c>
      <c r="K134" s="118">
        <v>256876.34427536</v>
      </c>
      <c r="L134" s="118">
        <v>303781.05163557001</v>
      </c>
      <c r="M134" s="118">
        <v>297257.16979714</v>
      </c>
      <c r="N134" s="118">
        <v>6523.8818384300002</v>
      </c>
      <c r="O134" s="118">
        <v>8056.0947790799992</v>
      </c>
      <c r="P134" s="118">
        <v>19005.256555669999</v>
      </c>
      <c r="Q134" s="32"/>
      <c r="R134" s="32"/>
      <c r="S134" s="32"/>
      <c r="T134" s="32"/>
      <c r="U134" s="32"/>
      <c r="V134" s="32"/>
    </row>
    <row r="135" spans="1:22" hidden="1" outlineLevel="1">
      <c r="A135" s="9">
        <v>44317</v>
      </c>
      <c r="B135" s="118">
        <v>704706.92514869</v>
      </c>
      <c r="C135" s="32">
        <v>32669.053809839999</v>
      </c>
      <c r="D135" s="118">
        <v>11850.375009489999</v>
      </c>
      <c r="E135" s="118">
        <v>20818.678800349997</v>
      </c>
      <c r="F135" s="118">
        <v>12911.645194730001</v>
      </c>
      <c r="G135" s="118">
        <v>12728.930839390001</v>
      </c>
      <c r="H135" s="118">
        <v>182.71435534</v>
      </c>
      <c r="I135" s="118">
        <v>357645.80750441004</v>
      </c>
      <c r="J135" s="118">
        <v>92872.13853140999</v>
      </c>
      <c r="K135" s="118">
        <v>264773.66897300002</v>
      </c>
      <c r="L135" s="118">
        <v>301480.41863971006</v>
      </c>
      <c r="M135" s="118">
        <v>294850.69437013002</v>
      </c>
      <c r="N135" s="118">
        <v>6629.7242695800005</v>
      </c>
      <c r="O135" s="118">
        <v>9444.0020513900017</v>
      </c>
      <c r="P135" s="118">
        <v>18238.199051849999</v>
      </c>
      <c r="Q135" s="32"/>
      <c r="R135" s="32"/>
      <c r="S135" s="32"/>
      <c r="T135" s="32"/>
      <c r="U135" s="32"/>
      <c r="V135" s="32"/>
    </row>
    <row r="136" spans="1:22" hidden="1" outlineLevel="1">
      <c r="A136" s="9">
        <v>44348</v>
      </c>
      <c r="B136" s="118">
        <v>715366.52829642</v>
      </c>
      <c r="C136" s="32">
        <v>34471.287618989998</v>
      </c>
      <c r="D136" s="118">
        <v>12509.379939160001</v>
      </c>
      <c r="E136" s="118">
        <v>21961.907679830001</v>
      </c>
      <c r="F136" s="118">
        <v>21877.79358754</v>
      </c>
      <c r="G136" s="118">
        <v>21661.848496660001</v>
      </c>
      <c r="H136" s="118">
        <v>215.94509088000001</v>
      </c>
      <c r="I136" s="118">
        <v>354714.42446817999</v>
      </c>
      <c r="J136" s="118">
        <v>81737.182317300001</v>
      </c>
      <c r="K136" s="118">
        <v>272977.24215087999</v>
      </c>
      <c r="L136" s="118">
        <v>304303.02262171003</v>
      </c>
      <c r="M136" s="118">
        <v>298239.20479597</v>
      </c>
      <c r="N136" s="118">
        <v>6063.8178257400004</v>
      </c>
      <c r="O136" s="118">
        <v>10071.395177030001</v>
      </c>
      <c r="P136" s="118">
        <v>19394.388867649999</v>
      </c>
      <c r="Q136" s="32"/>
      <c r="R136" s="32"/>
      <c r="S136" s="32"/>
      <c r="T136" s="32"/>
      <c r="U136" s="32"/>
      <c r="V136" s="32"/>
    </row>
    <row r="137" spans="1:22" hidden="1" outlineLevel="1">
      <c r="A137" s="9">
        <v>44378</v>
      </c>
      <c r="B137" s="118">
        <v>715615.46668195992</v>
      </c>
      <c r="C137" s="32">
        <v>33892.111572349997</v>
      </c>
      <c r="D137" s="118">
        <v>12199.26566709</v>
      </c>
      <c r="E137" s="118">
        <v>21692.845905260001</v>
      </c>
      <c r="F137" s="118">
        <v>17367.635688920003</v>
      </c>
      <c r="G137" s="118">
        <v>17122.050291569998</v>
      </c>
      <c r="H137" s="118">
        <v>245.58539734999999</v>
      </c>
      <c r="I137" s="118">
        <v>361115.06716906</v>
      </c>
      <c r="J137" s="118">
        <v>69332.44556652999</v>
      </c>
      <c r="K137" s="118">
        <v>291782.62160253001</v>
      </c>
      <c r="L137" s="118">
        <v>303240.65225162997</v>
      </c>
      <c r="M137" s="118">
        <v>297121.51007357001</v>
      </c>
      <c r="N137" s="118">
        <v>6119.1421780599994</v>
      </c>
      <c r="O137" s="118">
        <v>10341.30297382</v>
      </c>
      <c r="P137" s="118">
        <v>23428.976502079997</v>
      </c>
      <c r="Q137" s="32"/>
      <c r="R137" s="32"/>
      <c r="S137" s="32"/>
      <c r="T137" s="32"/>
      <c r="U137" s="32"/>
      <c r="V137" s="32"/>
    </row>
    <row r="138" spans="1:22" hidden="1" outlineLevel="1">
      <c r="A138" s="9">
        <v>44409</v>
      </c>
      <c r="B138" s="118">
        <v>702305.8736243</v>
      </c>
      <c r="C138" s="32">
        <v>35001.255661399999</v>
      </c>
      <c r="D138" s="118">
        <v>11901.233167230001</v>
      </c>
      <c r="E138" s="118">
        <v>23100.02249417</v>
      </c>
      <c r="F138" s="118">
        <v>15106.618497060001</v>
      </c>
      <c r="G138" s="118">
        <v>14850.952993609999</v>
      </c>
      <c r="H138" s="118">
        <v>255.66550345000002</v>
      </c>
      <c r="I138" s="118">
        <v>349879.70409521001</v>
      </c>
      <c r="J138" s="118">
        <v>54571.558296079995</v>
      </c>
      <c r="K138" s="118">
        <v>295308.14579913003</v>
      </c>
      <c r="L138" s="118">
        <v>302318.29537062999</v>
      </c>
      <c r="M138" s="118">
        <v>296146.55420262</v>
      </c>
      <c r="N138" s="118">
        <v>6171.7411680099995</v>
      </c>
      <c r="O138" s="118">
        <v>12253.075901550001</v>
      </c>
      <c r="P138" s="118">
        <v>23190.868532940003</v>
      </c>
      <c r="Q138" s="32"/>
      <c r="R138" s="32"/>
      <c r="S138" s="32"/>
      <c r="T138" s="32"/>
      <c r="U138" s="32"/>
      <c r="V138" s="32"/>
    </row>
    <row r="139" spans="1:22" hidden="1" outlineLevel="1">
      <c r="A139" s="9">
        <v>44440</v>
      </c>
      <c r="B139" s="118">
        <v>716115.14643087995</v>
      </c>
      <c r="C139" s="32">
        <v>36077.152073140001</v>
      </c>
      <c r="D139" s="118">
        <v>12681.57442298</v>
      </c>
      <c r="E139" s="118">
        <v>23395.577650159998</v>
      </c>
      <c r="F139" s="118">
        <v>15268.217417359998</v>
      </c>
      <c r="G139" s="118">
        <v>14954.991363749999</v>
      </c>
      <c r="H139" s="118">
        <v>313.22605361000001</v>
      </c>
      <c r="I139" s="118">
        <v>360563.09973362001</v>
      </c>
      <c r="J139" s="118">
        <v>47256.87526583</v>
      </c>
      <c r="K139" s="118">
        <v>313306.22446778999</v>
      </c>
      <c r="L139" s="118">
        <v>304206.67720676004</v>
      </c>
      <c r="M139" s="118">
        <v>298278.70227370999</v>
      </c>
      <c r="N139" s="118">
        <v>5927.9749330499999</v>
      </c>
      <c r="O139" s="118">
        <v>13305.113271610002</v>
      </c>
      <c r="P139" s="118">
        <v>24500.452936190002</v>
      </c>
      <c r="Q139" s="32"/>
      <c r="R139" s="32"/>
      <c r="S139" s="32"/>
      <c r="T139" s="32"/>
      <c r="U139" s="32"/>
      <c r="V139" s="32"/>
    </row>
    <row r="140" spans="1:22" hidden="1" outlineLevel="1">
      <c r="A140" s="9">
        <v>44470</v>
      </c>
      <c r="B140" s="118">
        <v>719230.08586101001</v>
      </c>
      <c r="C140" s="32">
        <v>36028.781012449996</v>
      </c>
      <c r="D140" s="118">
        <v>12600.890400349999</v>
      </c>
      <c r="E140" s="118">
        <v>23427.890612100004</v>
      </c>
      <c r="F140" s="118">
        <v>15434.887682729997</v>
      </c>
      <c r="G140" s="118">
        <v>15086.58982216</v>
      </c>
      <c r="H140" s="118">
        <v>348.29786057000001</v>
      </c>
      <c r="I140" s="118">
        <v>360987.46228830994</v>
      </c>
      <c r="J140" s="118">
        <v>64352.580113699994</v>
      </c>
      <c r="K140" s="118">
        <v>296634.88217460999</v>
      </c>
      <c r="L140" s="118">
        <v>306778.95487752004</v>
      </c>
      <c r="M140" s="118">
        <v>300608.07432582998</v>
      </c>
      <c r="N140" s="118">
        <v>6170.8805516899993</v>
      </c>
      <c r="O140" s="118">
        <v>12320.62425744</v>
      </c>
      <c r="P140" s="118">
        <v>24965.32022646</v>
      </c>
      <c r="Q140" s="32"/>
      <c r="R140" s="32"/>
      <c r="S140" s="32"/>
      <c r="T140" s="32"/>
      <c r="U140" s="32"/>
      <c r="V140" s="32"/>
    </row>
    <row r="141" spans="1:22" hidden="1" outlineLevel="1">
      <c r="A141" s="9">
        <v>44501</v>
      </c>
      <c r="B141" s="118">
        <v>730668.31977563002</v>
      </c>
      <c r="C141" s="32">
        <v>37225.81541019</v>
      </c>
      <c r="D141" s="118">
        <v>12849.465448090001</v>
      </c>
      <c r="E141" s="118">
        <v>24376.349962099997</v>
      </c>
      <c r="F141" s="118">
        <v>14402.960625760003</v>
      </c>
      <c r="G141" s="118">
        <v>14072.269885219999</v>
      </c>
      <c r="H141" s="118">
        <v>330.69074053999998</v>
      </c>
      <c r="I141" s="118">
        <v>366538.29389461997</v>
      </c>
      <c r="J141" s="118">
        <v>64130.042011939993</v>
      </c>
      <c r="K141" s="118">
        <v>302408.25188267999</v>
      </c>
      <c r="L141" s="118">
        <v>312501.24984506</v>
      </c>
      <c r="M141" s="118">
        <v>306492.02418154001</v>
      </c>
      <c r="N141" s="118">
        <v>6009.2256635200001</v>
      </c>
      <c r="O141" s="118">
        <v>13192.63483961</v>
      </c>
      <c r="P141" s="118">
        <v>25764.466230259997</v>
      </c>
      <c r="Q141" s="32"/>
      <c r="R141" s="32"/>
      <c r="S141" s="32"/>
      <c r="T141" s="32"/>
      <c r="U141" s="32"/>
      <c r="V141" s="32"/>
    </row>
    <row r="142" spans="1:22" hidden="1" outlineLevel="1">
      <c r="A142" s="9">
        <v>44531</v>
      </c>
      <c r="B142" s="118">
        <v>757797.02559509</v>
      </c>
      <c r="C142" s="32">
        <v>37138.898162980004</v>
      </c>
      <c r="D142" s="118">
        <v>13709.75409733</v>
      </c>
      <c r="E142" s="118">
        <v>23429.144065649998</v>
      </c>
      <c r="F142" s="118">
        <v>11298.956655180002</v>
      </c>
      <c r="G142" s="118">
        <v>11165.32606361</v>
      </c>
      <c r="H142" s="118">
        <v>133.63059157000001</v>
      </c>
      <c r="I142" s="118">
        <v>381412.17518895003</v>
      </c>
      <c r="J142" s="118">
        <v>73295.191368610002</v>
      </c>
      <c r="K142" s="118">
        <v>308116.98382034001</v>
      </c>
      <c r="L142" s="118">
        <v>327946.99558798003</v>
      </c>
      <c r="M142" s="118">
        <v>321103.03481376002</v>
      </c>
      <c r="N142" s="118">
        <v>6843.9607742199996</v>
      </c>
      <c r="O142" s="118">
        <v>14893.343431719999</v>
      </c>
      <c r="P142" s="118">
        <v>24029.006227949998</v>
      </c>
      <c r="Q142" s="32"/>
      <c r="R142" s="32"/>
      <c r="S142" s="32"/>
      <c r="T142" s="32"/>
      <c r="U142" s="32"/>
      <c r="V142" s="32"/>
    </row>
    <row r="143" spans="1:22" hidden="1" outlineLevel="1">
      <c r="A143" s="9">
        <v>44562</v>
      </c>
      <c r="B143" s="118">
        <v>757909.85403458006</v>
      </c>
      <c r="C143" s="32">
        <v>34960.732333859996</v>
      </c>
      <c r="D143" s="118">
        <v>13251.99047794</v>
      </c>
      <c r="E143" s="118">
        <v>21708.741855919998</v>
      </c>
      <c r="F143" s="118">
        <v>11854.705656260001</v>
      </c>
      <c r="G143" s="118">
        <v>11707.13065512</v>
      </c>
      <c r="H143" s="118">
        <v>147.57500114000001</v>
      </c>
      <c r="I143" s="118">
        <v>388507.27289341</v>
      </c>
      <c r="J143" s="118">
        <v>70909.80701787</v>
      </c>
      <c r="K143" s="118">
        <v>317597.46587553999</v>
      </c>
      <c r="L143" s="118">
        <v>322587.14315104997</v>
      </c>
      <c r="M143" s="118">
        <v>314916.90996940003</v>
      </c>
      <c r="N143" s="118">
        <v>7670.2331816500009</v>
      </c>
      <c r="O143" s="118">
        <v>11455.25261998</v>
      </c>
      <c r="P143" s="118">
        <v>24908.956189100001</v>
      </c>
      <c r="Q143" s="32"/>
      <c r="R143" s="32"/>
      <c r="S143" s="32"/>
      <c r="T143" s="32"/>
      <c r="U143" s="32"/>
      <c r="V143" s="32"/>
    </row>
    <row r="144" spans="1:22" hidden="1" outlineLevel="1">
      <c r="A144" s="9">
        <v>44593</v>
      </c>
      <c r="B144" s="118">
        <v>716217.76602225995</v>
      </c>
      <c r="C144" s="32">
        <v>33716.291582179998</v>
      </c>
      <c r="D144" s="118">
        <v>13259.543220130001</v>
      </c>
      <c r="E144" s="118">
        <v>20456.748362049999</v>
      </c>
      <c r="F144" s="118">
        <v>15666.931453290001</v>
      </c>
      <c r="G144" s="118">
        <v>15502.223689320001</v>
      </c>
      <c r="H144" s="118">
        <v>164.70776397</v>
      </c>
      <c r="I144" s="118">
        <v>343718.63139339001</v>
      </c>
      <c r="J144" s="118">
        <v>72591.964905029992</v>
      </c>
      <c r="K144" s="118">
        <v>271126.66648836003</v>
      </c>
      <c r="L144" s="118">
        <v>323115.91159339994</v>
      </c>
      <c r="M144" s="118">
        <v>314463.16919868998</v>
      </c>
      <c r="N144" s="118">
        <v>8652.7423947099996</v>
      </c>
      <c r="O144" s="118">
        <v>14446.45300881</v>
      </c>
      <c r="P144" s="118">
        <v>24700.98652898</v>
      </c>
      <c r="Q144" s="32"/>
      <c r="R144" s="32"/>
      <c r="S144" s="32"/>
      <c r="T144" s="32"/>
      <c r="U144" s="32"/>
      <c r="V144" s="32"/>
    </row>
    <row r="145" spans="1:22" hidden="1" outlineLevel="1">
      <c r="A145" s="9">
        <v>44621</v>
      </c>
      <c r="B145" s="118">
        <v>722069.62795077998</v>
      </c>
      <c r="C145" s="32">
        <v>31536.516802690003</v>
      </c>
      <c r="D145" s="118">
        <v>13326.793027719999</v>
      </c>
      <c r="E145" s="118">
        <v>18209.72377497</v>
      </c>
      <c r="F145" s="118">
        <v>15210.486614879999</v>
      </c>
      <c r="G145" s="118">
        <v>15015.84505849</v>
      </c>
      <c r="H145" s="118">
        <v>194.64155639000001</v>
      </c>
      <c r="I145" s="118">
        <v>325788.15693626995</v>
      </c>
      <c r="J145" s="118">
        <v>64062.740835529999</v>
      </c>
      <c r="K145" s="118">
        <v>261725.41610073997</v>
      </c>
      <c r="L145" s="118">
        <v>349534.46759694</v>
      </c>
      <c r="M145" s="118">
        <v>338667.13134872</v>
      </c>
      <c r="N145" s="118">
        <v>10867.336248219999</v>
      </c>
      <c r="O145" s="118">
        <v>10926.232554730001</v>
      </c>
      <c r="P145" s="118">
        <v>21761.02494847</v>
      </c>
      <c r="Q145" s="32"/>
      <c r="R145" s="32"/>
      <c r="S145" s="32"/>
      <c r="T145" s="32"/>
      <c r="U145" s="32"/>
      <c r="V145" s="32"/>
    </row>
    <row r="146" spans="1:22" hidden="1" outlineLevel="1">
      <c r="A146" s="9">
        <v>44652</v>
      </c>
      <c r="B146" s="118">
        <v>742201.27556785999</v>
      </c>
      <c r="C146" s="32">
        <v>33095.832740389997</v>
      </c>
      <c r="D146" s="118">
        <v>13850.288985249999</v>
      </c>
      <c r="E146" s="118">
        <v>19245.543755140003</v>
      </c>
      <c r="F146" s="118">
        <v>14137.77474148</v>
      </c>
      <c r="G146" s="118">
        <v>13915.402884769999</v>
      </c>
      <c r="H146" s="118">
        <v>222.37185671</v>
      </c>
      <c r="I146" s="118">
        <v>344033.17064487998</v>
      </c>
      <c r="J146" s="118">
        <v>79018.291517179998</v>
      </c>
      <c r="K146" s="118">
        <v>265014.8791277</v>
      </c>
      <c r="L146" s="118">
        <v>350934.49744110997</v>
      </c>
      <c r="M146" s="118">
        <v>339361.78989339003</v>
      </c>
      <c r="N146" s="118">
        <v>11572.707547720001</v>
      </c>
      <c r="O146" s="118">
        <v>12782.61911528</v>
      </c>
      <c r="P146" s="118">
        <v>20946.446111390003</v>
      </c>
      <c r="Q146" s="32"/>
      <c r="R146" s="32"/>
      <c r="S146" s="32"/>
      <c r="T146" s="32"/>
      <c r="U146" s="32"/>
      <c r="V146" s="32"/>
    </row>
    <row r="147" spans="1:22" hidden="1" outlineLevel="1">
      <c r="A147" s="9">
        <v>44682</v>
      </c>
      <c r="B147" s="118">
        <v>730505.30008419999</v>
      </c>
      <c r="C147" s="32">
        <v>35755.830391210002</v>
      </c>
      <c r="D147" s="118">
        <v>14986.049216569998</v>
      </c>
      <c r="E147" s="118">
        <v>20769.78117464</v>
      </c>
      <c r="F147" s="118">
        <v>12777.712191029997</v>
      </c>
      <c r="G147" s="118">
        <v>12441.12651631</v>
      </c>
      <c r="H147" s="118">
        <v>336.58567471999999</v>
      </c>
      <c r="I147" s="118">
        <v>339578.10769535002</v>
      </c>
      <c r="J147" s="118">
        <v>72555.571404079994</v>
      </c>
      <c r="K147" s="118">
        <v>267022.53629126999</v>
      </c>
      <c r="L147" s="118">
        <v>342393.64980660996</v>
      </c>
      <c r="M147" s="118">
        <v>331512.78749948001</v>
      </c>
      <c r="N147" s="118">
        <v>10880.862307130001</v>
      </c>
      <c r="O147" s="118">
        <v>11481.926558440002</v>
      </c>
      <c r="P147" s="118">
        <v>21174.043883140002</v>
      </c>
      <c r="Q147" s="32"/>
      <c r="R147" s="32"/>
      <c r="S147" s="32"/>
      <c r="T147" s="32"/>
      <c r="U147" s="32"/>
      <c r="V147" s="32"/>
    </row>
    <row r="148" spans="1:22" hidden="1" outlineLevel="1">
      <c r="A148" s="9">
        <v>44713</v>
      </c>
      <c r="B148" s="118">
        <v>764313.38946910994</v>
      </c>
      <c r="C148" s="32">
        <v>37516.433820140002</v>
      </c>
      <c r="D148" s="118">
        <v>16031.968723369999</v>
      </c>
      <c r="E148" s="118">
        <v>21484.46509677</v>
      </c>
      <c r="F148" s="118">
        <v>40500.972802659999</v>
      </c>
      <c r="G148" s="118">
        <v>40200.87367601</v>
      </c>
      <c r="H148" s="118">
        <v>300.09912665000002</v>
      </c>
      <c r="I148" s="118">
        <v>338346.58228711004</v>
      </c>
      <c r="J148" s="118">
        <v>71293.06686685</v>
      </c>
      <c r="K148" s="118">
        <v>267053.51542025997</v>
      </c>
      <c r="L148" s="118">
        <v>347949.40055919997</v>
      </c>
      <c r="M148" s="118">
        <v>335715.65067513997</v>
      </c>
      <c r="N148" s="118">
        <v>12233.74988406</v>
      </c>
      <c r="O148" s="118">
        <v>11742.159975089999</v>
      </c>
      <c r="P148" s="118">
        <v>22047.59935094</v>
      </c>
      <c r="Q148" s="32"/>
      <c r="R148" s="32"/>
      <c r="S148" s="32"/>
      <c r="T148" s="32"/>
      <c r="U148" s="32"/>
      <c r="V148" s="32"/>
    </row>
    <row r="149" spans="1:22" hidden="1" outlineLevel="1">
      <c r="A149" s="9">
        <v>44743</v>
      </c>
      <c r="B149" s="118">
        <v>828612.01029388001</v>
      </c>
      <c r="C149" s="32">
        <v>40908.699023879992</v>
      </c>
      <c r="D149" s="118">
        <v>18092.058948739999</v>
      </c>
      <c r="E149" s="118">
        <v>22816.64007514</v>
      </c>
      <c r="F149" s="118">
        <v>50056.853613189996</v>
      </c>
      <c r="G149" s="118">
        <v>49670.755699409994</v>
      </c>
      <c r="H149" s="118">
        <v>386.09791378</v>
      </c>
      <c r="I149" s="118">
        <v>358105.53314042999</v>
      </c>
      <c r="J149" s="118">
        <v>68123.07339546</v>
      </c>
      <c r="K149" s="118">
        <v>289982.45974496996</v>
      </c>
      <c r="L149" s="118">
        <v>379540.92451637995</v>
      </c>
      <c r="M149" s="118">
        <v>365540.32564286003</v>
      </c>
      <c r="N149" s="118">
        <v>14000.598873520001</v>
      </c>
      <c r="O149" s="118">
        <v>11921.06757883</v>
      </c>
      <c r="P149" s="118">
        <v>28299.370788089996</v>
      </c>
      <c r="Q149" s="32"/>
      <c r="R149" s="32"/>
      <c r="S149" s="32"/>
      <c r="T149" s="32"/>
      <c r="U149" s="32"/>
      <c r="V149" s="32"/>
    </row>
    <row r="150" spans="1:22" hidden="1" outlineLevel="1">
      <c r="A150" s="9">
        <v>44774</v>
      </c>
      <c r="B150" s="118">
        <v>797243.72299267002</v>
      </c>
      <c r="C150" s="32">
        <v>43186.107128129996</v>
      </c>
      <c r="D150" s="118">
        <v>18951.537018200001</v>
      </c>
      <c r="E150" s="118">
        <v>24234.570109929999</v>
      </c>
      <c r="F150" s="118">
        <v>16290.25979908</v>
      </c>
      <c r="G150" s="118">
        <v>15899.96930325</v>
      </c>
      <c r="H150" s="118">
        <v>390.29049583</v>
      </c>
      <c r="I150" s="118">
        <v>358552.44265133003</v>
      </c>
      <c r="J150" s="118">
        <v>68218.88122743</v>
      </c>
      <c r="K150" s="118">
        <v>290333.56142390001</v>
      </c>
      <c r="L150" s="118">
        <v>379214.91341412999</v>
      </c>
      <c r="M150" s="118">
        <v>364959.05624387</v>
      </c>
      <c r="N150" s="118">
        <v>14255.85717026</v>
      </c>
      <c r="O150" s="118">
        <v>12597.23835901</v>
      </c>
      <c r="P150" s="118">
        <v>29609.200556669999</v>
      </c>
      <c r="Q150" s="32"/>
      <c r="R150" s="32"/>
      <c r="S150" s="32"/>
      <c r="T150" s="32"/>
      <c r="U150" s="32"/>
      <c r="V150" s="32"/>
    </row>
    <row r="151" spans="1:22" hidden="1" outlineLevel="1">
      <c r="A151" s="9">
        <v>44805</v>
      </c>
      <c r="B151" s="118">
        <v>830594.68054890004</v>
      </c>
      <c r="C151" s="32">
        <v>43656.793049630003</v>
      </c>
      <c r="D151" s="118">
        <v>19654.677744019998</v>
      </c>
      <c r="E151" s="118">
        <v>24002.115305610001</v>
      </c>
      <c r="F151" s="118">
        <v>34269.999769459995</v>
      </c>
      <c r="G151" s="118">
        <v>33887.69642878</v>
      </c>
      <c r="H151" s="118">
        <v>382.30334068000002</v>
      </c>
      <c r="I151" s="118">
        <v>370098.93892665999</v>
      </c>
      <c r="J151" s="118">
        <v>68343.662355499997</v>
      </c>
      <c r="K151" s="118">
        <v>301755.27657116001</v>
      </c>
      <c r="L151" s="118">
        <v>382568.94880314998</v>
      </c>
      <c r="M151" s="118">
        <v>368290.05290800997</v>
      </c>
      <c r="N151" s="118">
        <v>14278.895895139998</v>
      </c>
      <c r="O151" s="118">
        <v>15435.643700340001</v>
      </c>
      <c r="P151" s="118">
        <v>28156.464963589999</v>
      </c>
      <c r="Q151" s="32"/>
      <c r="R151" s="32"/>
      <c r="S151" s="32"/>
      <c r="T151" s="32"/>
      <c r="U151" s="32"/>
      <c r="V151" s="32"/>
    </row>
    <row r="152" spans="1:22" hidden="1" outlineLevel="1">
      <c r="A152" s="9">
        <v>44835</v>
      </c>
      <c r="B152" s="118">
        <v>878949.37704105</v>
      </c>
      <c r="C152" s="32">
        <v>45168.035093539998</v>
      </c>
      <c r="D152" s="118">
        <v>20603.580496499999</v>
      </c>
      <c r="E152" s="118">
        <v>24564.454597039999</v>
      </c>
      <c r="F152" s="118">
        <v>54789.378368009995</v>
      </c>
      <c r="G152" s="118">
        <v>54376.440063720001</v>
      </c>
      <c r="H152" s="118">
        <v>412.93830428999996</v>
      </c>
      <c r="I152" s="118">
        <v>393109.89714568999</v>
      </c>
      <c r="J152" s="118">
        <v>69411.66086809001</v>
      </c>
      <c r="K152" s="118">
        <v>323698.23627759999</v>
      </c>
      <c r="L152" s="118">
        <v>385882.06643381005</v>
      </c>
      <c r="M152" s="118">
        <v>370443.22643914004</v>
      </c>
      <c r="N152" s="118">
        <v>15438.839994670001</v>
      </c>
      <c r="O152" s="118">
        <v>12727.259886350001</v>
      </c>
      <c r="P152" s="118">
        <v>26736.711834740003</v>
      </c>
      <c r="Q152" s="32"/>
      <c r="R152" s="32"/>
      <c r="S152" s="32"/>
      <c r="T152" s="32"/>
      <c r="U152" s="32"/>
      <c r="V152" s="32"/>
    </row>
    <row r="153" spans="1:22" hidden="1" outlineLevel="1">
      <c r="A153" s="9">
        <v>44866</v>
      </c>
      <c r="B153" s="118">
        <v>878454.61204091005</v>
      </c>
      <c r="C153" s="32">
        <v>49273.485000379995</v>
      </c>
      <c r="D153" s="118">
        <v>21285.7825104</v>
      </c>
      <c r="E153" s="118">
        <v>27987.702489980002</v>
      </c>
      <c r="F153" s="118">
        <v>38168.960182570001</v>
      </c>
      <c r="G153" s="118">
        <v>37769.314088649997</v>
      </c>
      <c r="H153" s="118">
        <v>399.64609392</v>
      </c>
      <c r="I153" s="118">
        <v>399675.22561504995</v>
      </c>
      <c r="J153" s="118">
        <v>67027.956311020011</v>
      </c>
      <c r="K153" s="118">
        <v>332647.26930402999</v>
      </c>
      <c r="L153" s="118">
        <v>391336.94124290999</v>
      </c>
      <c r="M153" s="118">
        <v>376069.73745842004</v>
      </c>
      <c r="N153" s="118">
        <v>15267.203784490001</v>
      </c>
      <c r="O153" s="118">
        <v>12525.71785469</v>
      </c>
      <c r="P153" s="118">
        <v>29317.576694750001</v>
      </c>
      <c r="Q153" s="32"/>
      <c r="R153" s="32"/>
      <c r="S153" s="32"/>
      <c r="T153" s="32"/>
      <c r="U153" s="32"/>
      <c r="V153" s="32"/>
    </row>
    <row r="154" spans="1:22" hidden="1" outlineLevel="1">
      <c r="A154" s="9">
        <v>44896</v>
      </c>
      <c r="B154" s="118">
        <v>931742.63547168998</v>
      </c>
      <c r="C154" s="32">
        <v>49126.534406530001</v>
      </c>
      <c r="D154" s="118">
        <v>21573.05915854</v>
      </c>
      <c r="E154" s="118">
        <v>27553.475247989998</v>
      </c>
      <c r="F154" s="118">
        <v>52480.972245090001</v>
      </c>
      <c r="G154" s="118">
        <v>52315.359557210002</v>
      </c>
      <c r="H154" s="118">
        <v>165.61268788000001</v>
      </c>
      <c r="I154" s="118">
        <v>416430.75792642997</v>
      </c>
      <c r="J154" s="118">
        <v>55812.051687480001</v>
      </c>
      <c r="K154" s="118">
        <v>360618.70623895002</v>
      </c>
      <c r="L154" s="118">
        <v>413704.37089363998</v>
      </c>
      <c r="M154" s="118">
        <v>397933.47927955998</v>
      </c>
      <c r="N154" s="118">
        <v>15770.891614080001</v>
      </c>
      <c r="O154" s="118">
        <v>14042.68342702</v>
      </c>
      <c r="P154" s="118">
        <v>24878.576517920003</v>
      </c>
      <c r="Q154" s="32"/>
      <c r="R154" s="32"/>
      <c r="S154" s="32"/>
      <c r="T154" s="32"/>
      <c r="U154" s="32"/>
      <c r="V154" s="32"/>
    </row>
    <row r="155" spans="1:22" hidden="1" outlineLevel="1">
      <c r="A155" s="9">
        <v>44927</v>
      </c>
      <c r="B155" s="118">
        <v>955136.33916350012</v>
      </c>
      <c r="C155" s="32">
        <v>48227.639900080001</v>
      </c>
      <c r="D155" s="118">
        <v>21500.214532739999</v>
      </c>
      <c r="E155" s="118">
        <v>26727.425367339998</v>
      </c>
      <c r="F155" s="118">
        <v>53647.78314236</v>
      </c>
      <c r="G155" s="118">
        <v>53517.928029329996</v>
      </c>
      <c r="H155" s="118">
        <v>129.85511303000001</v>
      </c>
      <c r="I155" s="118">
        <v>442860.05592857994</v>
      </c>
      <c r="J155" s="118">
        <v>62415.360012290002</v>
      </c>
      <c r="K155" s="118">
        <v>380444.69591628999</v>
      </c>
      <c r="L155" s="118">
        <v>410400.86019248003</v>
      </c>
      <c r="M155" s="118">
        <v>393382.89300213003</v>
      </c>
      <c r="N155" s="118">
        <v>17017.967190349998</v>
      </c>
      <c r="O155" s="118">
        <v>11582.460782779999</v>
      </c>
      <c r="P155" s="118">
        <v>24972.670163089999</v>
      </c>
      <c r="Q155" s="32"/>
      <c r="R155" s="32"/>
      <c r="S155" s="32"/>
      <c r="T155" s="32"/>
      <c r="U155" s="32"/>
      <c r="V155" s="32"/>
    </row>
    <row r="156" spans="1:22">
      <c r="A156" s="9">
        <v>44958</v>
      </c>
      <c r="B156" s="118">
        <v>978811.44573925005</v>
      </c>
      <c r="C156" s="32">
        <v>49797.340334420005</v>
      </c>
      <c r="D156" s="118">
        <v>22057.482978110002</v>
      </c>
      <c r="E156" s="118">
        <v>27739.85735631</v>
      </c>
      <c r="F156" s="118">
        <v>55149.299540009997</v>
      </c>
      <c r="G156" s="118">
        <v>54513.693994380003</v>
      </c>
      <c r="H156" s="118">
        <v>635.60554563000005</v>
      </c>
      <c r="I156" s="118">
        <v>457415.29571644001</v>
      </c>
      <c r="J156" s="118">
        <v>76150.375172619999</v>
      </c>
      <c r="K156" s="118">
        <v>381264.92054382002</v>
      </c>
      <c r="L156" s="118">
        <v>416449.51014838007</v>
      </c>
      <c r="M156" s="118">
        <v>398656.36947020004</v>
      </c>
      <c r="N156" s="118">
        <v>17793.14067818</v>
      </c>
      <c r="O156" s="118">
        <v>12347.86425022</v>
      </c>
      <c r="P156" s="118">
        <v>26140.69989258</v>
      </c>
      <c r="Q156" s="32"/>
      <c r="R156" s="32"/>
      <c r="S156" s="32"/>
      <c r="T156" s="32"/>
      <c r="U156" s="32"/>
      <c r="V156" s="32"/>
    </row>
    <row r="157" spans="1:22">
      <c r="A157" s="9">
        <v>44986</v>
      </c>
      <c r="B157" s="118">
        <v>1011706.2753553999</v>
      </c>
      <c r="C157" s="32">
        <v>41726.676565300004</v>
      </c>
      <c r="D157" s="118">
        <v>21812.518143269997</v>
      </c>
      <c r="E157" s="118">
        <v>19914.158422029999</v>
      </c>
      <c r="F157" s="118">
        <v>42751.101204329992</v>
      </c>
      <c r="G157" s="118">
        <v>42066.394147539999</v>
      </c>
      <c r="H157" s="118">
        <v>684.70705679000002</v>
      </c>
      <c r="I157" s="118">
        <v>505474.09710260993</v>
      </c>
      <c r="J157" s="118">
        <v>85623.627101399994</v>
      </c>
      <c r="K157" s="118">
        <v>419850.47000120999</v>
      </c>
      <c r="L157" s="118">
        <v>421754.40048316005</v>
      </c>
      <c r="M157" s="118">
        <v>404941.94928057003</v>
      </c>
      <c r="N157" s="118">
        <v>16812.45120259</v>
      </c>
      <c r="O157" s="118">
        <v>13598.687168009999</v>
      </c>
      <c r="P157" s="118">
        <v>25652.667643649998</v>
      </c>
      <c r="Q157" s="32"/>
      <c r="R157" s="32"/>
      <c r="S157" s="32"/>
      <c r="T157" s="32"/>
      <c r="U157" s="32"/>
      <c r="V157" s="32"/>
    </row>
    <row r="158" spans="1:22">
      <c r="A158" s="9">
        <v>45017</v>
      </c>
      <c r="B158" s="118">
        <v>1043368.83736497</v>
      </c>
      <c r="C158" s="32">
        <v>43693.803102269994</v>
      </c>
      <c r="D158" s="118">
        <v>21668.77132064</v>
      </c>
      <c r="E158" s="118">
        <v>22025.031781630001</v>
      </c>
      <c r="F158" s="118">
        <v>44429.247954139995</v>
      </c>
      <c r="G158" s="118">
        <v>43761.239329799995</v>
      </c>
      <c r="H158" s="118">
        <v>668.00862433999998</v>
      </c>
      <c r="I158" s="118">
        <v>530481.76410077</v>
      </c>
      <c r="J158" s="118">
        <v>89444.328251759987</v>
      </c>
      <c r="K158" s="118">
        <v>441037.43584900995</v>
      </c>
      <c r="L158" s="118">
        <v>424764.02220779005</v>
      </c>
      <c r="M158" s="118">
        <v>407347.99743758002</v>
      </c>
      <c r="N158" s="118">
        <v>17416.024770209999</v>
      </c>
      <c r="O158" s="118">
        <v>13083.269322369999</v>
      </c>
      <c r="P158" s="118">
        <v>25970.099786669998</v>
      </c>
      <c r="Q158" s="32"/>
      <c r="R158" s="32"/>
      <c r="S158" s="32"/>
      <c r="T158" s="32"/>
      <c r="U158" s="32"/>
      <c r="V158" s="32"/>
    </row>
    <row r="159" spans="1:22">
      <c r="A159" s="9">
        <v>45047</v>
      </c>
      <c r="B159" s="118">
        <v>1070147.24587522</v>
      </c>
      <c r="C159" s="32">
        <v>46286.526477890002</v>
      </c>
      <c r="D159" s="118">
        <v>22315.703482589997</v>
      </c>
      <c r="E159" s="118">
        <v>23970.822995300001</v>
      </c>
      <c r="F159" s="118">
        <v>44206.950743690002</v>
      </c>
      <c r="G159" s="118">
        <v>43536.35648119</v>
      </c>
      <c r="H159" s="118">
        <v>670.59426250000001</v>
      </c>
      <c r="I159" s="118">
        <v>555281.30894916994</v>
      </c>
      <c r="J159" s="118">
        <v>100264.33503201</v>
      </c>
      <c r="K159" s="118">
        <v>455016.97391716007</v>
      </c>
      <c r="L159" s="118">
        <v>424372.45970447001</v>
      </c>
      <c r="M159" s="118">
        <v>407459.57124414999</v>
      </c>
      <c r="N159" s="118">
        <v>16912.888460319999</v>
      </c>
      <c r="O159" s="118">
        <v>10154.60234197</v>
      </c>
      <c r="P159" s="118">
        <v>24990.716095600001</v>
      </c>
      <c r="Q159" s="32"/>
      <c r="R159" s="32"/>
      <c r="S159" s="32"/>
      <c r="T159" s="32"/>
      <c r="U159" s="32"/>
      <c r="V159" s="32"/>
    </row>
    <row r="160" spans="1:22">
      <c r="A160" s="9">
        <v>45078</v>
      </c>
      <c r="B160" s="118">
        <v>1106056.9915736201</v>
      </c>
      <c r="C160" s="32">
        <v>47484.140483230003</v>
      </c>
      <c r="D160" s="118">
        <v>22711.19428946</v>
      </c>
      <c r="E160" s="118">
        <v>24772.94619377</v>
      </c>
      <c r="F160" s="118">
        <v>44753.95430427001</v>
      </c>
      <c r="G160" s="118">
        <v>44144.832250150001</v>
      </c>
      <c r="H160" s="118">
        <v>609.12205412000003</v>
      </c>
      <c r="I160" s="118">
        <v>580403.16143440991</v>
      </c>
      <c r="J160" s="118">
        <v>106746.68906092001</v>
      </c>
      <c r="K160" s="118">
        <v>473656.47237348999</v>
      </c>
      <c r="L160" s="118">
        <v>433415.73535171</v>
      </c>
      <c r="M160" s="118">
        <v>416299.53438348998</v>
      </c>
      <c r="N160" s="118">
        <v>17116.200968220001</v>
      </c>
      <c r="O160" s="118">
        <v>11469.88320953</v>
      </c>
      <c r="P160" s="118">
        <v>23888.776145789998</v>
      </c>
      <c r="Q160" s="32"/>
      <c r="R160" s="32"/>
      <c r="S160" s="32"/>
      <c r="T160" s="32"/>
      <c r="U160" s="32"/>
      <c r="V160" s="32"/>
    </row>
    <row r="161" spans="1:22">
      <c r="A161" s="9">
        <v>45108</v>
      </c>
      <c r="B161" s="118">
        <v>1132854.5906231799</v>
      </c>
      <c r="C161" s="32">
        <v>49126.216097279997</v>
      </c>
      <c r="D161" s="118">
        <v>22976.995224890001</v>
      </c>
      <c r="E161" s="118">
        <v>26149.220872390004</v>
      </c>
      <c r="F161" s="118">
        <v>42593.780312410003</v>
      </c>
      <c r="G161" s="118">
        <v>41973.772423270006</v>
      </c>
      <c r="H161" s="118">
        <v>620.00788913999997</v>
      </c>
      <c r="I161" s="118">
        <v>603588.98560010002</v>
      </c>
      <c r="J161" s="118">
        <v>111498.33886367999</v>
      </c>
      <c r="K161" s="118">
        <v>492090.64673641999</v>
      </c>
      <c r="L161" s="118">
        <v>437545.60861339001</v>
      </c>
      <c r="M161" s="118">
        <v>420356.69796676002</v>
      </c>
      <c r="N161" s="118">
        <v>17188.91064663</v>
      </c>
      <c r="O161" s="118">
        <v>9879.26212854</v>
      </c>
      <c r="P161" s="118">
        <v>22738.347630839999</v>
      </c>
      <c r="Q161" s="32"/>
      <c r="R161" s="32"/>
      <c r="S161" s="32"/>
      <c r="T161" s="32"/>
      <c r="U161" s="32"/>
      <c r="V161" s="32"/>
    </row>
    <row r="162" spans="1:22">
      <c r="A162" s="9">
        <v>45139</v>
      </c>
      <c r="B162" s="118">
        <v>1120169.9262167499</v>
      </c>
      <c r="C162" s="32">
        <v>50000.464235569998</v>
      </c>
      <c r="D162" s="118">
        <v>23750.703791849999</v>
      </c>
      <c r="E162" s="118">
        <v>26249.760443719999</v>
      </c>
      <c r="F162" s="118">
        <v>35435.022080000002</v>
      </c>
      <c r="G162" s="118">
        <v>34811.886106400001</v>
      </c>
      <c r="H162" s="118">
        <v>623.13597360000006</v>
      </c>
      <c r="I162" s="118">
        <v>594034.43820402003</v>
      </c>
      <c r="J162" s="118">
        <v>109032.08040276999</v>
      </c>
      <c r="K162" s="118">
        <v>485002.35780125001</v>
      </c>
      <c r="L162" s="118">
        <v>440700.00169716001</v>
      </c>
      <c r="M162" s="118">
        <v>423914.05161699001</v>
      </c>
      <c r="N162" s="118">
        <v>16785.950080169998</v>
      </c>
      <c r="O162" s="118">
        <v>9053.1030531100005</v>
      </c>
      <c r="P162" s="118">
        <v>23807.218501839998</v>
      </c>
      <c r="Q162" s="32"/>
      <c r="R162" s="32"/>
      <c r="S162" s="32"/>
      <c r="T162" s="32"/>
      <c r="U162" s="32"/>
      <c r="V162" s="32"/>
    </row>
    <row r="163" spans="1:22">
      <c r="A163" s="9">
        <v>45170</v>
      </c>
      <c r="B163" s="118">
        <v>1109878.7208633299</v>
      </c>
      <c r="C163" s="32">
        <v>51715.461279540003</v>
      </c>
      <c r="D163" s="118">
        <v>23725.503066069999</v>
      </c>
      <c r="E163" s="118">
        <v>27989.958213469999</v>
      </c>
      <c r="F163" s="118">
        <v>29260.166987369998</v>
      </c>
      <c r="G163" s="118">
        <v>28589.949150209995</v>
      </c>
      <c r="H163" s="118">
        <v>670.21783715999993</v>
      </c>
      <c r="I163" s="118">
        <v>581378.83771482995</v>
      </c>
      <c r="J163" s="118">
        <v>99278.951228640013</v>
      </c>
      <c r="K163" s="118">
        <v>482099.88648618996</v>
      </c>
      <c r="L163" s="118">
        <v>447524.25488158996</v>
      </c>
      <c r="M163" s="118">
        <v>431082.73669478</v>
      </c>
      <c r="N163" s="118">
        <v>16441.518186810001</v>
      </c>
      <c r="O163" s="118">
        <v>12524.349628780001</v>
      </c>
      <c r="P163" s="118">
        <v>25967.809376929999</v>
      </c>
      <c r="Q163" s="32"/>
      <c r="R163" s="32"/>
      <c r="S163" s="32"/>
      <c r="T163" s="32"/>
      <c r="U163" s="32"/>
      <c r="V163" s="32"/>
    </row>
    <row r="164" spans="1:22">
      <c r="A164" s="9">
        <v>45200</v>
      </c>
      <c r="B164" s="118">
        <v>1119580.7446084199</v>
      </c>
      <c r="C164" s="32">
        <v>50371.356757869995</v>
      </c>
      <c r="D164" s="118">
        <v>23931.178896969999</v>
      </c>
      <c r="E164" s="118">
        <v>26440.177860899999</v>
      </c>
      <c r="F164" s="118">
        <v>29543.166152229998</v>
      </c>
      <c r="G164" s="118">
        <v>28873.15036698</v>
      </c>
      <c r="H164" s="118">
        <v>670.01578525000014</v>
      </c>
      <c r="I164" s="118">
        <v>587603.87531648995</v>
      </c>
      <c r="J164" s="118">
        <v>105903.62744186999</v>
      </c>
      <c r="K164" s="118">
        <v>481700.24787462002</v>
      </c>
      <c r="L164" s="118">
        <v>452062.34638183005</v>
      </c>
      <c r="M164" s="118">
        <v>434454.48976798001</v>
      </c>
      <c r="N164" s="118">
        <v>17607.856613850003</v>
      </c>
      <c r="O164" s="118">
        <v>10229.69564652</v>
      </c>
      <c r="P164" s="118">
        <v>23374.90905789</v>
      </c>
      <c r="Q164" s="32"/>
      <c r="R164" s="32"/>
      <c r="S164" s="32"/>
      <c r="T164" s="32"/>
      <c r="U164" s="32"/>
      <c r="V164" s="32"/>
    </row>
    <row r="165" spans="1:22">
      <c r="A165" s="9">
        <v>45231</v>
      </c>
      <c r="B165" s="118">
        <v>1140635.3419375101</v>
      </c>
      <c r="C165" s="32">
        <v>52746.060748379998</v>
      </c>
      <c r="D165" s="118">
        <v>24735.0108765</v>
      </c>
      <c r="E165" s="118">
        <v>28011.049871879997</v>
      </c>
      <c r="F165" s="118">
        <v>29822.441740869999</v>
      </c>
      <c r="G165" s="118">
        <v>29141.633163770002</v>
      </c>
      <c r="H165" s="118">
        <v>680.80857709999998</v>
      </c>
      <c r="I165" s="118">
        <v>596188.58782340004</v>
      </c>
      <c r="J165" s="118">
        <v>106612.20815208</v>
      </c>
      <c r="K165" s="118">
        <v>489576.37967132003</v>
      </c>
      <c r="L165" s="118">
        <v>461878.25162485999</v>
      </c>
      <c r="M165" s="118">
        <v>444564.38335801999</v>
      </c>
      <c r="N165" s="118">
        <v>17313.86826684</v>
      </c>
      <c r="O165" s="118">
        <v>10095.73546763</v>
      </c>
      <c r="P165" s="118">
        <v>27928.750172340002</v>
      </c>
      <c r="Q165" s="32"/>
      <c r="R165" s="32"/>
      <c r="S165" s="32"/>
      <c r="T165" s="32"/>
      <c r="U165" s="32"/>
      <c r="V165" s="32"/>
    </row>
    <row r="166" spans="1:22">
      <c r="A166" s="9">
        <v>45261</v>
      </c>
      <c r="B166" s="118">
        <v>1234076.3248088302</v>
      </c>
      <c r="C166" s="32">
        <v>58328.642074919997</v>
      </c>
      <c r="D166" s="118">
        <v>25060.710822599998</v>
      </c>
      <c r="E166" s="118">
        <v>33267.931252320006</v>
      </c>
      <c r="F166" s="118">
        <v>27700.988867580003</v>
      </c>
      <c r="G166" s="118">
        <v>27050.96379107</v>
      </c>
      <c r="H166" s="118">
        <v>650.02507651000008</v>
      </c>
      <c r="I166" s="118">
        <v>657588.59489434003</v>
      </c>
      <c r="J166" s="118">
        <v>118035.67778693</v>
      </c>
      <c r="K166" s="118">
        <v>539552.91710741003</v>
      </c>
      <c r="L166" s="118">
        <v>490458.09897199</v>
      </c>
      <c r="M166" s="118">
        <v>472309.24777889001</v>
      </c>
      <c r="N166" s="118">
        <v>18148.851193099999</v>
      </c>
      <c r="O166" s="118">
        <v>13460.98335004</v>
      </c>
      <c r="P166" s="118">
        <v>27924.129173520003</v>
      </c>
      <c r="Q166" s="32"/>
      <c r="R166" s="32"/>
      <c r="S166" s="32"/>
      <c r="T166" s="32"/>
      <c r="U166" s="32"/>
      <c r="V166" s="32"/>
    </row>
    <row r="167" spans="1:22">
      <c r="A167" s="9">
        <v>45292</v>
      </c>
      <c r="B167" s="118">
        <v>1226205.2664866201</v>
      </c>
      <c r="C167" s="32">
        <v>53050.828420959995</v>
      </c>
      <c r="D167" s="118">
        <v>25027.16341732</v>
      </c>
      <c r="E167" s="118">
        <v>28023.665003639999</v>
      </c>
      <c r="F167" s="118">
        <v>29868.786351980001</v>
      </c>
      <c r="G167" s="118">
        <v>29139.063717189998</v>
      </c>
      <c r="H167" s="118">
        <v>729.72263479000003</v>
      </c>
      <c r="I167" s="118">
        <v>665977.08868576994</v>
      </c>
      <c r="J167" s="118">
        <v>133560.11600659002</v>
      </c>
      <c r="K167" s="118">
        <v>532416.97267918009</v>
      </c>
      <c r="L167" s="118">
        <v>477308.56302791007</v>
      </c>
      <c r="M167" s="118">
        <v>457981.80862777994</v>
      </c>
      <c r="N167" s="118">
        <v>19326.754400130001</v>
      </c>
      <c r="O167" s="118">
        <v>8855.0215567199994</v>
      </c>
      <c r="P167" s="118">
        <v>28846.880832930001</v>
      </c>
      <c r="Q167" s="32"/>
      <c r="R167" s="32"/>
      <c r="S167" s="32"/>
      <c r="T167" s="32"/>
      <c r="U167" s="32"/>
      <c r="V167" s="32"/>
    </row>
    <row r="168" spans="1:22">
      <c r="A168" s="9">
        <v>45323</v>
      </c>
      <c r="B168" s="118">
        <v>1241733.2504042799</v>
      </c>
      <c r="C168" s="32">
        <v>54694.028808980001</v>
      </c>
      <c r="D168" s="118">
        <v>25485.922653130001</v>
      </c>
      <c r="E168" s="118">
        <v>29208.106155850001</v>
      </c>
      <c r="F168" s="118">
        <v>27275.088417219999</v>
      </c>
      <c r="G168" s="118">
        <v>26523.460237650001</v>
      </c>
      <c r="H168" s="118">
        <v>751.62817956999993</v>
      </c>
      <c r="I168" s="118">
        <v>678054.08629341004</v>
      </c>
      <c r="J168" s="118">
        <v>141981.44561244</v>
      </c>
      <c r="K168" s="118">
        <v>536072.64068096993</v>
      </c>
      <c r="L168" s="118">
        <v>481710.04688466992</v>
      </c>
      <c r="M168" s="118">
        <v>463310.64090122003</v>
      </c>
      <c r="N168" s="118">
        <v>18399.40598345</v>
      </c>
      <c r="O168" s="118">
        <v>13010.17510411</v>
      </c>
      <c r="P168" s="118">
        <v>26652.137023629999</v>
      </c>
      <c r="Q168" s="32"/>
      <c r="R168" s="32"/>
      <c r="S168" s="32"/>
      <c r="T168" s="32"/>
      <c r="U168" s="32"/>
      <c r="V168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2016-06-24T13:04:11Z</cp:lastPrinted>
  <dcterms:created xsi:type="dcterms:W3CDTF">2015-11-02T12:52:14Z</dcterms:created>
  <dcterms:modified xsi:type="dcterms:W3CDTF">2024-03-26T16:17:39Z</dcterms:modified>
</cp:coreProperties>
</file>