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ДГ'!$A$3:$P$171</definedName>
    <definedName name="_xlnm.Print_Area" localSheetId="16">'% ставки за депозитами НФК'!$A$3:$P$171</definedName>
    <definedName name="_xlnm.Print_Area" localSheetId="13">'% ставки за кредитами ДГ'!$A$3:$S$171</definedName>
    <definedName name="_xlnm.Print_Area" localSheetId="12">'% ставки за кредитами НФК'!$A$3:$AE$171</definedName>
    <definedName name="_xlnm.Print_Area" localSheetId="15">'%ставкиЗаКредитамиДГ за цілями'!$A$3:$AM$171</definedName>
    <definedName name="_xlnm.Print_Area" localSheetId="14">'%ставкиЗаКредитамиНФК за цілями'!$A$3:$U$171</definedName>
    <definedName name="_xlnm.Print_Area" localSheetId="18">'Банки та філії'!$A$3:$D$171</definedName>
    <definedName name="_xlnm.Print_Area" localSheetId="10">'Депозити ДГ'!$A$3:$S$171</definedName>
    <definedName name="_xlnm.Print_Area" localSheetId="8">'Депозити за секторами'!$A$3:$P$171</definedName>
    <definedName name="_xlnm.Print_Area" localSheetId="9">'Депозити НФК'!$A$3:$S$171</definedName>
    <definedName name="_xlnm.Print_Area" localSheetId="11">'Депозити НФК за КВЕД'!$A$3:$S$171</definedName>
    <definedName name="_xlnm.Print_Area" localSheetId="4">'Кредити ДГ'!$A$3:$M$171</definedName>
    <definedName name="_xlnm.Print_Area" localSheetId="7">'Кредити ДГ за цілями'!$A$3:$V$171</definedName>
    <definedName name="_xlnm.Print_Area" localSheetId="2">'Кредити за секторами'!$A$3:$P$171</definedName>
    <definedName name="_xlnm.Print_Area" localSheetId="3">'Кредити НФК'!$A$3:$M$171</definedName>
    <definedName name="_xlnm.Print_Area" localSheetId="5">'Кредити НФК за КВЕД'!$A$3:$S$171</definedName>
    <definedName name="_xlnm.Print_Area" localSheetId="6">'Кредити НФК за цілями'!$A$3:$M$171</definedName>
    <definedName name="_xlnm.Print_Area" localSheetId="1">'на звітну дату'!$A$2:$G$51</definedName>
    <definedName name="_xlnm.Print_Area" localSheetId="20">Україна!$A$3:$AC$171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0" i="24" l="1"/>
  <c r="N170" i="24" s="1"/>
  <c r="J170" i="24"/>
  <c r="H170" i="24" s="1"/>
  <c r="G170" i="24"/>
  <c r="F170" i="24"/>
  <c r="E170" i="24"/>
  <c r="C170" i="24"/>
  <c r="P170" i="4"/>
  <c r="N170" i="4"/>
  <c r="E170" i="4"/>
  <c r="J170" i="4"/>
  <c r="H170" i="4" s="1"/>
  <c r="G170" i="4"/>
  <c r="F170" i="4"/>
  <c r="C170" i="4"/>
  <c r="E170" i="23"/>
  <c r="D170" i="23"/>
  <c r="C170" i="23"/>
  <c r="E170" i="5"/>
  <c r="D170" i="5"/>
  <c r="C170" i="5"/>
  <c r="D170" i="24" l="1"/>
  <c r="D170" i="4"/>
  <c r="P169" i="24"/>
  <c r="N169" i="24" s="1"/>
  <c r="G169" i="24"/>
  <c r="J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H169" i="24" l="1"/>
  <c r="D169" i="24"/>
  <c r="F169" i="24"/>
  <c r="N169" i="4"/>
  <c r="H169" i="4"/>
  <c r="D169" i="4"/>
  <c r="E169" i="4"/>
  <c r="P168" i="24"/>
  <c r="N168" i="24" s="1"/>
  <c r="J168" i="24"/>
  <c r="E168" i="24"/>
  <c r="G168" i="24"/>
  <c r="F168" i="24"/>
  <c r="C168" i="24"/>
  <c r="P168" i="4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H168" i="24" l="1"/>
  <c r="D168" i="24"/>
  <c r="N168" i="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J166" i="24"/>
  <c r="G166" i="24"/>
  <c r="F166" i="24"/>
  <c r="C166" i="24"/>
  <c r="P166" i="4"/>
  <c r="F166" i="4"/>
  <c r="J166" i="4"/>
  <c r="G166" i="4"/>
  <c r="C166" i="4"/>
  <c r="E166" i="23"/>
  <c r="D166" i="23"/>
  <c r="C166" i="23"/>
  <c r="E166" i="5"/>
  <c r="D166" i="5"/>
  <c r="C166" i="5"/>
  <c r="N166" i="24" l="1"/>
  <c r="H166" i="24"/>
  <c r="D166" i="24"/>
  <c r="E166" i="24"/>
  <c r="N166" i="4"/>
  <c r="H166" i="4"/>
  <c r="D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E164" i="24"/>
  <c r="J164" i="24"/>
  <c r="H164" i="24" s="1"/>
  <c r="G164" i="24"/>
  <c r="F164" i="24"/>
  <c r="C164" i="24"/>
  <c r="P164" i="4"/>
  <c r="N164" i="4" s="1"/>
  <c r="J164" i="4"/>
  <c r="H164" i="4" s="1"/>
  <c r="G164" i="4"/>
  <c r="F164" i="4"/>
  <c r="E164" i="4"/>
  <c r="C164" i="4"/>
  <c r="E164" i="23"/>
  <c r="D164" i="23"/>
  <c r="C164" i="23"/>
  <c r="C164" i="5"/>
  <c r="E164" i="5"/>
  <c r="D164" i="5"/>
  <c r="D164" i="24" l="1"/>
  <c r="D164" i="4"/>
  <c r="P163" i="24"/>
  <c r="N163" i="24" s="1"/>
  <c r="J163" i="24"/>
  <c r="G163" i="24"/>
  <c r="E163" i="24"/>
  <c r="C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D163" i="4"/>
  <c r="H163" i="4"/>
  <c r="F163" i="4"/>
  <c r="P162" i="24"/>
  <c r="N162" i="24" s="1"/>
  <c r="J162" i="24"/>
  <c r="G162" i="24"/>
  <c r="E162" i="24"/>
  <c r="C162" i="24"/>
  <c r="G162" i="4"/>
  <c r="P162" i="4"/>
  <c r="N162" i="4" s="1"/>
  <c r="E162" i="4"/>
  <c r="J162" i="4"/>
  <c r="H162" i="4" s="1"/>
  <c r="F162" i="4"/>
  <c r="C162" i="4"/>
  <c r="E162" i="23"/>
  <c r="D162" i="23"/>
  <c r="C162" i="23"/>
  <c r="E162" i="5"/>
  <c r="D162" i="5"/>
  <c r="C162" i="5"/>
  <c r="D162" i="24" l="1"/>
  <c r="H162" i="24"/>
  <c r="F162" i="24"/>
  <c r="D162" i="4"/>
  <c r="P161" i="24"/>
  <c r="E161" i="24"/>
  <c r="J161" i="24"/>
  <c r="H161" i="24" s="1"/>
  <c r="G161" i="24"/>
  <c r="F161" i="24"/>
  <c r="C161" i="24"/>
  <c r="G161" i="4"/>
  <c r="P161" i="4"/>
  <c r="N161" i="4" s="1"/>
  <c r="E161" i="4"/>
  <c r="J161" i="4"/>
  <c r="H161" i="4" s="1"/>
  <c r="F161" i="4"/>
  <c r="C161" i="4"/>
  <c r="E161" i="23"/>
  <c r="D161" i="23"/>
  <c r="C161" i="23"/>
  <c r="E161" i="5"/>
  <c r="D161" i="5"/>
  <c r="C161" i="5"/>
  <c r="N161" i="24" l="1"/>
  <c r="D161" i="24"/>
  <c r="D161" i="4"/>
  <c r="P160" i="24"/>
  <c r="F160" i="24"/>
  <c r="J160" i="24"/>
  <c r="G160" i="24"/>
  <c r="C160" i="24"/>
  <c r="P160" i="4"/>
  <c r="F160" i="4"/>
  <c r="J160" i="4"/>
  <c r="G160" i="4"/>
  <c r="C160" i="4"/>
  <c r="E160" i="23"/>
  <c r="D160" i="23"/>
  <c r="C160" i="23"/>
  <c r="E160" i="5"/>
  <c r="D160" i="5"/>
  <c r="C160" i="5"/>
  <c r="N160" i="24" l="1"/>
  <c r="H160" i="24"/>
  <c r="D160" i="24"/>
  <c r="E160" i="24"/>
  <c r="D160" i="4"/>
  <c r="H160" i="4"/>
  <c r="N160" i="4"/>
  <c r="E160" i="4"/>
  <c r="P159" i="24"/>
  <c r="N159" i="24" s="1"/>
  <c r="E159" i="24"/>
  <c r="J159" i="24"/>
  <c r="H159" i="24" s="1"/>
  <c r="G159" i="24"/>
  <c r="F159" i="24"/>
  <c r="C159" i="24"/>
  <c r="P159" i="4"/>
  <c r="N159" i="4" s="1"/>
  <c r="J159" i="4"/>
  <c r="E159" i="4"/>
  <c r="G159" i="4"/>
  <c r="C159" i="4"/>
  <c r="E159" i="23"/>
  <c r="D159" i="23"/>
  <c r="C159" i="23"/>
  <c r="E159" i="5"/>
  <c r="D159" i="5"/>
  <c r="C159" i="5"/>
  <c r="D159" i="24" l="1"/>
  <c r="H159" i="4"/>
  <c r="D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C158" i="23"/>
  <c r="E158" i="23"/>
  <c r="D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D155" i="4"/>
  <c r="H155" i="4"/>
  <c r="F155" i="4"/>
  <c r="P154" i="24"/>
  <c r="J154" i="24"/>
  <c r="D154" i="24" s="1"/>
  <c r="G154" i="24"/>
  <c r="F154" i="24"/>
  <c r="E154" i="24"/>
  <c r="C154" i="24"/>
  <c r="P154" i="4"/>
  <c r="N154" i="4" s="1"/>
  <c r="G154" i="4"/>
  <c r="J154" i="4"/>
  <c r="C154" i="4"/>
  <c r="F154" i="4"/>
  <c r="E154" i="4"/>
  <c r="E154" i="23"/>
  <c r="D154" i="23"/>
  <c r="C154" i="23"/>
  <c r="E154" i="5"/>
  <c r="D154" i="5"/>
  <c r="C154" i="5"/>
  <c r="H154" i="24" l="1"/>
  <c r="N154" i="24"/>
  <c r="H154" i="4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D152" i="24" l="1"/>
  <c r="H152" i="4"/>
  <c r="D152" i="4"/>
  <c r="F152" i="4"/>
  <c r="G151" i="24"/>
  <c r="P151" i="24"/>
  <c r="N151" i="24" s="1"/>
  <c r="E151" i="24"/>
  <c r="J151" i="24"/>
  <c r="H151" i="24" s="1"/>
  <c r="C151" i="24"/>
  <c r="G151" i="4"/>
  <c r="P151" i="4"/>
  <c r="N151" i="4" s="1"/>
  <c r="E151" i="4"/>
  <c r="J151" i="4"/>
  <c r="H151" i="4" s="1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E150" i="24"/>
  <c r="J150" i="24"/>
  <c r="H150" i="24" s="1"/>
  <c r="G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4"/>
  <c r="D150" i="4"/>
  <c r="F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4" l="1"/>
  <c r="D147" i="24"/>
  <c r="H147" i="4"/>
  <c r="D147" i="4"/>
  <c r="E147" i="4"/>
  <c r="P146" i="24"/>
  <c r="F146" i="24"/>
  <c r="J146" i="24"/>
  <c r="G146" i="24"/>
  <c r="C146" i="24"/>
  <c r="P146" i="4"/>
  <c r="N146" i="4" s="1"/>
  <c r="G146" i="4"/>
  <c r="J146" i="4"/>
  <c r="C146" i="4"/>
  <c r="E146" i="4"/>
  <c r="E146" i="23"/>
  <c r="D146" i="23"/>
  <c r="C146" i="23"/>
  <c r="E146" i="5"/>
  <c r="D146" i="5"/>
  <c r="C146" i="5"/>
  <c r="N146" i="24" l="1"/>
  <c r="H146" i="24"/>
  <c r="D146" i="24"/>
  <c r="E146" i="24"/>
  <c r="H146" i="4"/>
  <c r="D146" i="4"/>
  <c r="F146" i="4"/>
  <c r="F145" i="24"/>
  <c r="C145" i="24"/>
  <c r="J145" i="4"/>
  <c r="F145" i="4"/>
  <c r="D145" i="23"/>
  <c r="C145" i="23"/>
  <c r="C145" i="5"/>
  <c r="E145" i="5"/>
  <c r="D145" i="5"/>
  <c r="E145" i="4" l="1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/>
  <c r="D144" i="23" l="1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C143" i="24"/>
  <c r="G143" i="24"/>
  <c r="G143" i="4"/>
  <c r="E143" i="4"/>
  <c r="E143" i="23"/>
  <c r="C143" i="23"/>
  <c r="D143" i="5"/>
  <c r="C143" i="5"/>
  <c r="E143" i="5" l="1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E142" i="5"/>
  <c r="D142" i="5"/>
  <c r="C142" i="5"/>
  <c r="E142" i="23" l="1"/>
  <c r="D143" i="24"/>
  <c r="F142" i="4"/>
  <c r="D143" i="4"/>
  <c r="P142" i="24"/>
  <c r="N142" i="24" s="1"/>
  <c r="P142" i="4"/>
  <c r="N142" i="4" s="1"/>
  <c r="J142" i="4"/>
  <c r="H142" i="4" s="1"/>
  <c r="J142" i="24"/>
  <c r="E142" i="24"/>
  <c r="G141" i="24"/>
  <c r="E141" i="24"/>
  <c r="C141" i="24"/>
  <c r="G141" i="4"/>
  <c r="E141" i="4"/>
  <c r="C141" i="4"/>
  <c r="D141" i="5"/>
  <c r="C141" i="5"/>
  <c r="D141" i="23" l="1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C138" i="4"/>
  <c r="D138" i="5"/>
  <c r="C138" i="5"/>
  <c r="E138" i="5"/>
  <c r="D138" i="23" l="1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F134" i="4"/>
  <c r="E134" i="4"/>
  <c r="C134" i="4"/>
  <c r="E134" i="23"/>
  <c r="D134" i="23"/>
  <c r="E134" i="5"/>
  <c r="D134" i="5"/>
  <c r="C134" i="5"/>
  <c r="C134" i="23" l="1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<sst xmlns="http://schemas.openxmlformats.org/spreadsheetml/2006/main" count="2235" uniqueCount="272">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</sst>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231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263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271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271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271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271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271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271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271</v>
      </c>
      <c r="R45" s="45">
        <v>8.859</v>
      </c>
      <c r="S45" s="45" t="s">
        <v>271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271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271</v>
      </c>
      <c r="Q47" s="45" t="s">
        <v>271</v>
      </c>
      <c r="R47" s="45" t="s">
        <v>271</v>
      </c>
      <c r="S47" s="45" t="s">
        <v>271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271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271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271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271</v>
      </c>
      <c r="R55" s="45">
        <v>8.4990000000000006</v>
      </c>
      <c r="S55" s="45" t="s">
        <v>271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271</v>
      </c>
      <c r="R56" s="45">
        <v>8.4990000000000006</v>
      </c>
      <c r="S56" s="45" t="s">
        <v>271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271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271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271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271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271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271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271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271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271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271</v>
      </c>
      <c r="R71" s="45">
        <v>0</v>
      </c>
      <c r="S71" s="45" t="s">
        <v>271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271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271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271</v>
      </c>
      <c r="R78" s="45">
        <v>8.6193000000000008</v>
      </c>
      <c r="S78" s="45" t="s">
        <v>271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271</v>
      </c>
      <c r="R79" s="45">
        <v>7.7630999999999997</v>
      </c>
      <c r="S79" s="45" t="s">
        <v>271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271</v>
      </c>
      <c r="R80" s="45">
        <v>8.5</v>
      </c>
      <c r="S80" s="45" t="s">
        <v>271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271</v>
      </c>
      <c r="R83" s="45">
        <v>8.8526000000000007</v>
      </c>
      <c r="S83" s="45" t="s">
        <v>271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271</v>
      </c>
      <c r="R84" s="45">
        <v>9.7021999999999995</v>
      </c>
      <c r="S84" s="45" t="s">
        <v>271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271</v>
      </c>
      <c r="R85" s="45">
        <v>9.7946000000000009</v>
      </c>
      <c r="S85" s="45" t="s">
        <v>271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271</v>
      </c>
      <c r="R86" s="45">
        <v>7.9550999999999998</v>
      </c>
      <c r="S86" s="45" t="s">
        <v>271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271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271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271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271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271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271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271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271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271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271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271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271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271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271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271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271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271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271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271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271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271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271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271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271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271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271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271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271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271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271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271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271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271</v>
      </c>
      <c r="S146" s="45" t="s">
        <v>271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271</v>
      </c>
      <c r="S148" s="45" t="s">
        <v>271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271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271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271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271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271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271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271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271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271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271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271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271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271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271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271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271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271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271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271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271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271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271</v>
      </c>
      <c r="R45" s="45">
        <v>0</v>
      </c>
      <c r="S45" s="45" t="s">
        <v>271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271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271</v>
      </c>
      <c r="Q47" s="45" t="s">
        <v>271</v>
      </c>
      <c r="R47" s="45" t="s">
        <v>271</v>
      </c>
      <c r="S47" s="45" t="s">
        <v>271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271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271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271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271</v>
      </c>
      <c r="R55" s="45">
        <v>0</v>
      </c>
      <c r="S55" s="45" t="s">
        <v>271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271</v>
      </c>
      <c r="R56" s="45">
        <v>0</v>
      </c>
      <c r="S56" s="45" t="s">
        <v>271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271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271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271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271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271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271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271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271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271</v>
      </c>
      <c r="R71" s="45">
        <v>24</v>
      </c>
      <c r="S71" s="45" t="s">
        <v>271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271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271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271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271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271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271</v>
      </c>
      <c r="R84" s="45">
        <v>0</v>
      </c>
      <c r="S84" s="45" t="s">
        <v>271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271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271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271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271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271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271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271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271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271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271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271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271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271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271</v>
      </c>
      <c r="S148" s="45" t="s">
        <v>271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271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271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271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271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271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271</v>
      </c>
    </row>
    <row r="158" spans="1:19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271</v>
      </c>
    </row>
    <row r="159" spans="1:19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271</v>
      </c>
    </row>
    <row r="162" spans="1:19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271</v>
      </c>
    </row>
    <row r="164" spans="1:19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271</v>
      </c>
    </row>
    <row r="166" spans="1:19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271</v>
      </c>
    </row>
    <row r="168" spans="1:19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271</v>
      </c>
    </row>
    <row r="170" spans="1:19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271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271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271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271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271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271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271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271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271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271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271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271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271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271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271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271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271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271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271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271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271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271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271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271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271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271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271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271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271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271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271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271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271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271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271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271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271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271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271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271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271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271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271</v>
      </c>
      <c r="S33" s="45" t="s">
        <v>271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271</v>
      </c>
      <c r="AK33" s="45" t="s">
        <v>271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271</v>
      </c>
      <c r="S34" s="45" t="s">
        <v>271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271</v>
      </c>
      <c r="AK34" s="45" t="s">
        <v>271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271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271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271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271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271</v>
      </c>
      <c r="S37" s="45" t="s">
        <v>271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271</v>
      </c>
      <c r="AK37" s="45" t="s">
        <v>271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271</v>
      </c>
      <c r="S38" s="45" t="s">
        <v>271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271</v>
      </c>
      <c r="AK38" s="45" t="s">
        <v>271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271</v>
      </c>
      <c r="S39" s="45" t="s">
        <v>271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271</v>
      </c>
      <c r="AK39" s="45" t="s">
        <v>271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271</v>
      </c>
      <c r="R40" s="45" t="s">
        <v>271</v>
      </c>
      <c r="S40" s="45" t="s">
        <v>271</v>
      </c>
      <c r="T40" s="45" t="s">
        <v>271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271</v>
      </c>
      <c r="AJ40" s="45" t="s">
        <v>271</v>
      </c>
      <c r="AK40" s="45" t="s">
        <v>271</v>
      </c>
      <c r="AL40" s="45" t="s">
        <v>271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271</v>
      </c>
      <c r="S41" s="45" t="s">
        <v>271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271</v>
      </c>
      <c r="AK41" s="45" t="s">
        <v>271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271</v>
      </c>
      <c r="T42" s="45" t="s">
        <v>271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271</v>
      </c>
      <c r="AL42" s="45" t="s">
        <v>271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271</v>
      </c>
      <c r="R43" s="45" t="s">
        <v>271</v>
      </c>
      <c r="S43" s="45" t="s">
        <v>271</v>
      </c>
      <c r="T43" s="45" t="s">
        <v>271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271</v>
      </c>
      <c r="AJ43" s="45" t="s">
        <v>271</v>
      </c>
      <c r="AK43" s="45" t="s">
        <v>271</v>
      </c>
      <c r="AL43" s="45" t="s">
        <v>271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271</v>
      </c>
      <c r="R44" s="45" t="s">
        <v>271</v>
      </c>
      <c r="S44" s="45" t="s">
        <v>271</v>
      </c>
      <c r="T44" s="45" t="s">
        <v>271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271</v>
      </c>
      <c r="AJ44" s="45" t="s">
        <v>271</v>
      </c>
      <c r="AK44" s="45" t="s">
        <v>271</v>
      </c>
      <c r="AL44" s="45" t="s">
        <v>271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271</v>
      </c>
      <c r="R45" s="45" t="s">
        <v>271</v>
      </c>
      <c r="S45" s="45" t="s">
        <v>271</v>
      </c>
      <c r="T45" s="45" t="s">
        <v>271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271</v>
      </c>
      <c r="AJ45" s="45" t="s">
        <v>271</v>
      </c>
      <c r="AK45" s="45" t="s">
        <v>271</v>
      </c>
      <c r="AL45" s="45" t="s">
        <v>271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271</v>
      </c>
      <c r="T46" s="45" t="s">
        <v>271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271</v>
      </c>
      <c r="AL46" s="45" t="s">
        <v>271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271</v>
      </c>
      <c r="R47" s="45" t="s">
        <v>271</v>
      </c>
      <c r="S47" s="45" t="s">
        <v>271</v>
      </c>
      <c r="T47" s="45" t="s">
        <v>271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271</v>
      </c>
      <c r="AJ47" s="45" t="s">
        <v>271</v>
      </c>
      <c r="AK47" s="45" t="s">
        <v>271</v>
      </c>
      <c r="AL47" s="45" t="s">
        <v>271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271</v>
      </c>
      <c r="Q48" s="45">
        <v>6.8579999999999997</v>
      </c>
      <c r="R48" s="45" t="s">
        <v>271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271</v>
      </c>
      <c r="AI48" s="45">
        <v>0</v>
      </c>
      <c r="AJ48" s="45" t="s">
        <v>271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271</v>
      </c>
      <c r="S49" s="45" t="s">
        <v>271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271</v>
      </c>
      <c r="AK49" s="45" t="s">
        <v>271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271</v>
      </c>
      <c r="R50" s="45" t="s">
        <v>271</v>
      </c>
      <c r="S50" s="45" t="s">
        <v>271</v>
      </c>
      <c r="T50" s="45" t="s">
        <v>271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271</v>
      </c>
      <c r="AJ50" s="45" t="s">
        <v>271</v>
      </c>
      <c r="AK50" s="45" t="s">
        <v>271</v>
      </c>
      <c r="AL50" s="45" t="s">
        <v>271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271</v>
      </c>
      <c r="R52" s="45" t="s">
        <v>271</v>
      </c>
      <c r="S52" s="45" t="s">
        <v>271</v>
      </c>
      <c r="T52" s="45" t="s">
        <v>271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271</v>
      </c>
      <c r="AJ52" s="45" t="s">
        <v>271</v>
      </c>
      <c r="AK52" s="45" t="s">
        <v>271</v>
      </c>
      <c r="AL52" s="45" t="s">
        <v>271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271</v>
      </c>
      <c r="S53" s="45" t="s">
        <v>271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271</v>
      </c>
      <c r="AK53" s="45" t="s">
        <v>271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271</v>
      </c>
      <c r="S54" s="45" t="s">
        <v>271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271</v>
      </c>
      <c r="AK54" s="45" t="s">
        <v>271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271</v>
      </c>
      <c r="R55" s="45" t="s">
        <v>271</v>
      </c>
      <c r="S55" s="45" t="s">
        <v>271</v>
      </c>
      <c r="T55" s="45" t="s">
        <v>271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271</v>
      </c>
      <c r="AJ55" s="45" t="s">
        <v>271</v>
      </c>
      <c r="AK55" s="45" t="s">
        <v>271</v>
      </c>
      <c r="AL55" s="45" t="s">
        <v>271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271</v>
      </c>
      <c r="R56" s="45" t="s">
        <v>271</v>
      </c>
      <c r="S56" s="45" t="s">
        <v>271</v>
      </c>
      <c r="T56" s="45" t="s">
        <v>271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271</v>
      </c>
      <c r="AJ56" s="45" t="s">
        <v>271</v>
      </c>
      <c r="AK56" s="45" t="s">
        <v>271</v>
      </c>
      <c r="AL56" s="45" t="s">
        <v>271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271</v>
      </c>
      <c r="S57" s="45" t="s">
        <v>271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271</v>
      </c>
      <c r="AK57" s="45" t="s">
        <v>271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271</v>
      </c>
      <c r="S58" s="45" t="s">
        <v>271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271</v>
      </c>
      <c r="AK58" s="45" t="s">
        <v>271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271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271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271</v>
      </c>
      <c r="S60" s="45" t="s">
        <v>271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271</v>
      </c>
      <c r="AK60" s="45" t="s">
        <v>271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271</v>
      </c>
      <c r="S61" s="45" t="s">
        <v>271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271</v>
      </c>
      <c r="AK61" s="45" t="s">
        <v>271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271</v>
      </c>
      <c r="S63" s="45" t="s">
        <v>271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271</v>
      </c>
      <c r="AK63" s="45" t="s">
        <v>271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271</v>
      </c>
      <c r="S64" s="45" t="s">
        <v>271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271</v>
      </c>
      <c r="AK64" s="45" t="s">
        <v>271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271</v>
      </c>
      <c r="R65" s="45" t="s">
        <v>271</v>
      </c>
      <c r="S65" s="45" t="s">
        <v>271</v>
      </c>
      <c r="T65" s="45" t="s">
        <v>271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271</v>
      </c>
      <c r="AJ65" s="45" t="s">
        <v>271</v>
      </c>
      <c r="AK65" s="45" t="s">
        <v>271</v>
      </c>
      <c r="AL65" s="45" t="s">
        <v>271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271</v>
      </c>
      <c r="R66" s="45" t="s">
        <v>271</v>
      </c>
      <c r="S66" s="45" t="s">
        <v>271</v>
      </c>
      <c r="T66" s="45" t="s">
        <v>271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271</v>
      </c>
      <c r="AJ66" s="45" t="s">
        <v>271</v>
      </c>
      <c r="AK66" s="45" t="s">
        <v>271</v>
      </c>
      <c r="AL66" s="45" t="s">
        <v>271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271</v>
      </c>
      <c r="R67" s="45" t="s">
        <v>271</v>
      </c>
      <c r="S67" s="45" t="s">
        <v>271</v>
      </c>
      <c r="T67" s="45" t="s">
        <v>271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271</v>
      </c>
      <c r="AJ67" s="45" t="s">
        <v>271</v>
      </c>
      <c r="AK67" s="45" t="s">
        <v>271</v>
      </c>
      <c r="AL67" s="45" t="s">
        <v>271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271</v>
      </c>
      <c r="R68" s="45" t="s">
        <v>271</v>
      </c>
      <c r="S68" s="45" t="s">
        <v>271</v>
      </c>
      <c r="T68" s="45" t="s">
        <v>271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271</v>
      </c>
      <c r="AJ68" s="45" t="s">
        <v>271</v>
      </c>
      <c r="AK68" s="45" t="s">
        <v>271</v>
      </c>
      <c r="AL68" s="45" t="s">
        <v>271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271</v>
      </c>
      <c r="S70" s="45" t="s">
        <v>271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271</v>
      </c>
      <c r="AK70" s="45" t="s">
        <v>271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271</v>
      </c>
      <c r="S71" s="45">
        <v>24</v>
      </c>
      <c r="T71" s="45" t="s">
        <v>271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271</v>
      </c>
      <c r="AK71" s="45">
        <v>0</v>
      </c>
      <c r="AL71" s="45" t="s">
        <v>271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271</v>
      </c>
      <c r="AK73" s="45" t="s">
        <v>271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271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271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271</v>
      </c>
      <c r="S76" s="45">
        <v>24</v>
      </c>
      <c r="T76" s="45" t="s">
        <v>271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271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271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271</v>
      </c>
      <c r="S95" s="45" t="s">
        <v>271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271</v>
      </c>
      <c r="S96" s="45" t="s">
        <v>271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271</v>
      </c>
      <c r="AK96" s="45" t="s">
        <v>271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271</v>
      </c>
      <c r="S98" s="45">
        <v>1.8956</v>
      </c>
      <c r="T98" s="45" t="s">
        <v>271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271</v>
      </c>
      <c r="AK98" s="45">
        <v>0</v>
      </c>
      <c r="AL98" s="45" t="s">
        <v>271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271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271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271</v>
      </c>
      <c r="T100" s="45" t="s">
        <v>271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 t="s">
        <v>271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271</v>
      </c>
      <c r="AK101" s="45" t="s">
        <v>271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271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271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271</v>
      </c>
      <c r="S103" s="45" t="s">
        <v>271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271</v>
      </c>
      <c r="AK103" s="45" t="s">
        <v>271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271</v>
      </c>
      <c r="S105" s="45" t="s">
        <v>271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271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271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271</v>
      </c>
      <c r="T107" s="45" t="s">
        <v>271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271</v>
      </c>
      <c r="AL107" s="45" t="s">
        <v>271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271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271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271</v>
      </c>
      <c r="T109" s="45" t="s">
        <v>271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271</v>
      </c>
      <c r="AL109" s="45" t="s">
        <v>271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271</v>
      </c>
      <c r="S110" s="45" t="s">
        <v>271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271</v>
      </c>
      <c r="AK110" s="45" t="s">
        <v>271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271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271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271</v>
      </c>
      <c r="S112" s="45" t="s">
        <v>271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271</v>
      </c>
      <c r="AK112" s="45" t="s">
        <v>271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271</v>
      </c>
      <c r="R114" s="45" t="s">
        <v>271</v>
      </c>
      <c r="S114" s="45" t="s">
        <v>271</v>
      </c>
      <c r="T114" s="45" t="s">
        <v>271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271</v>
      </c>
      <c r="AJ114" s="45" t="s">
        <v>271</v>
      </c>
      <c r="AK114" s="45" t="s">
        <v>271</v>
      </c>
      <c r="AL114" s="45" t="s">
        <v>271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271</v>
      </c>
      <c r="R115" s="45" t="s">
        <v>271</v>
      </c>
      <c r="S115" s="45" t="s">
        <v>271</v>
      </c>
      <c r="T115" s="45" t="s">
        <v>271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271</v>
      </c>
      <c r="AJ115" s="45" t="s">
        <v>271</v>
      </c>
      <c r="AK115" s="45" t="s">
        <v>271</v>
      </c>
      <c r="AL115" s="45" t="s">
        <v>271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271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271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271</v>
      </c>
      <c r="S119" s="45">
        <v>0</v>
      </c>
      <c r="T119" s="45" t="s">
        <v>271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271</v>
      </c>
      <c r="AK119" s="45">
        <v>0</v>
      </c>
      <c r="AL119" s="45" t="s">
        <v>271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271</v>
      </c>
      <c r="S121" s="45" t="s">
        <v>271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271</v>
      </c>
      <c r="AK121" s="45" t="s">
        <v>271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271</v>
      </c>
      <c r="T123" s="45" t="s">
        <v>271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271</v>
      </c>
      <c r="AL123" s="45" t="s">
        <v>271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271</v>
      </c>
      <c r="R124" s="45" t="s">
        <v>271</v>
      </c>
      <c r="S124" s="45" t="s">
        <v>271</v>
      </c>
      <c r="T124" s="45" t="s">
        <v>271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271</v>
      </c>
      <c r="AJ124" s="45" t="s">
        <v>271</v>
      </c>
      <c r="AK124" s="45" t="s">
        <v>271</v>
      </c>
      <c r="AL124" s="45" t="s">
        <v>271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271</v>
      </c>
      <c r="R126" s="45" t="s">
        <v>271</v>
      </c>
      <c r="S126" s="45" t="s">
        <v>271</v>
      </c>
      <c r="T126" s="45" t="s">
        <v>271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271</v>
      </c>
      <c r="AJ126" s="45" t="s">
        <v>271</v>
      </c>
      <c r="AK126" s="45" t="s">
        <v>271</v>
      </c>
      <c r="AL126" s="45" t="s">
        <v>271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271</v>
      </c>
      <c r="T127" s="45" t="s">
        <v>271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271</v>
      </c>
      <c r="AL127" s="45" t="s">
        <v>271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271</v>
      </c>
      <c r="T128" s="45" t="s">
        <v>271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271</v>
      </c>
      <c r="AL128" s="45" t="s">
        <v>271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271</v>
      </c>
      <c r="S129" s="45" t="s">
        <v>271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271</v>
      </c>
      <c r="AK129" s="45" t="s">
        <v>271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271</v>
      </c>
      <c r="R130" s="45" t="s">
        <v>271</v>
      </c>
      <c r="S130" s="45" t="s">
        <v>271</v>
      </c>
      <c r="T130" s="45" t="s">
        <v>271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271</v>
      </c>
      <c r="AJ130" s="45" t="s">
        <v>271</v>
      </c>
      <c r="AK130" s="45" t="s">
        <v>271</v>
      </c>
      <c r="AL130" s="45" t="s">
        <v>271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271</v>
      </c>
      <c r="R131" s="45" t="s">
        <v>271</v>
      </c>
      <c r="S131" s="45" t="s">
        <v>271</v>
      </c>
      <c r="T131" s="45" t="s">
        <v>271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271</v>
      </c>
      <c r="AJ131" s="45" t="s">
        <v>271</v>
      </c>
      <c r="AK131" s="45" t="s">
        <v>271</v>
      </c>
      <c r="AL131" s="45" t="s">
        <v>271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271</v>
      </c>
      <c r="S132" s="45" t="s">
        <v>271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271</v>
      </c>
      <c r="AK132" s="45" t="s">
        <v>271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271</v>
      </c>
      <c r="R133" s="45" t="s">
        <v>271</v>
      </c>
      <c r="S133" s="45" t="s">
        <v>271</v>
      </c>
      <c r="T133" s="45" t="s">
        <v>271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271</v>
      </c>
      <c r="AJ133" s="45" t="s">
        <v>271</v>
      </c>
      <c r="AK133" s="45" t="s">
        <v>271</v>
      </c>
      <c r="AL133" s="45" t="s">
        <v>271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271</v>
      </c>
      <c r="R136" s="45" t="s">
        <v>271</v>
      </c>
      <c r="S136" s="45" t="s">
        <v>271</v>
      </c>
      <c r="T136" s="45" t="s">
        <v>271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271</v>
      </c>
      <c r="AJ136" s="45" t="s">
        <v>271</v>
      </c>
      <c r="AK136" s="45" t="s">
        <v>271</v>
      </c>
      <c r="AL136" s="45" t="s">
        <v>271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271</v>
      </c>
      <c r="R137" s="45" t="s">
        <v>271</v>
      </c>
      <c r="S137" s="45" t="s">
        <v>271</v>
      </c>
      <c r="T137" s="45" t="s">
        <v>271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271</v>
      </c>
      <c r="AJ137" s="45" t="s">
        <v>271</v>
      </c>
      <c r="AK137" s="45" t="s">
        <v>271</v>
      </c>
      <c r="AL137" s="45" t="s">
        <v>271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271</v>
      </c>
      <c r="AK139" s="45" t="s">
        <v>271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271</v>
      </c>
      <c r="R140" s="45" t="s">
        <v>271</v>
      </c>
      <c r="S140" s="45" t="s">
        <v>271</v>
      </c>
      <c r="T140" s="45" t="s">
        <v>271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271</v>
      </c>
      <c r="AJ140" s="45" t="s">
        <v>271</v>
      </c>
      <c r="AK140" s="45" t="s">
        <v>271</v>
      </c>
      <c r="AL140" s="45" t="s">
        <v>271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271</v>
      </c>
      <c r="T141" s="45" t="s">
        <v>271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271</v>
      </c>
      <c r="AL141" s="45" t="s">
        <v>271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271</v>
      </c>
      <c r="S142" s="45">
        <v>0</v>
      </c>
      <c r="T142" s="45" t="s">
        <v>271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271</v>
      </c>
      <c r="AK142" s="45">
        <v>0</v>
      </c>
      <c r="AL142" s="45" t="s">
        <v>271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271</v>
      </c>
      <c r="AK144" s="45" t="s">
        <v>271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271</v>
      </c>
      <c r="S147" s="45" t="s">
        <v>271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271</v>
      </c>
      <c r="AK147" s="45" t="s">
        <v>271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271</v>
      </c>
      <c r="R149" s="45" t="s">
        <v>271</v>
      </c>
      <c r="S149" s="45" t="s">
        <v>271</v>
      </c>
      <c r="T149" s="45" t="s">
        <v>271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271</v>
      </c>
      <c r="AJ149" s="45" t="s">
        <v>271</v>
      </c>
      <c r="AK149" s="45" t="s">
        <v>271</v>
      </c>
      <c r="AL149" s="45" t="s">
        <v>271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271</v>
      </c>
      <c r="R150" s="45" t="s">
        <v>271</v>
      </c>
      <c r="S150" s="45" t="s">
        <v>271</v>
      </c>
      <c r="T150" s="45" t="s">
        <v>271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271</v>
      </c>
      <c r="AJ150" s="45" t="s">
        <v>271</v>
      </c>
      <c r="AK150" s="45" t="s">
        <v>271</v>
      </c>
      <c r="AL150" s="45" t="s">
        <v>271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271</v>
      </c>
      <c r="R152" s="45" t="s">
        <v>271</v>
      </c>
      <c r="S152" s="45" t="s">
        <v>271</v>
      </c>
      <c r="T152" s="45" t="s">
        <v>271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271</v>
      </c>
      <c r="AJ152" s="45" t="s">
        <v>271</v>
      </c>
      <c r="AK152" s="45" t="s">
        <v>271</v>
      </c>
      <c r="AL152" s="45" t="s">
        <v>271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271</v>
      </c>
      <c r="S156" s="45" t="s">
        <v>271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271</v>
      </c>
      <c r="AK156" s="45" t="s">
        <v>271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271</v>
      </c>
      <c r="R157" s="45" t="s">
        <v>271</v>
      </c>
      <c r="S157" s="45" t="s">
        <v>271</v>
      </c>
      <c r="T157" s="45" t="s">
        <v>271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271</v>
      </c>
      <c r="AJ157" s="45" t="s">
        <v>271</v>
      </c>
      <c r="AK157" s="45" t="s">
        <v>271</v>
      </c>
      <c r="AL157" s="45" t="s">
        <v>271</v>
      </c>
      <c r="AM157" s="45">
        <v>21.6386</v>
      </c>
    </row>
    <row r="158" spans="1:39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271</v>
      </c>
      <c r="S158" s="45">
        <v>0</v>
      </c>
      <c r="T158" s="45" t="s">
        <v>271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271</v>
      </c>
      <c r="AK158" s="45">
        <v>0</v>
      </c>
      <c r="AL158" s="45" t="s">
        <v>271</v>
      </c>
      <c r="AM158" s="45">
        <v>20.732199999999999</v>
      </c>
    </row>
    <row r="159" spans="1:39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23.970400000000001</v>
      </c>
    </row>
    <row r="160" spans="1:39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23.241900000000001</v>
      </c>
    </row>
    <row r="161" spans="1:39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22.208300000000001</v>
      </c>
    </row>
    <row r="162" spans="1:39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24.1889</v>
      </c>
    </row>
    <row r="163" spans="1:39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23.863099999999999</v>
      </c>
    </row>
    <row r="164" spans="1:39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271</v>
      </c>
      <c r="R164" s="45" t="s">
        <v>271</v>
      </c>
      <c r="S164" s="45" t="s">
        <v>271</v>
      </c>
      <c r="T164" s="45" t="s">
        <v>271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271</v>
      </c>
      <c r="AJ164" s="45" t="s">
        <v>271</v>
      </c>
      <c r="AK164" s="45" t="s">
        <v>271</v>
      </c>
      <c r="AL164" s="45" t="s">
        <v>271</v>
      </c>
      <c r="AM164" s="45">
        <v>22.7074</v>
      </c>
    </row>
    <row r="165" spans="1:39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271</v>
      </c>
      <c r="R165" s="45" t="s">
        <v>271</v>
      </c>
      <c r="S165" s="45" t="s">
        <v>271</v>
      </c>
      <c r="T165" s="45" t="s">
        <v>271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271</v>
      </c>
      <c r="AJ165" s="45" t="s">
        <v>271</v>
      </c>
      <c r="AK165" s="45" t="s">
        <v>271</v>
      </c>
      <c r="AL165" s="45" t="s">
        <v>271</v>
      </c>
      <c r="AM165" s="45">
        <v>25.3567</v>
      </c>
    </row>
    <row r="166" spans="1:39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271</v>
      </c>
      <c r="T166" s="45" t="s">
        <v>271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24.800899999999999</v>
      </c>
    </row>
    <row r="167" spans="1:39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271</v>
      </c>
      <c r="S167" s="45">
        <v>0</v>
      </c>
      <c r="T167" s="45" t="s">
        <v>271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271</v>
      </c>
      <c r="AK167" s="45">
        <v>0</v>
      </c>
      <c r="AL167" s="45" t="s">
        <v>271</v>
      </c>
      <c r="AM167" s="45">
        <v>22.139199999999999</v>
      </c>
    </row>
    <row r="168" spans="1:39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271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271</v>
      </c>
      <c r="AL168" s="45">
        <v>0</v>
      </c>
      <c r="AM168" s="45">
        <v>22.388500000000001</v>
      </c>
    </row>
    <row r="169" spans="1:39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271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271</v>
      </c>
      <c r="AM169" s="45">
        <v>23.082000000000001</v>
      </c>
    </row>
    <row r="170" spans="1:39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271</v>
      </c>
      <c r="S170" s="45">
        <v>0</v>
      </c>
      <c r="T170" s="45" t="s">
        <v>271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271</v>
      </c>
      <c r="AK170" s="45">
        <v>0</v>
      </c>
      <c r="AL170" s="45" t="s">
        <v>271</v>
      </c>
      <c r="AM170" s="45">
        <v>22.685400000000001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271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271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271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271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271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271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>
      <c r="A159" s="49">
        <v>45047</v>
      </c>
      <c r="B159" s="144">
        <v>0</v>
      </c>
      <c r="C159" s="144">
        <v>3</v>
      </c>
      <c r="D159" s="19">
        <v>107</v>
      </c>
    </row>
    <row r="160" spans="1:4">
      <c r="A160" s="49">
        <v>45078</v>
      </c>
      <c r="B160" s="144">
        <v>0</v>
      </c>
      <c r="C160" s="144">
        <v>3</v>
      </c>
      <c r="D160" s="19">
        <v>108</v>
      </c>
    </row>
    <row r="161" spans="1:4">
      <c r="A161" s="49">
        <v>45108</v>
      </c>
      <c r="B161" s="144">
        <v>0</v>
      </c>
      <c r="C161" s="144">
        <v>3</v>
      </c>
      <c r="D161" s="19">
        <v>108</v>
      </c>
    </row>
    <row r="162" spans="1:4">
      <c r="A162" s="49">
        <v>45139</v>
      </c>
      <c r="B162" s="144">
        <v>0</v>
      </c>
      <c r="C162" s="144">
        <v>3</v>
      </c>
      <c r="D162" s="19">
        <v>108</v>
      </c>
    </row>
    <row r="163" spans="1:4">
      <c r="A163" s="49">
        <v>45170</v>
      </c>
      <c r="B163" s="144">
        <v>0</v>
      </c>
      <c r="C163" s="144">
        <v>3</v>
      </c>
      <c r="D163" s="19">
        <v>108</v>
      </c>
    </row>
    <row r="164" spans="1:4">
      <c r="A164" s="49">
        <v>45200</v>
      </c>
      <c r="B164" s="144">
        <v>0</v>
      </c>
      <c r="C164" s="144">
        <v>3</v>
      </c>
      <c r="D164" s="19">
        <v>108</v>
      </c>
    </row>
    <row r="165" spans="1:4">
      <c r="A165" s="49">
        <v>45231</v>
      </c>
      <c r="B165" s="144">
        <v>0</v>
      </c>
      <c r="C165" s="144">
        <v>3</v>
      </c>
      <c r="D165" s="19">
        <v>108</v>
      </c>
    </row>
    <row r="166" spans="1:4">
      <c r="A166" s="49">
        <v>45261</v>
      </c>
      <c r="B166" s="144">
        <v>0</v>
      </c>
      <c r="C166" s="144">
        <v>3</v>
      </c>
      <c r="D166" s="19">
        <v>109</v>
      </c>
    </row>
    <row r="167" spans="1:4">
      <c r="A167" s="49">
        <v>45292</v>
      </c>
      <c r="B167" s="144">
        <v>0</v>
      </c>
      <c r="C167" s="144">
        <v>3</v>
      </c>
      <c r="D167" s="19">
        <v>109</v>
      </c>
    </row>
    <row r="168" spans="1:4">
      <c r="A168" s="49">
        <v>45323</v>
      </c>
      <c r="B168" s="144">
        <v>0</v>
      </c>
      <c r="C168" s="144">
        <v>3</v>
      </c>
      <c r="D168" s="19">
        <v>109</v>
      </c>
    </row>
    <row r="169" spans="1:4">
      <c r="A169" s="49">
        <v>45352</v>
      </c>
      <c r="B169" s="144">
        <v>0</v>
      </c>
      <c r="C169" s="144">
        <v>3</v>
      </c>
      <c r="D169" s="19">
        <v>109</v>
      </c>
    </row>
    <row r="170" spans="1:4">
      <c r="A170" s="49">
        <v>45383</v>
      </c>
      <c r="B170" s="144">
        <v>0</v>
      </c>
      <c r="C170" s="144">
        <v>3</v>
      </c>
      <c r="D170" s="19">
        <v>109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167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45383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230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737084.37149806996</v>
      </c>
      <c r="C11" s="81">
        <f>IF(ISERROR(VLOOKUP($A$6,'Кредити НФК'!$A$10:$M$200,2,0)),"–",VLOOKUP($A$6,'Кредити НФК'!$A$10:$M$200,2,0))</f>
        <v>8742.8914827299996</v>
      </c>
      <c r="D11" s="82">
        <f t="shared" ref="D11:D16" si="0">IF(ISERROR(C11/B11*100),"–",C11/B11*100)</f>
        <v>1.1861452800797707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31.554533005072528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-6.4105548066596185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0.67364194760062901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502357.99730644003</v>
      </c>
      <c r="C12" s="81">
        <f>IF(ISERROR(VLOOKUP($A$6,'Кредити НФК'!$A$10:$M$200,6,0)),"–",VLOOKUP($A$6,'Кредити НФК'!$A$10:$M$200,6,0))</f>
        <v>6745.7790660199998</v>
      </c>
      <c r="D12" s="82">
        <f t="shared" si="0"/>
        <v>1.3428230668546624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16.653161588852768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-10.317183848321463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-7.815161204814558E-2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234726.37419162999</v>
      </c>
      <c r="C13" s="81">
        <f>IF(ISERROR(VLOOKUP($A$6,'Кредити НФК'!$A$10:$M$200,10,0)),"–",VLOOKUP($A$6,'Кредити НФК'!$A$10:$M$200,10,0))</f>
        <v>1997.1124167099999</v>
      </c>
      <c r="D13" s="82">
        <f t="shared" si="0"/>
        <v>0.85082574277723155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131.39770689320912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9.7356422416124815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3.2988469124805704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256883.21187192001</v>
      </c>
      <c r="C14" s="81">
        <f>IF(ISERROR(VLOOKUP($A$6,'Кредити ДГ'!$A$10:$M$200,2,0)),"–",VLOOKUP($A$6,'Кредити ДГ'!$A$10:$M$200,2,0))</f>
        <v>2856.5746079099999</v>
      </c>
      <c r="D14" s="82">
        <f t="shared" si="0"/>
        <v>1.1120129599338184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34.154977817777308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13.432533902889944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3.254530913724011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244029.82100102</v>
      </c>
      <c r="C15" s="81">
        <f>IF(ISERROR(VLOOKUP($A$6,'Кредити ДГ'!$A$10:$M$200,6,0)),"–",VLOOKUP($A$6,'Кредити ДГ'!$A$10:$M$200,6,0))</f>
        <v>2777.2885174200001</v>
      </c>
      <c r="D15" s="82">
        <f t="shared" si="0"/>
        <v>1.1380939042726224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35.515494720794351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13.631128610272754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3.306094172149372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12853.390870900001</v>
      </c>
      <c r="C16" s="88">
        <f>IF(ISERROR(VLOOKUP($A$6,'Кредити ДГ'!$A$10:$M$200,10,0)),"–",VLOOKUP($A$6,'Кредити ДГ'!$A$10:$M$200,10,0))</f>
        <v>79.286090490000007</v>
      </c>
      <c r="D16" s="89">
        <f t="shared" si="0"/>
        <v>0.61684960246173826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-0.74893750313501073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6.8887870008064169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1.4802598197742185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1100321.1977467902</v>
      </c>
      <c r="C18" s="81">
        <f>IF(ISERROR(VLOOKUP($A$6,'Депозити НФК'!$A$10:$S$200,2,0)),"–",VLOOKUP($A$6,'Депозити НФК'!$A$10:$S$200,2,0))</f>
        <v>6895.1415130699988</v>
      </c>
      <c r="D18" s="82">
        <f>IF(ISERROR(C18/B18*100),"–",C18/B18*100)</f>
        <v>0.62664806669086204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29.513706443294836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1.0964039003304578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1.264528630920509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779736.04221380013</v>
      </c>
      <c r="C19" s="81">
        <f>IF(ISERROR(VLOOKUP($A$6,'Депозити НФК'!$A$10:$S$200,8,0)),"–",VLOOKUP($A$6,'Депозити НФК'!$A$10:$S$200,8,0))</f>
        <v>5309.5165682300003</v>
      </c>
      <c r="D19" s="82">
        <f t="shared" ref="D19:D23" si="1">IF(ISERROR(C19/B19*100),"–",C19/B19*100)</f>
        <v>0.68093768670169463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47.79630326798619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0.72940489715236367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2.0791558993445989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320585.15553299</v>
      </c>
      <c r="C20" s="81">
        <f>IF(ISERROR(VLOOKUP($A$6,'Депозити НФК'!$A$10:$S$200,14,0)),"–",VLOOKUP($A$6,'Депозити НФК'!$A$10:$S$200,14,0))</f>
        <v>1585.6249448400001</v>
      </c>
      <c r="D20" s="82">
        <f t="shared" si="1"/>
        <v>0.49460335810116152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-8.420258274761963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2.3450226548238646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-1.3710784664483242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1235277.7432384701</v>
      </c>
      <c r="C21" s="81">
        <f>IF(ISERROR(VLOOKUP($A$6,'Депозити ДГ'!$A$10:$S$200,2,0)),"–",VLOOKUP($A$6,'Депозити ДГ'!$A$10:$S$200,2,0))</f>
        <v>14134.088371830001</v>
      </c>
      <c r="D21" s="82">
        <f t="shared" si="1"/>
        <v>1.144203273247304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14.355853429496591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-1.1730718188900653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1.3766170507341968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799184.45573845995</v>
      </c>
      <c r="C22" s="81">
        <f>IF(ISERROR(VLOOKUP($A$6,'Депозити ДГ'!$A$10:$S$200,8,0)),"–",VLOOKUP($A$6,'Депозити ДГ'!$A$10:$S$200,8,0))</f>
        <v>10149.2139811</v>
      </c>
      <c r="D22" s="82">
        <f t="shared" si="1"/>
        <v>1.2699463694801163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24.443955227111587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-0.82870734203055463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1.8127875628887438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436093.28750000999</v>
      </c>
      <c r="C23" s="88">
        <f>IF(ISERROR(VLOOKUP($A$6,'Депозити ДГ'!$A$10:$S$200,14,0)),"–",VLOOKUP($A$6,'Депозити ДГ'!$A$10:$S$200,14,0))</f>
        <v>3984.8743907299995</v>
      </c>
      <c r="D23" s="89">
        <f t="shared" si="1"/>
        <v>0.91376650477104815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-5.2143752236221417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-2.039437843108928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0.28241747893690672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16.3446</v>
      </c>
      <c r="F28" s="83">
        <f>IF(ISERROR(VLOOKUP($A$6,'% ставки за кредитами НФК'!$A$10:$S$200,2,0)),"–",VLOOKUP($A$6,'% ставки за кредитами НФК'!$A$10:$S$200,2,0))</f>
        <v>19.154900000000001</v>
      </c>
      <c r="G28" s="83">
        <f>IF(ISERROR(IF(F28=0,"–",F28-E28)),"–",IF(F28=0,"–",F28-E28))</f>
        <v>2.8103000000000016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17.5901</v>
      </c>
      <c r="F29" s="83">
        <f>IF(ISERROR(VLOOKUP($A$6,'% ставки за кредитами НФК'!$A$10:$S$200,8,0)),"–",VLOOKUP($A$6,'% ставки за кредитами НФК'!$A$10:$S$200,8,0))</f>
        <v>19.9162</v>
      </c>
      <c r="G29" s="83">
        <f t="shared" ref="G29:G37" si="2">IF(ISERROR(IF(F29=0,"–",F29-E29)),"–",IF(F29=0,"–",F29-E29))</f>
        <v>2.3261000000000003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17.416599999999999</v>
      </c>
      <c r="F30" s="83">
        <f>IF(ISERROR(VLOOKUP($A$6,'% ставки за кредитами НФК'!$A$10:$S$200,10,0)),"–",VLOOKUP($A$6,'% ставки за кредитами НФК'!$A$10:$S$200,10,0))</f>
        <v>20.023299999999999</v>
      </c>
      <c r="G30" s="83">
        <f t="shared" si="2"/>
        <v>2.6067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6.5787000000000004</v>
      </c>
      <c r="F31" s="83">
        <f>IF(ISERROR(VLOOKUP($A$6,'% ставки за кредитами НФК'!$A$10:$S$200,14,0)),"–",VLOOKUP($A$6,'% ставки за кредитами НФК'!$A$10:$S$200,14,0))</f>
        <v>6.5762</v>
      </c>
      <c r="G31" s="83">
        <f t="shared" si="2"/>
        <v>-2.5000000000003908E-3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6.5781000000000001</v>
      </c>
      <c r="F32" s="83">
        <f>IF(ISERROR(VLOOKUP($A$6,'% ставки за кредитами НФК'!$A$10:$S$200,16,0)),"–",VLOOKUP($A$6,'% ставки за кредитами НФК'!$A$10:$S$200,16,0))</f>
        <v>6.5762</v>
      </c>
      <c r="G32" s="83">
        <f t="shared" si="2"/>
        <v>-1.9000000000000128E-3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27.453099999999999</v>
      </c>
      <c r="F33" s="83">
        <f>IF(ISERROR(VLOOKUP($A$6,'% ставки за кредитами ДГ'!$A$10:$S$200,2,0)),"–",VLOOKUP($A$6,'% ставки за кредитами ДГ'!$A$10:$S$200,2,0))</f>
        <v>34.883600000000001</v>
      </c>
      <c r="G33" s="83">
        <f t="shared" si="2"/>
        <v>7.4305000000000021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27.4678</v>
      </c>
      <c r="F34" s="83">
        <f>IF(ISERROR(VLOOKUP($A$6,'% ставки за кредитами ДГ'!$A$10:$S$200,8,0)),"–",VLOOKUP($A$6,'% ставки за кредитами ДГ'!$A$10:$S$200,8,0))</f>
        <v>34.927100000000003</v>
      </c>
      <c r="G34" s="83">
        <f t="shared" si="2"/>
        <v>7.4593000000000025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33.800699999999999</v>
      </c>
      <c r="F35" s="83">
        <f>IF(ISERROR(VLOOKUP($A$6,'% ставки за кредитами ДГ'!$A$10:$S$200,10,0)),"–",VLOOKUP($A$6,'% ставки за кредитами ДГ'!$A$10:$S$200,10,0))</f>
        <v>34.981400000000001</v>
      </c>
      <c r="G35" s="83">
        <f t="shared" si="2"/>
        <v>1.1807000000000016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13.716200000000001</v>
      </c>
      <c r="F36" s="83">
        <f>IF(ISERROR(VLOOKUP($A$6,'% ставки за кредитами ДГ'!$A$10:$S$200,14,0)),"–",VLOOKUP($A$6,'% ставки за кредитами ДГ'!$A$10:$S$200,14,0))</f>
        <v>11.9696</v>
      </c>
      <c r="G36" s="83">
        <f t="shared" si="2"/>
        <v>-1.7466000000000008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7.9484000000000004</v>
      </c>
      <c r="F37" s="90">
        <f>IF(ISERROR(VLOOKUP($A$6,'% ставки за кредитами ДГ'!$A$10:$S$200,16,0)),"–",VLOOKUP($A$6,'% ставки за кредитами ДГ'!$A$10:$S$200,16,0))</f>
        <v>11.489000000000001</v>
      </c>
      <c r="G37" s="90">
        <f t="shared" si="2"/>
        <v>3.5406000000000004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7.8472999999999997</v>
      </c>
      <c r="F39" s="83">
        <f>IF(ISERROR(VLOOKUP($A$6,'% ставки за депозитами НФК'!$A$10:$P$200,2,0)),"–",VLOOKUP($A$6,'% ставки за депозитами НФК'!$A$10:$P$200,2,0))</f>
        <v>9.5717999999999996</v>
      </c>
      <c r="G39" s="83">
        <f>IF(ISERROR(IF(F39=0,"–",F39-E39)),"–",IF(F39=0,"–",F39-E39))</f>
        <v>1.7244999999999999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9.6031999999999993</v>
      </c>
      <c r="F40" s="83">
        <f>IF(ISERROR(VLOOKUP($A$6,'% ставки за депозитами НФК'!$A$10:$P$200,7,0)),"–",VLOOKUP($A$6,'% ставки за депозитами НФК'!$A$10:$P$200,7,0))</f>
        <v>9.6384000000000007</v>
      </c>
      <c r="G40" s="83">
        <f t="shared" ref="G40:G44" si="3">IF(ISERROR(IF(F40=0,"–",F40-E40)),"–",IF(F40=0,"–",F40-E40))</f>
        <v>3.5200000000001452E-2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0.83309999999999995</v>
      </c>
      <c r="F41" s="83">
        <f>IF(ISERROR(VLOOKUP($A$6,'% ставки за депозитами НФК'!$A$10:$P$200,12,0)),"–",VLOOKUP($A$6,'% ставки за депозитами НФК'!$A$10:$P$200,12,0))</f>
        <v>0.66520000000000001</v>
      </c>
      <c r="G41" s="83">
        <f t="shared" si="3"/>
        <v>-0.16789999999999994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8.4334000000000007</v>
      </c>
      <c r="F42" s="83">
        <f>IF(ISERROR(VLOOKUP($A$6,'% ставки за депозитами ДГ'!$A$10:$P$200,2,0)),"–",VLOOKUP($A$6,'% ставки за депозитами ДГ'!$A$10:$P$200,2,0))</f>
        <v>9.8408999999999995</v>
      </c>
      <c r="G42" s="83">
        <f t="shared" si="3"/>
        <v>1.4074999999999989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10.8972</v>
      </c>
      <c r="F43" s="83">
        <f>IF(ISERROR(VLOOKUP($A$6,'% ставки за депозитами ДГ'!$A$10:$P$200,7,0)),"–",VLOOKUP($A$6,'% ставки за депозитами ДГ'!$A$10:$P$200,7,0))</f>
        <v>12.2707</v>
      </c>
      <c r="G43" s="83">
        <f t="shared" si="3"/>
        <v>1.3734999999999999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1.0141</v>
      </c>
      <c r="F44" s="90">
        <f>IF(ISERROR(VLOOKUP($A$6,'% ставки за депозитами ДГ'!$A$10:$P$200,12,0)),"–",VLOOKUP($A$6,'% ставки за депозитами ДГ'!$A$10:$P$200,12,0))</f>
        <v>1.0327</v>
      </c>
      <c r="G44" s="90">
        <f t="shared" si="3"/>
        <v>1.859999999999995E-2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47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1181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36</v>
      </c>
      <c r="E12" s="155">
        <v>2</v>
      </c>
    </row>
    <row r="13" spans="1:16" s="1" customFormat="1">
      <c r="A13" s="154">
        <v>36</v>
      </c>
      <c r="B13" s="156" t="s">
        <v>267</v>
      </c>
      <c r="C13" s="155">
        <v>300335</v>
      </c>
      <c r="D13" s="155">
        <v>332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259</v>
      </c>
      <c r="C15" s="155">
        <v>305299</v>
      </c>
      <c r="D15" s="155">
        <v>1127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98</v>
      </c>
      <c r="E17" s="155">
        <v>1</v>
      </c>
    </row>
    <row r="18" spans="1:5" s="1" customFormat="1">
      <c r="A18" s="154">
        <v>72</v>
      </c>
      <c r="B18" s="156" t="s">
        <v>232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252</v>
      </c>
      <c r="C19" s="155">
        <v>325365</v>
      </c>
      <c r="D19" s="155">
        <v>67</v>
      </c>
      <c r="E19" s="155">
        <v>2</v>
      </c>
    </row>
    <row r="20" spans="1:5" s="1" customFormat="1">
      <c r="A20" s="154">
        <v>91</v>
      </c>
      <c r="B20" s="156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253</v>
      </c>
      <c r="C21" s="155">
        <v>325990</v>
      </c>
      <c r="D21" s="155">
        <v>11</v>
      </c>
      <c r="E21" s="155">
        <v>0</v>
      </c>
    </row>
    <row r="22" spans="1:5" s="1" customFormat="1">
      <c r="A22" s="154">
        <v>96</v>
      </c>
      <c r="B22" s="156" t="s">
        <v>233</v>
      </c>
      <c r="C22" s="155">
        <v>307770</v>
      </c>
      <c r="D22" s="155">
        <v>197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28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49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0</v>
      </c>
    </row>
    <row r="27" spans="1:5" s="1" customFormat="1">
      <c r="A27" s="154">
        <v>115</v>
      </c>
      <c r="B27" s="156" t="s">
        <v>239</v>
      </c>
      <c r="C27" s="155">
        <v>334851</v>
      </c>
      <c r="D27" s="155">
        <v>222</v>
      </c>
      <c r="E27" s="155">
        <v>2</v>
      </c>
    </row>
    <row r="28" spans="1:5" s="1" customFormat="1">
      <c r="A28" s="154">
        <v>123</v>
      </c>
      <c r="B28" s="156" t="s">
        <v>234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235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43</v>
      </c>
      <c r="E31" s="155">
        <v>2</v>
      </c>
    </row>
    <row r="32" spans="1:5" s="1" customFormat="1">
      <c r="A32" s="154">
        <v>136</v>
      </c>
      <c r="B32" s="156" t="s">
        <v>240</v>
      </c>
      <c r="C32" s="155">
        <v>351005</v>
      </c>
      <c r="D32" s="155">
        <v>223</v>
      </c>
      <c r="E32" s="155">
        <v>2</v>
      </c>
    </row>
    <row r="33" spans="1:5" s="1" customFormat="1">
      <c r="A33" s="154">
        <v>142</v>
      </c>
      <c r="B33" s="156" t="s">
        <v>241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39</v>
      </c>
      <c r="E34" s="155">
        <v>0</v>
      </c>
    </row>
    <row r="35" spans="1:5" s="1" customFormat="1">
      <c r="A35" s="154">
        <v>146</v>
      </c>
      <c r="B35" s="156" t="s">
        <v>264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42</v>
      </c>
      <c r="E36" s="155">
        <v>1</v>
      </c>
    </row>
    <row r="37" spans="1:5" s="1" customFormat="1">
      <c r="A37" s="154">
        <v>171</v>
      </c>
      <c r="B37" s="156" t="s">
        <v>254</v>
      </c>
      <c r="C37" s="155">
        <v>300614</v>
      </c>
      <c r="D37" s="155">
        <v>128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4">
        <v>231</v>
      </c>
      <c r="B39" s="156" t="s">
        <v>236</v>
      </c>
      <c r="C39" s="155">
        <v>322539</v>
      </c>
      <c r="D39" s="155">
        <v>19</v>
      </c>
      <c r="E39" s="155">
        <v>1</v>
      </c>
    </row>
    <row r="40" spans="1:5" s="1" customFormat="1">
      <c r="A40" s="154">
        <v>240</v>
      </c>
      <c r="B40" s="156" t="s">
        <v>265</v>
      </c>
      <c r="C40" s="155">
        <v>322540</v>
      </c>
      <c r="D40" s="155">
        <v>58</v>
      </c>
      <c r="E40" s="155">
        <v>1</v>
      </c>
    </row>
    <row r="41" spans="1:5" s="1" customFormat="1">
      <c r="A41" s="154">
        <v>242</v>
      </c>
      <c r="B41" s="156" t="s">
        <v>255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14</v>
      </c>
      <c r="E42" s="155">
        <v>0</v>
      </c>
    </row>
    <row r="43" spans="1:5" s="1" customFormat="1">
      <c r="A43" s="154">
        <v>270</v>
      </c>
      <c r="B43" s="156" t="s">
        <v>237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266</v>
      </c>
      <c r="C44" s="155">
        <v>300346</v>
      </c>
      <c r="D44" s="155">
        <v>138</v>
      </c>
      <c r="E44" s="155">
        <v>2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222</v>
      </c>
      <c r="E45" s="155">
        <v>8</v>
      </c>
    </row>
    <row r="46" spans="1:5" s="1" customFormat="1">
      <c r="A46" s="154">
        <v>286</v>
      </c>
      <c r="B46" s="156" t="s">
        <v>242</v>
      </c>
      <c r="C46" s="155">
        <v>306500</v>
      </c>
      <c r="D46" s="155">
        <v>28</v>
      </c>
      <c r="E46" s="155">
        <v>1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71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260</v>
      </c>
      <c r="C56" s="155">
        <v>380281</v>
      </c>
      <c r="D56" s="155">
        <v>30</v>
      </c>
      <c r="E56" s="155">
        <v>0</v>
      </c>
    </row>
    <row r="57" spans="1:5" s="1" customFormat="1">
      <c r="A57" s="154">
        <v>329</v>
      </c>
      <c r="B57" s="156" t="s">
        <v>246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256</v>
      </c>
      <c r="C60" s="155">
        <v>380526</v>
      </c>
      <c r="D60" s="155">
        <v>30</v>
      </c>
      <c r="E60" s="155">
        <v>1</v>
      </c>
    </row>
    <row r="61" spans="1:5" s="1" customFormat="1">
      <c r="A61" s="154">
        <v>387</v>
      </c>
      <c r="B61" s="156" t="s">
        <v>270</v>
      </c>
      <c r="C61" s="155">
        <v>380548</v>
      </c>
      <c r="D61" s="155">
        <v>5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148</v>
      </c>
      <c r="E63" s="155">
        <v>1</v>
      </c>
    </row>
    <row r="64" spans="1:5" s="1" customFormat="1">
      <c r="A64" s="154">
        <v>394</v>
      </c>
      <c r="B64" s="156" t="s">
        <v>248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238</v>
      </c>
      <c r="C65" s="155">
        <v>377090</v>
      </c>
      <c r="D65" s="155">
        <v>4</v>
      </c>
      <c r="E65" s="155">
        <v>0</v>
      </c>
    </row>
    <row r="66" spans="1:5" s="1" customFormat="1">
      <c r="A66" s="154">
        <v>407</v>
      </c>
      <c r="B66" s="156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512</v>
      </c>
      <c r="B68" s="156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4">
        <v>553</v>
      </c>
      <c r="B69" s="156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4">
        <v>634</v>
      </c>
      <c r="B70" s="156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4">
        <v>694</v>
      </c>
      <c r="B71" s="156" t="s">
        <v>229</v>
      </c>
      <c r="C71" s="155">
        <v>339050</v>
      </c>
      <c r="D71" s="155">
        <v>41</v>
      </c>
      <c r="E71" s="155">
        <v>0</v>
      </c>
    </row>
    <row r="72" spans="1:5" s="1" customFormat="1">
      <c r="A72" s="154">
        <v>774</v>
      </c>
      <c r="B72" s="156" t="s">
        <v>251</v>
      </c>
      <c r="C72" s="155">
        <v>339072</v>
      </c>
      <c r="D72" s="155">
        <v>19</v>
      </c>
      <c r="E72" s="155">
        <v>2</v>
      </c>
    </row>
    <row r="73" spans="1:5" s="1" customFormat="1">
      <c r="A73" s="154"/>
      <c r="B73" s="161" t="s">
        <v>268</v>
      </c>
      <c r="C73" s="162"/>
      <c r="D73" s="162">
        <v>5108</v>
      </c>
      <c r="E73" s="162">
        <v>109</v>
      </c>
    </row>
    <row r="74" spans="1:5" s="1" customFormat="1">
      <c r="A74" s="154"/>
      <c r="B74" s="161"/>
      <c r="C74" s="162"/>
      <c r="D74" s="162"/>
      <c r="E74" s="162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B80" s="159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8"/>
      <c r="C89" s="155"/>
      <c r="D89" s="155"/>
      <c r="E89" s="155"/>
    </row>
    <row r="90" spans="1:5" s="1" customFormat="1">
      <c r="A90" s="154"/>
      <c r="B90" s="158"/>
      <c r="C90" s="155"/>
      <c r="D90" s="155"/>
      <c r="E90" s="155"/>
    </row>
    <row r="91" spans="1:5" s="1" customFormat="1">
      <c r="A91" s="154"/>
      <c r="B91" s="158"/>
      <c r="C91" s="155"/>
      <c r="D91" s="155"/>
      <c r="E91" s="155"/>
    </row>
    <row r="92" spans="1:5" s="1" customFormat="1">
      <c r="A92" s="146"/>
      <c r="C92" s="146"/>
      <c r="D92" s="157"/>
      <c r="E92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231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6" customFormat="1" ht="12.75" customHeight="1">
      <c r="A7" s="210"/>
      <c r="B7" s="212"/>
      <c r="C7" s="205" t="s">
        <v>261</v>
      </c>
      <c r="D7" s="205" t="s">
        <v>262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263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0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231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2024-05-27T11:02:47Z</dcterms:modified>
</cp:coreProperties>
</file>